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35" windowHeight="10185" activeTab="3"/>
  </bookViews>
  <sheets>
    <sheet name="Weekly Budget" sheetId="1" r:id="rId1"/>
    <sheet name="Scheduel" sheetId="2" r:id="rId2"/>
    <sheet name="Man Hours" sheetId="3" r:id="rId3"/>
    <sheet name="Hardware" sheetId="4" r:id="rId4"/>
  </sheets>
  <definedNames/>
  <calcPr fullCalcOnLoad="1"/>
</workbook>
</file>

<file path=xl/sharedStrings.xml><?xml version="1.0" encoding="utf-8"?>
<sst xmlns="http://schemas.openxmlformats.org/spreadsheetml/2006/main" count="119" uniqueCount="51">
  <si>
    <t xml:space="preserve">Team Echo </t>
  </si>
  <si>
    <t>Budget</t>
  </si>
  <si>
    <t>Cost</t>
  </si>
  <si>
    <t>Week 1</t>
  </si>
  <si>
    <t>Usage</t>
  </si>
  <si>
    <t>Meeting</t>
  </si>
  <si>
    <t>Structure</t>
  </si>
  <si>
    <t>Navigation</t>
  </si>
  <si>
    <t>Hours</t>
  </si>
  <si>
    <t>Average wage:($/h)</t>
  </si>
  <si>
    <t>Recognition</t>
  </si>
  <si>
    <t>Man Hours</t>
  </si>
  <si>
    <t>Paper work</t>
  </si>
  <si>
    <t>Total</t>
  </si>
  <si>
    <t>Time Allocation</t>
  </si>
  <si>
    <t>Week 2</t>
  </si>
  <si>
    <t>Time Used</t>
  </si>
  <si>
    <t>Week 3</t>
  </si>
  <si>
    <t>Weekly Budget</t>
  </si>
  <si>
    <t>Man hours</t>
  </si>
  <si>
    <t>Item</t>
  </si>
  <si>
    <t>Qty</t>
  </si>
  <si>
    <t>NXT Kit</t>
  </si>
  <si>
    <t>Cost/Unit</t>
  </si>
  <si>
    <t>Total $</t>
  </si>
  <si>
    <t>Batteries (4pk)</t>
  </si>
  <si>
    <t>Week</t>
  </si>
  <si>
    <t>16AWG wire (feet)</t>
  </si>
  <si>
    <t>Diodes</t>
  </si>
  <si>
    <t>Network female plug</t>
  </si>
  <si>
    <t>Hardware</t>
  </si>
  <si>
    <t>Overheads</t>
  </si>
  <si>
    <t>Allocated $</t>
  </si>
  <si>
    <t>Used $</t>
  </si>
  <si>
    <t>Over/Under $</t>
  </si>
  <si>
    <t>Total $$</t>
  </si>
  <si>
    <t>Cuml YTD $$</t>
  </si>
  <si>
    <t>Week 4</t>
  </si>
  <si>
    <t>Under Buget</t>
  </si>
  <si>
    <t>Over Budget</t>
  </si>
  <si>
    <t>Breadboard and wires</t>
  </si>
  <si>
    <t>Chip</t>
  </si>
  <si>
    <t>Start Date</t>
  </si>
  <si>
    <t>Completed</t>
  </si>
  <si>
    <t>Remaining</t>
  </si>
  <si>
    <t>Debugging</t>
  </si>
  <si>
    <t>Full system integration</t>
  </si>
  <si>
    <t>Navigation  (NAS)</t>
  </si>
  <si>
    <t>Recognition  (BOReS)</t>
  </si>
  <si>
    <t>Structure (BADS)</t>
  </si>
  <si>
    <t>NAS/BOReS Merger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</si>
</sst>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1.5"/>
      <name val="Arial"/>
      <family val="0"/>
    </font>
    <font>
      <b/>
      <sz val="20.5"/>
      <name val="Arial"/>
      <family val="0"/>
    </font>
    <font>
      <sz val="20.5"/>
      <name val="Arial"/>
      <family val="0"/>
    </font>
    <font>
      <sz val="17.75"/>
      <name val="Arial"/>
      <family val="0"/>
    </font>
    <font>
      <sz val="9.25"/>
      <name val="Arial"/>
      <family val="2"/>
    </font>
    <font>
      <sz val="8.75"/>
      <name val="Arial"/>
      <family val="0"/>
    </font>
    <font>
      <b/>
      <sz val="11.7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sz val="11"/>
      <name val="Arial"/>
      <family val="2"/>
    </font>
    <font>
      <b/>
      <sz val="14.25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.75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2" borderId="17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5" xfId="0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3" borderId="2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Alignment="1">
      <alignment/>
    </xf>
    <xf numFmtId="0" fontId="0" fillId="0" borderId="6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15" xfId="0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43" xfId="0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0" fillId="0" borderId="23" xfId="0" applyFill="1" applyBorder="1" applyAlignment="1">
      <alignment/>
    </xf>
    <xf numFmtId="14" fontId="0" fillId="0" borderId="3" xfId="0" applyNumberFormat="1" applyBorder="1" applyAlignment="1">
      <alignment/>
    </xf>
    <xf numFmtId="0" fontId="0" fillId="0" borderId="44" xfId="0" applyBorder="1" applyAlignment="1">
      <alignment/>
    </xf>
    <xf numFmtId="14" fontId="0" fillId="0" borderId="24" xfId="0" applyNumberFormat="1" applyBorder="1" applyAlignment="1">
      <alignment/>
    </xf>
    <xf numFmtId="0" fontId="0" fillId="0" borderId="12" xfId="0" applyBorder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1" fillId="4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Week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31"/>
          <c:w val="0.81175"/>
          <c:h val="0.84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'Weekly Budget'!$D$42</c:f>
              <c:strCache>
                <c:ptCount val="1"/>
                <c:pt idx="0">
                  <c:v>Used $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'Weekly Budget'!$B$43:$B$47</c:f>
              <c:strCache/>
            </c:strRef>
          </c:cat>
          <c:val>
            <c:numRef>
              <c:f>'Weekly Budget'!$D$43:$D$47</c:f>
              <c:numCache/>
            </c:numRef>
          </c:val>
        </c:ser>
        <c:ser>
          <c:idx val="1"/>
          <c:order val="1"/>
          <c:tx>
            <c:strRef>
              <c:f>'Weekly Budget'!$C$42</c:f>
              <c:strCache>
                <c:ptCount val="1"/>
                <c:pt idx="0">
                  <c:v>Allocated $</c:v>
                </c:pt>
              </c:strCache>
            </c:strRef>
          </c:tx>
          <c:spPr>
            <a:gradFill rotWithShape="1">
              <a:gsLst>
                <a:gs pos="0">
                  <a:srgbClr val="007500"/>
                </a:gs>
                <a:gs pos="100000">
                  <a:srgbClr val="00FF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'Weekly Budget'!$B$43:$B$47</c:f>
              <c:strCache/>
            </c:strRef>
          </c:cat>
          <c:val>
            <c:numRef>
              <c:f>'Weekly Budget'!$E$43:$E$47</c:f>
              <c:numCache/>
            </c:numRef>
          </c:val>
        </c:ser>
        <c:overlap val="100"/>
        <c:axId val="19125400"/>
        <c:axId val="37910873"/>
      </c:barChart>
      <c:catAx>
        <c:axId val="19125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7910873"/>
        <c:crosses val="autoZero"/>
        <c:auto val="1"/>
        <c:lblOffset val="100"/>
        <c:noMultiLvlLbl val="0"/>
      </c:catAx>
      <c:valAx>
        <c:axId val="37910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$$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9125400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75"/>
          <c:y val="0.47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Week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175"/>
          <c:w val="0.84125"/>
          <c:h val="0.8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'Weekly Budget'!$D$30</c:f>
              <c:strCache>
                <c:ptCount val="1"/>
                <c:pt idx="0">
                  <c:v>Used $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'Weekly Budget'!$B$31:$B$35</c:f>
              <c:strCache/>
            </c:strRef>
          </c:cat>
          <c:val>
            <c:numRef>
              <c:f>'Weekly Budget'!$D$31:$D$35</c:f>
              <c:numCache/>
            </c:numRef>
          </c:val>
        </c:ser>
        <c:ser>
          <c:idx val="1"/>
          <c:order val="1"/>
          <c:tx>
            <c:strRef>
              <c:f>'Weekly Budget'!$C$30</c:f>
              <c:strCache>
                <c:ptCount val="1"/>
                <c:pt idx="0">
                  <c:v>Allocated $</c:v>
                </c:pt>
              </c:strCache>
            </c:strRef>
          </c:tx>
          <c:spPr>
            <a:gradFill rotWithShape="1">
              <a:gsLst>
                <a:gs pos="0">
                  <a:srgbClr val="007500"/>
                </a:gs>
                <a:gs pos="100000">
                  <a:srgbClr val="00FF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'Weekly Budget'!$B$31:$B$35</c:f>
              <c:strCache/>
            </c:strRef>
          </c:cat>
          <c:val>
            <c:numRef>
              <c:f>'Weekly Budget'!$E$31:$E$35</c:f>
              <c:numCache/>
            </c:numRef>
          </c:val>
        </c:ser>
        <c:overlap val="100"/>
        <c:axId val="5653538"/>
        <c:axId val="50881843"/>
      </c:barChart>
      <c:catAx>
        <c:axId val="5653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0881843"/>
        <c:crosses val="autoZero"/>
        <c:auto val="1"/>
        <c:lblOffset val="100"/>
        <c:noMultiLvlLbl val="0"/>
      </c:catAx>
      <c:valAx>
        <c:axId val="50881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$$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653538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075"/>
          <c:y val="0.0172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Week 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0725"/>
          <c:w val="0.8655"/>
          <c:h val="0.85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'Weekly Budget'!$D$13</c:f>
              <c:strCache>
                <c:ptCount val="1"/>
                <c:pt idx="0">
                  <c:v>Used $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'Weekly Budget'!$B$14:$B$18</c:f>
              <c:strCache/>
            </c:strRef>
          </c:cat>
          <c:val>
            <c:numRef>
              <c:f>'Weekly Budget'!$D$14:$D$18</c:f>
              <c:numCache/>
            </c:numRef>
          </c:val>
        </c:ser>
        <c:ser>
          <c:idx val="1"/>
          <c:order val="1"/>
          <c:tx>
            <c:strRef>
              <c:f>'Weekly Budget'!$C$13</c:f>
              <c:strCache>
                <c:ptCount val="1"/>
                <c:pt idx="0">
                  <c:v>Allocated $</c:v>
                </c:pt>
              </c:strCache>
            </c:strRef>
          </c:tx>
          <c:spPr>
            <a:gradFill rotWithShape="1">
              <a:gsLst>
                <a:gs pos="0">
                  <a:srgbClr val="007500"/>
                </a:gs>
                <a:gs pos="100000">
                  <a:srgbClr val="00FF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'Weekly Budget'!$B$14:$B$18</c:f>
              <c:strCache/>
            </c:strRef>
          </c:cat>
          <c:val>
            <c:numRef>
              <c:f>'Weekly Budget'!$E$14:$E$18</c:f>
              <c:numCache/>
            </c:numRef>
          </c:val>
        </c:ser>
        <c:overlap val="100"/>
        <c:axId val="55283404"/>
        <c:axId val="27788589"/>
      </c:barChart>
      <c:catAx>
        <c:axId val="55283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latin typeface="Arial"/>
                <a:ea typeface="Arial"/>
                <a:cs typeface="Arial"/>
              </a:defRPr>
            </a:pPr>
          </a:p>
        </c:txPr>
        <c:crossAx val="27788589"/>
        <c:crosses val="autoZero"/>
        <c:auto val="1"/>
        <c:lblOffset val="100"/>
        <c:noMultiLvlLbl val="0"/>
      </c:catAx>
      <c:valAx>
        <c:axId val="27788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$$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283404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9075"/>
          <c:y val="0.0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latin typeface="Arial"/>
                <a:ea typeface="Arial"/>
                <a:cs typeface="Arial"/>
              </a:rPr>
              <a:t>Schedule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5"/>
          <c:w val="0.93875"/>
          <c:h val="0.7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Scheduel!$B$1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Scheduel!$A$2:$A$7</c:f>
              <c:strCache/>
            </c:strRef>
          </c:cat>
          <c:val>
            <c:numRef>
              <c:f>Scheduel!$B$2:$B$7</c:f>
              <c:numCache/>
            </c:numRef>
          </c:val>
        </c:ser>
        <c:ser>
          <c:idx val="1"/>
          <c:order val="1"/>
          <c:tx>
            <c:strRef>
              <c:f>Scheduel!$C$1</c:f>
              <c:strCache>
                <c:ptCount val="1"/>
                <c:pt idx="0">
                  <c:v>Completed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Scheduel!$A$2:$A$7</c:f>
              <c:strCache/>
            </c:strRef>
          </c:cat>
          <c:val>
            <c:numRef>
              <c:f>Scheduel!$C$2:$C$7</c:f>
              <c:numCache/>
            </c:numRef>
          </c:val>
        </c:ser>
        <c:ser>
          <c:idx val="2"/>
          <c:order val="2"/>
          <c:tx>
            <c:strRef>
              <c:f>Scheduel!$D$1</c:f>
              <c:strCache>
                <c:ptCount val="1"/>
                <c:pt idx="0">
                  <c:v>Remaining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100000">
                  <a:srgbClr val="75755E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Scheduel!$A$2:$A$7</c:f>
              <c:strCache/>
            </c:strRef>
          </c:cat>
          <c:val>
            <c:numRef>
              <c:f>Scheduel!$D$2:$D$7</c:f>
              <c:numCache/>
            </c:numRef>
          </c:val>
        </c:ser>
        <c:overlap val="100"/>
        <c:axId val="48770710"/>
        <c:axId val="36283207"/>
      </c:barChart>
      <c:catAx>
        <c:axId val="48770710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latin typeface="Arial"/>
                    <a:ea typeface="Arial"/>
                    <a:cs typeface="Arial"/>
                  </a:rPr>
                  <a:t>Tasks</a:t>
                </a:r>
              </a:p>
            </c:rich>
          </c:tx>
          <c:layout>
            <c:manualLayout>
              <c:xMode val="factor"/>
              <c:yMode val="factor"/>
              <c:x val="0.043"/>
              <c:y val="0.15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6283207"/>
        <c:crosses val="autoZero"/>
        <c:auto val="1"/>
        <c:lblOffset val="100"/>
        <c:noMultiLvlLbl val="0"/>
      </c:catAx>
      <c:valAx>
        <c:axId val="36283207"/>
        <c:scaling>
          <c:orientation val="minMax"/>
          <c:min val="39384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3720000"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8770710"/>
        <c:crossesAt val="1"/>
        <c:crossBetween val="between"/>
        <c:dispUnits/>
        <c:majorUnit val="2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"/>
          <c:y val="0.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40</xdr:row>
      <xdr:rowOff>19050</xdr:rowOff>
    </xdr:from>
    <xdr:to>
      <xdr:col>15</xdr:col>
      <xdr:colOff>38100</xdr:colOff>
      <xdr:row>66</xdr:row>
      <xdr:rowOff>114300</xdr:rowOff>
    </xdr:to>
    <xdr:graphicFrame>
      <xdr:nvGraphicFramePr>
        <xdr:cNvPr id="1" name="Chart 2"/>
        <xdr:cNvGraphicFramePr/>
      </xdr:nvGraphicFramePr>
      <xdr:xfrm>
        <a:off x="4162425" y="12001500"/>
        <a:ext cx="64674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27</xdr:row>
      <xdr:rowOff>142875</xdr:rowOff>
    </xdr:from>
    <xdr:to>
      <xdr:col>15</xdr:col>
      <xdr:colOff>38100</xdr:colOff>
      <xdr:row>39</xdr:row>
      <xdr:rowOff>2200275</xdr:rowOff>
    </xdr:to>
    <xdr:graphicFrame>
      <xdr:nvGraphicFramePr>
        <xdr:cNvPr id="2" name="Chart 3"/>
        <xdr:cNvGraphicFramePr/>
      </xdr:nvGraphicFramePr>
      <xdr:xfrm>
        <a:off x="4152900" y="7915275"/>
        <a:ext cx="64770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76200</xdr:colOff>
      <xdr:row>10</xdr:row>
      <xdr:rowOff>133350</xdr:rowOff>
    </xdr:from>
    <xdr:to>
      <xdr:col>18</xdr:col>
      <xdr:colOff>180975</xdr:colOff>
      <xdr:row>27</xdr:row>
      <xdr:rowOff>85725</xdr:rowOff>
    </xdr:to>
    <xdr:graphicFrame>
      <xdr:nvGraphicFramePr>
        <xdr:cNvPr id="3" name="Chart 5"/>
        <xdr:cNvGraphicFramePr/>
      </xdr:nvGraphicFramePr>
      <xdr:xfrm>
        <a:off x="4219575" y="1752600"/>
        <a:ext cx="8382000" cy="610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10</xdr:row>
      <xdr:rowOff>104775</xdr:rowOff>
    </xdr:from>
    <xdr:to>
      <xdr:col>10</xdr:col>
      <xdr:colOff>590550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61925" y="1733550"/>
        <a:ext cx="9248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86"/>
  <sheetViews>
    <sheetView zoomScale="85" zoomScaleNormal="85" workbookViewId="0" topLeftCell="A1">
      <selection activeCell="B12" sqref="B12:E18"/>
    </sheetView>
  </sheetViews>
  <sheetFormatPr defaultColWidth="9.140625" defaultRowHeight="12.75"/>
  <cols>
    <col min="2" max="2" width="15.00390625" style="0" customWidth="1"/>
    <col min="3" max="3" width="12.8515625" style="0" customWidth="1"/>
    <col min="4" max="4" width="10.28125" style="0" customWidth="1"/>
    <col min="5" max="5" width="14.8515625" style="0" customWidth="1"/>
    <col min="8" max="8" width="14.421875" style="0" customWidth="1"/>
  </cols>
  <sheetData>
    <row r="2" ht="12.75">
      <c r="E2" s="64" t="s">
        <v>38</v>
      </c>
    </row>
    <row r="3" spans="2:5" ht="12.75">
      <c r="B3" s="1" t="s">
        <v>18</v>
      </c>
      <c r="E3" s="65" t="s">
        <v>39</v>
      </c>
    </row>
    <row r="11" ht="13.5" thickBot="1"/>
    <row r="12" spans="3:5" ht="12.75">
      <c r="C12" s="97" t="s">
        <v>17</v>
      </c>
      <c r="D12" s="98"/>
      <c r="E12" s="99"/>
    </row>
    <row r="13" spans="3:5" ht="13.5" thickBot="1">
      <c r="C13" s="53" t="s">
        <v>32</v>
      </c>
      <c r="D13" s="52" t="s">
        <v>33</v>
      </c>
      <c r="E13" s="54" t="s">
        <v>34</v>
      </c>
    </row>
    <row r="14" spans="2:6" ht="12.75">
      <c r="B14" s="55" t="s">
        <v>19</v>
      </c>
      <c r="C14" s="66">
        <f>'Weekly Budget'!C31</f>
        <v>2310</v>
      </c>
      <c r="D14" s="67">
        <f>'Man Hours'!F37</f>
        <v>2415</v>
      </c>
      <c r="E14" s="68">
        <f>C14-D14</f>
        <v>-105</v>
      </c>
      <c r="F14" s="69"/>
    </row>
    <row r="15" spans="2:6" ht="12.75">
      <c r="B15" s="56" t="s">
        <v>30</v>
      </c>
      <c r="C15" s="70">
        <v>50</v>
      </c>
      <c r="D15" s="71">
        <f>Hardware!F21</f>
        <v>8</v>
      </c>
      <c r="E15" s="72">
        <f>C15-D15</f>
        <v>42</v>
      </c>
      <c r="F15" s="69"/>
    </row>
    <row r="16" spans="2:6" ht="13.5" thickBot="1">
      <c r="B16" s="58" t="s">
        <v>31</v>
      </c>
      <c r="C16" s="73">
        <v>200</v>
      </c>
      <c r="D16" s="74">
        <v>200</v>
      </c>
      <c r="E16" s="75">
        <f>C16-D16</f>
        <v>0</v>
      </c>
      <c r="F16" s="69"/>
    </row>
    <row r="17" spans="2:6" ht="13.5" thickBot="1">
      <c r="B17" s="24" t="s">
        <v>35</v>
      </c>
      <c r="C17" s="76">
        <f>SUM(C14:C16)</f>
        <v>2560</v>
      </c>
      <c r="D17" s="77">
        <f>SUM(D14:D16)</f>
        <v>2623</v>
      </c>
      <c r="E17" s="93">
        <f>SUM(E14:E16)</f>
        <v>-63</v>
      </c>
      <c r="F17" s="69"/>
    </row>
    <row r="18" spans="2:6" ht="13.5" thickBot="1">
      <c r="B18" s="61" t="s">
        <v>36</v>
      </c>
      <c r="C18" s="79">
        <f>C17+C35</f>
        <v>9030</v>
      </c>
      <c r="D18" s="79">
        <f>D17+D35</f>
        <v>6662</v>
      </c>
      <c r="E18" s="80">
        <f>E35+E34</f>
        <v>3776</v>
      </c>
      <c r="F18" s="69"/>
    </row>
    <row r="19" spans="3:6" ht="12.75">
      <c r="C19" s="69"/>
      <c r="D19" s="69"/>
      <c r="E19" s="69"/>
      <c r="F19" s="69"/>
    </row>
    <row r="23" ht="276.75" customHeight="1"/>
    <row r="24" spans="3:6" ht="12.75">
      <c r="C24" s="69"/>
      <c r="D24" s="69"/>
      <c r="E24" s="69"/>
      <c r="F24" s="69"/>
    </row>
    <row r="28" ht="13.5" thickBot="1"/>
    <row r="29" spans="3:5" ht="12.75">
      <c r="C29" s="97" t="s">
        <v>15</v>
      </c>
      <c r="D29" s="98"/>
      <c r="E29" s="99"/>
    </row>
    <row r="30" spans="3:5" ht="13.5" thickBot="1">
      <c r="C30" s="53" t="s">
        <v>32</v>
      </c>
      <c r="D30" s="52" t="s">
        <v>33</v>
      </c>
      <c r="E30" s="54" t="s">
        <v>34</v>
      </c>
    </row>
    <row r="31" spans="2:5" ht="12.75">
      <c r="B31" s="55" t="s">
        <v>19</v>
      </c>
      <c r="C31" s="29">
        <f>'Weekly Budget'!C43</f>
        <v>2310</v>
      </c>
      <c r="D31" s="46">
        <f>'Man Hours'!F28</f>
        <v>1260</v>
      </c>
      <c r="E31" s="30">
        <f>C31-D31</f>
        <v>1050</v>
      </c>
    </row>
    <row r="32" spans="2:5" ht="12.75">
      <c r="B32" s="56" t="s">
        <v>30</v>
      </c>
      <c r="C32" s="10">
        <v>50</v>
      </c>
      <c r="D32" s="7">
        <f>Hardware!F15</f>
        <v>14</v>
      </c>
      <c r="E32" s="11">
        <f>C32-D32</f>
        <v>36</v>
      </c>
    </row>
    <row r="33" spans="2:5" ht="13.5" thickBot="1">
      <c r="B33" s="58" t="s">
        <v>31</v>
      </c>
      <c r="C33" s="21">
        <v>200</v>
      </c>
      <c r="D33" s="50">
        <v>200</v>
      </c>
      <c r="E33" s="22">
        <f>C33-D33</f>
        <v>0</v>
      </c>
    </row>
    <row r="34" spans="2:5" ht="13.5" thickBot="1">
      <c r="B34" s="24" t="s">
        <v>35</v>
      </c>
      <c r="C34" s="32">
        <f>SUM(C31:C33)</f>
        <v>2560</v>
      </c>
      <c r="D34" s="59">
        <f>SUM(D31:D33)</f>
        <v>1474</v>
      </c>
      <c r="E34" s="62">
        <f>SUM(E31:E33)</f>
        <v>1086</v>
      </c>
    </row>
    <row r="35" spans="2:5" ht="13.5" thickBot="1">
      <c r="B35" s="61" t="s">
        <v>36</v>
      </c>
      <c r="C35" s="5">
        <f>C34+C47</f>
        <v>6470</v>
      </c>
      <c r="D35" s="5">
        <f>D34+D47</f>
        <v>4039</v>
      </c>
      <c r="E35" s="80">
        <f>E47+E46</f>
        <v>2690</v>
      </c>
    </row>
    <row r="40" ht="174.75" customHeight="1" thickBot="1"/>
    <row r="41" spans="3:5" ht="13.5" thickBot="1">
      <c r="C41" s="94" t="s">
        <v>3</v>
      </c>
      <c r="D41" s="95"/>
      <c r="E41" s="96"/>
    </row>
    <row r="42" spans="3:5" ht="13.5" thickBot="1">
      <c r="C42" s="53" t="s">
        <v>32</v>
      </c>
      <c r="D42" s="52" t="s">
        <v>33</v>
      </c>
      <c r="E42" s="54" t="s">
        <v>34</v>
      </c>
    </row>
    <row r="43" spans="2:5" ht="12.75">
      <c r="B43" s="55" t="s">
        <v>19</v>
      </c>
      <c r="C43" s="29">
        <f>'Man Hours'!D19</f>
        <v>2310</v>
      </c>
      <c r="D43" s="46">
        <f>'Man Hours'!F19</f>
        <v>1155</v>
      </c>
      <c r="E43" s="30">
        <f>C43-D43</f>
        <v>1155</v>
      </c>
    </row>
    <row r="44" spans="2:5" ht="12.75">
      <c r="B44" s="56" t="s">
        <v>30</v>
      </c>
      <c r="C44" s="10">
        <v>1400</v>
      </c>
      <c r="D44" s="7">
        <v>1210</v>
      </c>
      <c r="E44" s="11">
        <f>C44-D44</f>
        <v>190</v>
      </c>
    </row>
    <row r="45" spans="2:5" ht="13.5" thickBot="1">
      <c r="B45" s="58" t="s">
        <v>31</v>
      </c>
      <c r="C45" s="21">
        <v>200</v>
      </c>
      <c r="D45" s="50">
        <v>200</v>
      </c>
      <c r="E45" s="22">
        <f>C45-D45</f>
        <v>0</v>
      </c>
    </row>
    <row r="46" spans="2:5" ht="13.5" thickBot="1">
      <c r="B46" s="24" t="s">
        <v>35</v>
      </c>
      <c r="C46" s="60">
        <f>SUM(C43:C45)</f>
        <v>3910</v>
      </c>
      <c r="D46" s="59">
        <f>SUM(D43:D45)</f>
        <v>2565</v>
      </c>
      <c r="E46" s="62">
        <f>SUM(E43:E45)</f>
        <v>1345</v>
      </c>
    </row>
    <row r="47" spans="2:5" ht="13.5" thickBot="1">
      <c r="B47" s="61" t="s">
        <v>36</v>
      </c>
      <c r="C47" s="57">
        <f>C46</f>
        <v>3910</v>
      </c>
      <c r="D47" s="57">
        <f>D46</f>
        <v>2565</v>
      </c>
      <c r="E47" s="83">
        <f>E46</f>
        <v>1345</v>
      </c>
    </row>
    <row r="56" ht="12.75">
      <c r="D56">
        <v>1210</v>
      </c>
    </row>
    <row r="77" spans="3:6" ht="12.75">
      <c r="C77" s="69"/>
      <c r="D77" s="69"/>
      <c r="E77" s="69"/>
      <c r="F77" s="69"/>
    </row>
    <row r="78" spans="3:6" ht="13.5" thickBot="1">
      <c r="C78" s="69"/>
      <c r="D78" s="69"/>
      <c r="E78" s="69"/>
      <c r="F78" s="69"/>
    </row>
    <row r="79" spans="3:6" ht="12.75">
      <c r="C79" s="100" t="s">
        <v>37</v>
      </c>
      <c r="D79" s="101"/>
      <c r="E79" s="102"/>
      <c r="F79" s="69"/>
    </row>
    <row r="80" spans="3:6" ht="13.5" thickBot="1">
      <c r="C80" s="81" t="s">
        <v>32</v>
      </c>
      <c r="D80" s="63" t="s">
        <v>33</v>
      </c>
      <c r="E80" s="82" t="s">
        <v>34</v>
      </c>
      <c r="F80" s="69"/>
    </row>
    <row r="81" spans="2:6" ht="12.75">
      <c r="B81" s="55" t="s">
        <v>19</v>
      </c>
      <c r="C81" s="66">
        <f>'Weekly Budget'!C14</f>
        <v>2310</v>
      </c>
      <c r="D81" s="67">
        <f>'Man Hours'!F46</f>
        <v>0</v>
      </c>
      <c r="E81" s="68">
        <f>C81-D81</f>
        <v>2310</v>
      </c>
      <c r="F81" s="69"/>
    </row>
    <row r="82" spans="2:6" ht="12.75">
      <c r="B82" s="56" t="s">
        <v>30</v>
      </c>
      <c r="C82" s="70">
        <v>50</v>
      </c>
      <c r="D82" s="71">
        <f>Hardware!F33</f>
        <v>0</v>
      </c>
      <c r="E82" s="72">
        <f>C82-D82</f>
        <v>50</v>
      </c>
      <c r="F82" s="69"/>
    </row>
    <row r="83" spans="2:6" ht="13.5" thickBot="1">
      <c r="B83" s="58" t="s">
        <v>31</v>
      </c>
      <c r="C83" s="73">
        <v>200</v>
      </c>
      <c r="D83" s="74"/>
      <c r="E83" s="75">
        <f>C83-D83</f>
        <v>200</v>
      </c>
      <c r="F83" s="69"/>
    </row>
    <row r="84" spans="2:6" ht="13.5" thickBot="1">
      <c r="B84" s="24" t="s">
        <v>35</v>
      </c>
      <c r="C84" s="76">
        <f>SUM(C81:C83)</f>
        <v>2560</v>
      </c>
      <c r="D84" s="77">
        <f>SUM(D81:D83)</f>
        <v>0</v>
      </c>
      <c r="E84" s="78">
        <f>SUM(E81:E83)</f>
        <v>2560</v>
      </c>
      <c r="F84" s="69"/>
    </row>
    <row r="85" spans="2:6" ht="13.5" thickBot="1">
      <c r="B85" s="61" t="s">
        <v>36</v>
      </c>
      <c r="C85" s="79">
        <f>C84+C18</f>
        <v>11590</v>
      </c>
      <c r="D85" s="79">
        <f>D84+D18</f>
        <v>6662</v>
      </c>
      <c r="E85" s="80">
        <f>E18+E17</f>
        <v>3713</v>
      </c>
      <c r="F85" s="69"/>
    </row>
    <row r="86" spans="3:6" ht="12.75">
      <c r="C86" s="69"/>
      <c r="D86" s="69"/>
      <c r="E86" s="69"/>
      <c r="F86" s="69"/>
    </row>
  </sheetData>
  <mergeCells count="4">
    <mergeCell ref="C41:E41"/>
    <mergeCell ref="C29:E29"/>
    <mergeCell ref="C12:E12"/>
    <mergeCell ref="C79:E7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4">
      <selection activeCell="M25" sqref="M25"/>
    </sheetView>
  </sheetViews>
  <sheetFormatPr defaultColWidth="9.140625" defaultRowHeight="12.75"/>
  <cols>
    <col min="1" max="1" width="28.8515625" style="0" customWidth="1"/>
    <col min="2" max="2" width="23.7109375" style="0" customWidth="1"/>
    <col min="3" max="3" width="11.28125" style="0" customWidth="1"/>
    <col min="4" max="4" width="11.57421875" style="0" customWidth="1"/>
    <col min="5" max="5" width="11.140625" style="0" customWidth="1"/>
  </cols>
  <sheetData>
    <row r="1" spans="1:4" ht="12.75">
      <c r="A1" s="85"/>
      <c r="B1" s="88" t="s">
        <v>42</v>
      </c>
      <c r="C1" s="88" t="s">
        <v>43</v>
      </c>
      <c r="D1" s="89" t="s">
        <v>44</v>
      </c>
    </row>
    <row r="2" spans="1:4" ht="12.75">
      <c r="A2" s="90" t="s">
        <v>49</v>
      </c>
      <c r="B2" s="84">
        <v>39384</v>
      </c>
      <c r="C2" s="7">
        <v>19</v>
      </c>
      <c r="D2" s="11">
        <v>2</v>
      </c>
    </row>
    <row r="3" spans="1:4" ht="12.75">
      <c r="A3" s="90" t="s">
        <v>47</v>
      </c>
      <c r="B3" s="84">
        <v>39384</v>
      </c>
      <c r="C3" s="7">
        <v>19</v>
      </c>
      <c r="D3" s="11">
        <v>4</v>
      </c>
    </row>
    <row r="4" spans="1:4" ht="12.75">
      <c r="A4" s="90" t="s">
        <v>48</v>
      </c>
      <c r="B4" s="84">
        <v>39384</v>
      </c>
      <c r="C4" s="7">
        <v>19</v>
      </c>
      <c r="D4" s="11">
        <v>1</v>
      </c>
    </row>
    <row r="5" spans="1:4" ht="12.75">
      <c r="A5" s="91" t="s">
        <v>50</v>
      </c>
      <c r="B5" s="84">
        <v>39401</v>
      </c>
      <c r="C5" s="7">
        <v>2</v>
      </c>
      <c r="D5" s="11">
        <v>3</v>
      </c>
    </row>
    <row r="6" spans="1:4" ht="12.75">
      <c r="A6" s="91" t="s">
        <v>46</v>
      </c>
      <c r="B6" s="84">
        <v>39401</v>
      </c>
      <c r="C6" s="7">
        <v>2</v>
      </c>
      <c r="D6" s="11">
        <v>4</v>
      </c>
    </row>
    <row r="7" spans="1:4" ht="13.5" thickBot="1">
      <c r="A7" s="92" t="s">
        <v>45</v>
      </c>
      <c r="B7" s="86">
        <v>39401</v>
      </c>
      <c r="C7" s="39">
        <v>2</v>
      </c>
      <c r="D7" s="87"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37"/>
  <sheetViews>
    <sheetView workbookViewId="0" topLeftCell="A7">
      <selection activeCell="A59" sqref="A59"/>
    </sheetView>
  </sheetViews>
  <sheetFormatPr defaultColWidth="9.140625" defaultRowHeight="12.75"/>
  <cols>
    <col min="2" max="2" width="12.57421875" style="0" customWidth="1"/>
    <col min="3" max="4" width="11.421875" style="0" customWidth="1"/>
    <col min="5" max="5" width="12.28125" style="0" customWidth="1"/>
    <col min="6" max="6" width="14.57421875" style="0" customWidth="1"/>
  </cols>
  <sheetData>
    <row r="3" ht="12.75">
      <c r="B3" t="s">
        <v>0</v>
      </c>
    </row>
    <row r="4" ht="12.75">
      <c r="B4" t="s">
        <v>1</v>
      </c>
    </row>
    <row r="6" spans="2:5" ht="12.75">
      <c r="B6" t="s">
        <v>9</v>
      </c>
      <c r="E6">
        <v>35</v>
      </c>
    </row>
    <row r="9" spans="3:5" ht="12.75">
      <c r="C9" s="105" t="s">
        <v>11</v>
      </c>
      <c r="D9" s="105"/>
      <c r="E9" s="105"/>
    </row>
    <row r="10" spans="3:5" ht="12.75">
      <c r="C10" s="3"/>
      <c r="D10" s="3"/>
      <c r="E10" s="3"/>
    </row>
    <row r="11" spans="3:5" ht="13.5" thickBot="1">
      <c r="C11" s="3"/>
      <c r="D11" s="3"/>
      <c r="E11" s="3"/>
    </row>
    <row r="12" spans="2:6" ht="12.75">
      <c r="B12" s="34" t="s">
        <v>3</v>
      </c>
      <c r="C12" s="103" t="s">
        <v>14</v>
      </c>
      <c r="D12" s="104"/>
      <c r="E12" s="103" t="s">
        <v>16</v>
      </c>
      <c r="F12" s="104"/>
    </row>
    <row r="13" spans="2:6" ht="13.5" thickBot="1">
      <c r="B13" s="17" t="s">
        <v>4</v>
      </c>
      <c r="C13" s="18" t="s">
        <v>8</v>
      </c>
      <c r="D13" s="19" t="s">
        <v>2</v>
      </c>
      <c r="E13" s="18" t="s">
        <v>8</v>
      </c>
      <c r="F13" s="19" t="s">
        <v>2</v>
      </c>
    </row>
    <row r="14" spans="2:6" ht="12.75">
      <c r="B14" s="13" t="s">
        <v>5</v>
      </c>
      <c r="C14" s="14">
        <v>6</v>
      </c>
      <c r="D14" s="15">
        <f>C14*E6</f>
        <v>210</v>
      </c>
      <c r="E14" s="14">
        <v>6</v>
      </c>
      <c r="F14" s="16">
        <f>E14*E6</f>
        <v>210</v>
      </c>
    </row>
    <row r="15" spans="2:6" ht="12.75">
      <c r="B15" s="8" t="s">
        <v>6</v>
      </c>
      <c r="C15" s="10">
        <v>18</v>
      </c>
      <c r="D15" s="11">
        <f>C15*E6</f>
        <v>630</v>
      </c>
      <c r="E15" s="10">
        <v>10</v>
      </c>
      <c r="F15" s="12">
        <f>E15*E6</f>
        <v>350</v>
      </c>
    </row>
    <row r="16" spans="2:6" ht="12.75">
      <c r="B16" s="8" t="s">
        <v>7</v>
      </c>
      <c r="C16" s="10">
        <v>20</v>
      </c>
      <c r="D16" s="11">
        <f>C16*E6</f>
        <v>700</v>
      </c>
      <c r="E16" s="10">
        <v>8</v>
      </c>
      <c r="F16" s="12">
        <f>E16*E6</f>
        <v>280</v>
      </c>
    </row>
    <row r="17" spans="2:6" ht="12.75">
      <c r="B17" s="8" t="s">
        <v>10</v>
      </c>
      <c r="C17" s="10">
        <v>20</v>
      </c>
      <c r="D17" s="11">
        <f>C17*E6</f>
        <v>700</v>
      </c>
      <c r="E17" s="10">
        <v>7</v>
      </c>
      <c r="F17" s="12">
        <f>E17*E6</f>
        <v>245</v>
      </c>
    </row>
    <row r="18" spans="2:6" ht="13.5" thickBot="1">
      <c r="B18" s="20" t="s">
        <v>12</v>
      </c>
      <c r="C18" s="21">
        <v>2</v>
      </c>
      <c r="D18" s="22">
        <f>C18*E6</f>
        <v>70</v>
      </c>
      <c r="E18" s="21">
        <v>2</v>
      </c>
      <c r="F18" s="23">
        <f>E18*E6</f>
        <v>70</v>
      </c>
    </row>
    <row r="19" spans="2:6" ht="13.5" thickBot="1">
      <c r="B19" s="24" t="s">
        <v>13</v>
      </c>
      <c r="C19" s="32">
        <f>SUM(C14:C18)</f>
        <v>66</v>
      </c>
      <c r="D19" s="33">
        <f>SUM(D14:D18)</f>
        <v>2310</v>
      </c>
      <c r="E19" s="32">
        <f>SUM(E14:E18)</f>
        <v>33</v>
      </c>
      <c r="F19" s="33">
        <f>SUM(F14:F18)</f>
        <v>1155</v>
      </c>
    </row>
    <row r="20" ht="13.5" thickBot="1">
      <c r="F20" s="2"/>
    </row>
    <row r="21" spans="2:6" ht="12.75">
      <c r="B21" s="34" t="s">
        <v>15</v>
      </c>
      <c r="C21" s="103" t="s">
        <v>14</v>
      </c>
      <c r="D21" s="104"/>
      <c r="E21" s="103" t="s">
        <v>16</v>
      </c>
      <c r="F21" s="104"/>
    </row>
    <row r="22" spans="2:6" ht="13.5" thickBot="1">
      <c r="B22" s="25" t="s">
        <v>4</v>
      </c>
      <c r="C22" s="26" t="s">
        <v>8</v>
      </c>
      <c r="D22" s="27" t="s">
        <v>2</v>
      </c>
      <c r="E22" s="26" t="s">
        <v>8</v>
      </c>
      <c r="F22" s="27" t="s">
        <v>2</v>
      </c>
    </row>
    <row r="23" spans="2:6" ht="12.75">
      <c r="B23" s="28" t="s">
        <v>5</v>
      </c>
      <c r="C23" s="29">
        <v>6</v>
      </c>
      <c r="D23" s="30">
        <f>C23*E6</f>
        <v>210</v>
      </c>
      <c r="E23" s="29">
        <v>6</v>
      </c>
      <c r="F23" s="31">
        <f>E23*E6</f>
        <v>210</v>
      </c>
    </row>
    <row r="24" spans="2:6" ht="12.75">
      <c r="B24" s="8" t="s">
        <v>6</v>
      </c>
      <c r="C24" s="10">
        <v>18</v>
      </c>
      <c r="D24" s="11">
        <f>C24*E6</f>
        <v>630</v>
      </c>
      <c r="E24" s="10">
        <v>15</v>
      </c>
      <c r="F24" s="12">
        <f>E24*E6</f>
        <v>525</v>
      </c>
    </row>
    <row r="25" spans="2:6" ht="12.75">
      <c r="B25" s="8" t="s">
        <v>7</v>
      </c>
      <c r="C25" s="10">
        <v>20</v>
      </c>
      <c r="D25" s="11">
        <f>C25*E6</f>
        <v>700</v>
      </c>
      <c r="E25" s="10">
        <v>6</v>
      </c>
      <c r="F25" s="12">
        <f>E25*E6</f>
        <v>210</v>
      </c>
    </row>
    <row r="26" spans="2:6" ht="12.75">
      <c r="B26" s="8" t="s">
        <v>10</v>
      </c>
      <c r="C26" s="10">
        <v>20</v>
      </c>
      <c r="D26" s="11">
        <f>C26*E6</f>
        <v>700</v>
      </c>
      <c r="E26" s="10">
        <v>7</v>
      </c>
      <c r="F26" s="12">
        <f>E26*E6</f>
        <v>245</v>
      </c>
    </row>
    <row r="27" spans="2:6" ht="12.75">
      <c r="B27" s="8" t="s">
        <v>12</v>
      </c>
      <c r="C27" s="10">
        <v>2</v>
      </c>
      <c r="D27" s="11">
        <f>C27*E6</f>
        <v>70</v>
      </c>
      <c r="E27" s="10">
        <v>2</v>
      </c>
      <c r="F27" s="12">
        <f>E27*E6</f>
        <v>70</v>
      </c>
    </row>
    <row r="28" spans="2:6" ht="13.5" thickBot="1">
      <c r="B28" s="9" t="s">
        <v>13</v>
      </c>
      <c r="C28" s="35">
        <f>SUM(C23:C27)</f>
        <v>66</v>
      </c>
      <c r="D28" s="36">
        <f>SUM(D23:D27)</f>
        <v>2310</v>
      </c>
      <c r="E28" s="35">
        <f>SUM(E23:E27)</f>
        <v>36</v>
      </c>
      <c r="F28" s="36">
        <f>SUM(F23:F27)</f>
        <v>1260</v>
      </c>
    </row>
    <row r="29" ht="13.5" thickBot="1"/>
    <row r="30" spans="2:6" ht="12.75">
      <c r="B30" s="34" t="s">
        <v>17</v>
      </c>
      <c r="C30" s="103" t="s">
        <v>14</v>
      </c>
      <c r="D30" s="104"/>
      <c r="E30" s="103" t="s">
        <v>16</v>
      </c>
      <c r="F30" s="104"/>
    </row>
    <row r="31" spans="2:6" ht="13.5" thickBot="1">
      <c r="B31" s="25" t="s">
        <v>4</v>
      </c>
      <c r="C31" s="26" t="s">
        <v>8</v>
      </c>
      <c r="D31" s="27" t="s">
        <v>2</v>
      </c>
      <c r="E31" s="26" t="s">
        <v>8</v>
      </c>
      <c r="F31" s="27" t="s">
        <v>2</v>
      </c>
    </row>
    <row r="32" spans="2:6" ht="12.75">
      <c r="B32" s="28" t="s">
        <v>5</v>
      </c>
      <c r="C32" s="29">
        <v>6</v>
      </c>
      <c r="D32" s="30">
        <f>C32*E6</f>
        <v>210</v>
      </c>
      <c r="E32" s="29">
        <v>8</v>
      </c>
      <c r="F32" s="31">
        <f>E32*E6</f>
        <v>280</v>
      </c>
    </row>
    <row r="33" spans="2:6" ht="12.75">
      <c r="B33" s="8" t="s">
        <v>6</v>
      </c>
      <c r="C33" s="10">
        <v>18</v>
      </c>
      <c r="D33" s="11">
        <f>C33*E6</f>
        <v>630</v>
      </c>
      <c r="E33" s="10">
        <v>6</v>
      </c>
      <c r="F33" s="12">
        <f>E33*E6</f>
        <v>210</v>
      </c>
    </row>
    <row r="34" spans="2:6" ht="12.75">
      <c r="B34" s="8" t="s">
        <v>7</v>
      </c>
      <c r="C34" s="10">
        <v>20</v>
      </c>
      <c r="D34" s="11">
        <f>C34*E6</f>
        <v>700</v>
      </c>
      <c r="E34" s="10">
        <v>25</v>
      </c>
      <c r="F34" s="12">
        <f>E34*E6</f>
        <v>875</v>
      </c>
    </row>
    <row r="35" spans="2:6" ht="12.75">
      <c r="B35" s="8" t="s">
        <v>10</v>
      </c>
      <c r="C35" s="10">
        <v>20</v>
      </c>
      <c r="D35" s="11">
        <f>C35*E6</f>
        <v>700</v>
      </c>
      <c r="E35" s="10">
        <v>23</v>
      </c>
      <c r="F35" s="12">
        <f>E35*E6</f>
        <v>805</v>
      </c>
    </row>
    <row r="36" spans="2:6" ht="12.75">
      <c r="B36" s="8" t="s">
        <v>12</v>
      </c>
      <c r="C36" s="10">
        <v>2</v>
      </c>
      <c r="D36" s="11">
        <f>C36*E6</f>
        <v>70</v>
      </c>
      <c r="E36" s="10">
        <v>7</v>
      </c>
      <c r="F36" s="12">
        <f>E36*E6</f>
        <v>245</v>
      </c>
    </row>
    <row r="37" spans="2:6" ht="13.5" thickBot="1">
      <c r="B37" s="9" t="s">
        <v>13</v>
      </c>
      <c r="C37" s="35">
        <f>SUM(C32:C36)</f>
        <v>66</v>
      </c>
      <c r="D37" s="36">
        <f>SUM(D32:D36)</f>
        <v>2310</v>
      </c>
      <c r="E37" s="35">
        <f>SUM(E32:E36)</f>
        <v>69</v>
      </c>
      <c r="F37" s="36">
        <f>SUM(F32:F36)</f>
        <v>2415</v>
      </c>
    </row>
  </sheetData>
  <mergeCells count="7">
    <mergeCell ref="C30:D30"/>
    <mergeCell ref="E30:F30"/>
    <mergeCell ref="E12:F12"/>
    <mergeCell ref="C9:E9"/>
    <mergeCell ref="C12:D12"/>
    <mergeCell ref="C21:D21"/>
    <mergeCell ref="E21:F21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H21"/>
  <sheetViews>
    <sheetView tabSelected="1" workbookViewId="0" topLeftCell="A1">
      <selection activeCell="F21" sqref="F21"/>
    </sheetView>
  </sheetViews>
  <sheetFormatPr defaultColWidth="9.140625" defaultRowHeight="12.75"/>
  <cols>
    <col min="2" max="2" width="7.28125" style="0" customWidth="1"/>
    <col min="3" max="3" width="25.7109375" style="0" customWidth="1"/>
  </cols>
  <sheetData>
    <row r="5" ht="13.5" thickBot="1"/>
    <row r="6" spans="2:6" ht="13.5" thickBot="1">
      <c r="B6" s="42" t="s">
        <v>26</v>
      </c>
      <c r="C6" s="43" t="s">
        <v>20</v>
      </c>
      <c r="D6" s="43" t="s">
        <v>21</v>
      </c>
      <c r="E6" s="44" t="s">
        <v>23</v>
      </c>
      <c r="F6" s="45" t="s">
        <v>24</v>
      </c>
    </row>
    <row r="7" spans="2:6" ht="12.75">
      <c r="B7" s="106">
        <v>1</v>
      </c>
      <c r="C7" s="46" t="s">
        <v>22</v>
      </c>
      <c r="D7" s="46">
        <v>3</v>
      </c>
      <c r="E7" s="47">
        <v>400</v>
      </c>
      <c r="F7" s="28">
        <f>E7*D7</f>
        <v>1200</v>
      </c>
    </row>
    <row r="8" spans="2:6" ht="13.5" thickBot="1">
      <c r="B8" s="107"/>
      <c r="C8" s="39" t="s">
        <v>25</v>
      </c>
      <c r="D8" s="39">
        <v>2</v>
      </c>
      <c r="E8" s="40">
        <v>5</v>
      </c>
      <c r="F8" s="41">
        <f>E8*D8</f>
        <v>10</v>
      </c>
    </row>
    <row r="9" spans="1:8" ht="13.5" thickBot="1">
      <c r="A9" s="4"/>
      <c r="B9" s="51"/>
      <c r="C9" s="4"/>
      <c r="D9" s="4"/>
      <c r="E9" s="37" t="s">
        <v>13</v>
      </c>
      <c r="F9" s="38">
        <f>SUM(F7:F8)</f>
        <v>1210</v>
      </c>
      <c r="G9" s="4"/>
      <c r="H9" s="4"/>
    </row>
    <row r="10" spans="1:8" ht="13.5" thickBot="1">
      <c r="A10" s="4"/>
      <c r="B10" s="51"/>
      <c r="C10" s="4"/>
      <c r="D10" s="4"/>
      <c r="E10" s="52"/>
      <c r="F10" s="52"/>
      <c r="G10" s="4"/>
      <c r="H10" s="4"/>
    </row>
    <row r="11" spans="1:8" ht="13.5" thickBot="1">
      <c r="A11" s="4"/>
      <c r="B11" s="42" t="s">
        <v>26</v>
      </c>
      <c r="C11" s="43" t="s">
        <v>20</v>
      </c>
      <c r="D11" s="43" t="s">
        <v>21</v>
      </c>
      <c r="E11" s="44" t="s">
        <v>23</v>
      </c>
      <c r="F11" s="45" t="s">
        <v>24</v>
      </c>
      <c r="G11" s="4"/>
      <c r="H11" s="4"/>
    </row>
    <row r="12" spans="2:6" ht="12.75">
      <c r="B12" s="106">
        <v>2</v>
      </c>
      <c r="C12" s="46" t="s">
        <v>27</v>
      </c>
      <c r="D12" s="46">
        <v>2</v>
      </c>
      <c r="E12" s="47">
        <v>2</v>
      </c>
      <c r="F12" s="28">
        <f>E12*D12</f>
        <v>4</v>
      </c>
    </row>
    <row r="13" spans="2:6" ht="12.75">
      <c r="B13" s="108"/>
      <c r="C13" s="48" t="s">
        <v>29</v>
      </c>
      <c r="D13" s="48">
        <v>1</v>
      </c>
      <c r="E13" s="49">
        <v>4</v>
      </c>
      <c r="F13" s="6">
        <v>4</v>
      </c>
    </row>
    <row r="14" spans="2:6" ht="13.5" thickBot="1">
      <c r="B14" s="107"/>
      <c r="C14" s="39" t="s">
        <v>28</v>
      </c>
      <c r="D14" s="39">
        <v>3</v>
      </c>
      <c r="E14" s="40">
        <v>2</v>
      </c>
      <c r="F14" s="41">
        <f>E14*D14</f>
        <v>6</v>
      </c>
    </row>
    <row r="15" spans="5:6" ht="13.5" thickBot="1">
      <c r="E15" s="37" t="s">
        <v>13</v>
      </c>
      <c r="F15" s="38">
        <f>SUM(F12:F14)</f>
        <v>14</v>
      </c>
    </row>
    <row r="16" ht="13.5" thickBot="1"/>
    <row r="17" spans="2:6" ht="13.5" thickBot="1">
      <c r="B17" s="42" t="s">
        <v>26</v>
      </c>
      <c r="C17" s="43" t="s">
        <v>20</v>
      </c>
      <c r="D17" s="43" t="s">
        <v>21</v>
      </c>
      <c r="E17" s="44" t="s">
        <v>23</v>
      </c>
      <c r="F17" s="45" t="s">
        <v>24</v>
      </c>
    </row>
    <row r="18" spans="2:6" ht="12.75">
      <c r="B18" s="106">
        <v>3</v>
      </c>
      <c r="C18" s="46" t="s">
        <v>40</v>
      </c>
      <c r="D18" s="46">
        <v>1</v>
      </c>
      <c r="E18" s="47">
        <v>4</v>
      </c>
      <c r="F18" s="28">
        <f>E18*D18</f>
        <v>4</v>
      </c>
    </row>
    <row r="19" spans="2:6" ht="12.75">
      <c r="B19" s="108"/>
      <c r="C19" s="48" t="s">
        <v>41</v>
      </c>
      <c r="D19" s="48">
        <v>2</v>
      </c>
      <c r="E19" s="49">
        <v>5</v>
      </c>
      <c r="F19" s="6">
        <v>4</v>
      </c>
    </row>
    <row r="20" spans="2:6" ht="13.5" thickBot="1">
      <c r="B20" s="107"/>
      <c r="C20" s="39"/>
      <c r="D20" s="39"/>
      <c r="E20" s="40"/>
      <c r="F20" s="41">
        <f>E20*D20</f>
        <v>0</v>
      </c>
    </row>
    <row r="21" spans="5:6" ht="13.5" thickBot="1">
      <c r="E21" s="37" t="s">
        <v>13</v>
      </c>
      <c r="F21" s="38">
        <f>SUM(F18:F20)</f>
        <v>8</v>
      </c>
    </row>
  </sheetData>
  <mergeCells count="3">
    <mergeCell ref="B7:B8"/>
    <mergeCell ref="B12:B14"/>
    <mergeCell ref="B18:B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Xbox-Hq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Zeben</dc:creator>
  <cp:keywords/>
  <dc:description/>
  <cp:lastModifiedBy>Zeben</cp:lastModifiedBy>
  <dcterms:created xsi:type="dcterms:W3CDTF">2007-11-12T02:25:01Z</dcterms:created>
  <dcterms:modified xsi:type="dcterms:W3CDTF">2007-11-18T18:57:06Z</dcterms:modified>
  <cp:category/>
  <cp:version/>
  <cp:contentType/>
  <cp:contentStatus/>
</cp:coreProperties>
</file>