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0185" activeTab="2"/>
  </bookViews>
  <sheets>
    <sheet name="Weekly Budget" sheetId="1" r:id="rId1"/>
    <sheet name="Scheduel" sheetId="2" r:id="rId2"/>
    <sheet name="Man Hours" sheetId="3" r:id="rId3"/>
    <sheet name="Hardware" sheetId="4" r:id="rId4"/>
  </sheets>
  <definedNames/>
  <calcPr fullCalcOnLoad="1"/>
</workbook>
</file>

<file path=xl/sharedStrings.xml><?xml version="1.0" encoding="utf-8"?>
<sst xmlns="http://schemas.openxmlformats.org/spreadsheetml/2006/main" count="178" uniqueCount="56">
  <si>
    <t xml:space="preserve">Team Echo </t>
  </si>
  <si>
    <t>Budget</t>
  </si>
  <si>
    <t>Week 1</t>
  </si>
  <si>
    <t>Usage</t>
  </si>
  <si>
    <t>Meeting</t>
  </si>
  <si>
    <t>Structure</t>
  </si>
  <si>
    <t>Navigation</t>
  </si>
  <si>
    <t>Hours</t>
  </si>
  <si>
    <t>Average wage:($/h)</t>
  </si>
  <si>
    <t>Recognition</t>
  </si>
  <si>
    <t>Man Hours</t>
  </si>
  <si>
    <t>Paper work</t>
  </si>
  <si>
    <t>Total</t>
  </si>
  <si>
    <t>Time Allocation</t>
  </si>
  <si>
    <t>Week 2</t>
  </si>
  <si>
    <t>Week 3</t>
  </si>
  <si>
    <t>Weekly Budget</t>
  </si>
  <si>
    <t>Man hours</t>
  </si>
  <si>
    <t>Item</t>
  </si>
  <si>
    <t>Qty</t>
  </si>
  <si>
    <t>NXT Kit</t>
  </si>
  <si>
    <t>Cost/Unit</t>
  </si>
  <si>
    <t>Total $</t>
  </si>
  <si>
    <t>Batteries (4pk)</t>
  </si>
  <si>
    <t>Week</t>
  </si>
  <si>
    <t>16AWG wire (feet)</t>
  </si>
  <si>
    <t>Diodes</t>
  </si>
  <si>
    <t>Network female plug</t>
  </si>
  <si>
    <t>Hardware</t>
  </si>
  <si>
    <t>Overheads</t>
  </si>
  <si>
    <t>Allocated $</t>
  </si>
  <si>
    <t>Used $</t>
  </si>
  <si>
    <t>Over/Under $</t>
  </si>
  <si>
    <t>Total $$</t>
  </si>
  <si>
    <t>Cuml YTD $$</t>
  </si>
  <si>
    <t>Week 4</t>
  </si>
  <si>
    <t>Under Buget</t>
  </si>
  <si>
    <t>Over Budget</t>
  </si>
  <si>
    <t>Breadboard and wires</t>
  </si>
  <si>
    <t>Chip</t>
  </si>
  <si>
    <t>Start Date</t>
  </si>
  <si>
    <t>Completed</t>
  </si>
  <si>
    <t>Remaining</t>
  </si>
  <si>
    <t>Debugging</t>
  </si>
  <si>
    <t>Full system integration</t>
  </si>
  <si>
    <t>Navigation  (NAS)</t>
  </si>
  <si>
    <t>Recognition  (BOReS)</t>
  </si>
  <si>
    <t>Structure (BADS)</t>
  </si>
  <si>
    <t>NAS/BOReS Merger</t>
  </si>
  <si>
    <t>Integration</t>
  </si>
  <si>
    <t>Week 5</t>
  </si>
  <si>
    <t>Over/Under</t>
  </si>
  <si>
    <t>Used</t>
  </si>
  <si>
    <t>YTD</t>
  </si>
  <si>
    <t>Time Used</t>
  </si>
  <si>
    <t>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</si>
</sst>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sz val="17.75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" borderId="3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18" xfId="0" applyFill="1" applyBorder="1" applyAlignment="1">
      <alignment/>
    </xf>
    <xf numFmtId="14" fontId="0" fillId="0" borderId="3" xfId="0" applyNumberFormat="1" applyBorder="1" applyAlignment="1">
      <alignment/>
    </xf>
    <xf numFmtId="0" fontId="0" fillId="0" borderId="40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30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5" xfId="0" applyBorder="1" applyAlignment="1">
      <alignment/>
    </xf>
    <xf numFmtId="2" fontId="0" fillId="0" borderId="4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0" fontId="1" fillId="0" borderId="38" xfId="0" applyFont="1" applyBorder="1" applyAlignment="1">
      <alignment/>
    </xf>
    <xf numFmtId="2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Schedule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3875"/>
          <c:h val="0.7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Scheduel!$B$1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Scheduel!$B$2:$B$7</c:f>
              <c:numCache/>
            </c:numRef>
          </c:val>
        </c:ser>
        <c:ser>
          <c:idx val="1"/>
          <c:order val="1"/>
          <c:tx>
            <c:strRef>
              <c:f>Scheduel!$C$1</c:f>
              <c:strCache>
                <c:ptCount val="1"/>
                <c:pt idx="0">
                  <c:v>Completed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Scheduel!$C$2:$C$7</c:f>
              <c:numCache/>
            </c:numRef>
          </c:val>
        </c:ser>
        <c:ser>
          <c:idx val="2"/>
          <c:order val="2"/>
          <c:tx>
            <c:strRef>
              <c:f>Scheduel!$D$1</c:f>
              <c:strCache>
                <c:ptCount val="1"/>
                <c:pt idx="0">
                  <c:v>Remaining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Scheduel!$A$2:$A$7</c:f>
              <c:strCache/>
            </c:strRef>
          </c:cat>
          <c:val>
            <c:numRef>
              <c:f>Scheduel!$D$2:$D$7</c:f>
              <c:numCache/>
            </c:numRef>
          </c:val>
        </c:ser>
        <c:overlap val="100"/>
        <c:axId val="38388488"/>
        <c:axId val="9952073"/>
      </c:barChart>
      <c:catAx>
        <c:axId val="3838848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Tasks</a:t>
                </a:r>
              </a:p>
            </c:rich>
          </c:tx>
          <c:layout>
            <c:manualLayout>
              <c:xMode val="factor"/>
              <c:yMode val="factor"/>
              <c:x val="0.043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  <c:min val="39384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372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At val="1"/>
        <c:crossBetween val="between"/>
        <c:dispUnits/>
        <c:majorUnit val="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"/>
          <c:y val="0.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allocation/used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'Man Hours'!$B$13</c:f>
              <c:strCache>
                <c:ptCount val="1"/>
                <c:pt idx="0">
                  <c:v>Structure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4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Hours'!$C$13:$G$13</c:f>
              <c:numCache/>
            </c:numRef>
          </c:val>
          <c:shape val="box"/>
        </c:ser>
        <c:ser>
          <c:idx val="1"/>
          <c:order val="1"/>
          <c:tx>
            <c:strRef>
              <c:f>'Man Hours'!$B$14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Hours'!$C$14:$G$14</c:f>
              <c:numCache/>
            </c:numRef>
          </c:val>
          <c:shape val="box"/>
        </c:ser>
        <c:ser>
          <c:idx val="2"/>
          <c:order val="2"/>
          <c:tx>
            <c:strRef>
              <c:f>'Man Hours'!$B$15</c:f>
              <c:strCache>
                <c:ptCount val="1"/>
                <c:pt idx="0">
                  <c:v>Navigation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Hours'!$C$15:$G$15</c:f>
              <c:numCache/>
            </c:numRef>
          </c:val>
          <c:shape val="box"/>
        </c:ser>
        <c:ser>
          <c:idx val="3"/>
          <c:order val="3"/>
          <c:tx>
            <c:strRef>
              <c:f>'Man Hours'!$B$16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Hours'!$C$16:$G$16</c:f>
              <c:numCache/>
            </c:numRef>
          </c:val>
          <c:shape val="box"/>
        </c:ser>
        <c:ser>
          <c:idx val="4"/>
          <c:order val="4"/>
          <c:tx>
            <c:strRef>
              <c:f>'Man Hours'!$B$17</c:f>
              <c:strCache>
                <c:ptCount val="1"/>
                <c:pt idx="0">
                  <c:v>Recognition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Hours'!$C$17:$G$17</c:f>
              <c:numCache/>
            </c:numRef>
          </c:val>
          <c:shape val="box"/>
        </c:ser>
        <c:ser>
          <c:idx val="5"/>
          <c:order val="5"/>
          <c:tx>
            <c:strRef>
              <c:f>'Man Hours'!$B$18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Hours'!$C$18:$G$18</c:f>
              <c:numCache/>
            </c:numRef>
          </c:val>
          <c:shape val="box"/>
        </c:ser>
        <c:ser>
          <c:idx val="6"/>
          <c:order val="6"/>
          <c:tx>
            <c:strRef>
              <c:f>'Man Hours'!$B$19</c:f>
              <c:strCache>
                <c:ptCount val="1"/>
                <c:pt idx="0">
                  <c:v>Integration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Hours'!$C$19:$G$19</c:f>
              <c:numCache/>
            </c:numRef>
          </c:val>
          <c:shape val="box"/>
        </c:ser>
        <c:ser>
          <c:idx val="7"/>
          <c:order val="7"/>
          <c:tx>
            <c:strRef>
              <c:f>'Man Hours'!$B$20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Hours'!$C$20:$G$20</c:f>
              <c:numCache/>
            </c:numRef>
          </c:val>
          <c:shape val="box"/>
        </c:ser>
        <c:ser>
          <c:idx val="8"/>
          <c:order val="8"/>
          <c:tx>
            <c:strRef>
              <c:f>'Man Hours'!$B$21</c:f>
              <c:strCache>
                <c:ptCount val="1"/>
                <c:pt idx="0">
                  <c:v>Debugging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100000">
                  <a:srgbClr val="75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Hours'!$C$21:$G$21</c:f>
              <c:numCache/>
            </c:numRef>
          </c:val>
          <c:shape val="box"/>
        </c:ser>
        <c:ser>
          <c:idx val="9"/>
          <c:order val="9"/>
          <c:tx>
            <c:strRef>
              <c:f>'Man Hours'!$B$22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Hours'!$C$22:$G$22</c:f>
              <c:numCache/>
            </c:numRef>
          </c:val>
          <c:shape val="box"/>
        </c:ser>
        <c:ser>
          <c:idx val="10"/>
          <c:order val="10"/>
          <c:tx>
            <c:strRef>
              <c:f>'Man Hours'!$B$23</c:f>
              <c:strCache>
                <c:ptCount val="1"/>
                <c:pt idx="0">
                  <c:v>Paper work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575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Hours'!$C$23:$G$23</c:f>
              <c:numCache/>
            </c:numRef>
          </c:val>
          <c:shape val="box"/>
        </c:ser>
        <c:ser>
          <c:idx val="11"/>
          <c:order val="11"/>
          <c:tx>
            <c:strRef>
              <c:f>'Man Hours'!$B$24</c:f>
              <c:strCache>
                <c:ptCount val="1"/>
                <c:pt idx="0">
                  <c:v>Used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Hours'!$C$24:$G$24</c:f>
              <c:numCache/>
            </c:numRef>
          </c:val>
          <c:shape val="box"/>
        </c:ser>
        <c:ser>
          <c:idx val="12"/>
          <c:order val="12"/>
          <c:tx>
            <c:strRef>
              <c:f>'Man Hours'!$B$25</c:f>
              <c:strCache>
                <c:ptCount val="1"/>
                <c:pt idx="0">
                  <c:v>Over/Under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Hours'!$C$25:$G$25</c:f>
              <c:numCache/>
            </c:numRef>
          </c:val>
          <c:shape val="box"/>
        </c:ser>
        <c:ser>
          <c:idx val="13"/>
          <c:order val="13"/>
          <c:tx>
            <c:strRef>
              <c:f>'Man Hours'!$B$26</c:f>
              <c:strCache>
                <c:ptCount val="1"/>
                <c:pt idx="0">
                  <c:v>YTD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'Man Hours'!$C$12:$G$12</c:f>
              <c:strCache/>
            </c:strRef>
          </c:cat>
          <c:val>
            <c:numRef>
              <c:f>'Man Hours'!$C$26:$G$26</c:f>
              <c:numCache/>
            </c:numRef>
          </c:val>
          <c:shape val="box"/>
        </c:ser>
        <c:gapDepth val="0"/>
        <c:shape val="box"/>
        <c:axId val="22459794"/>
        <c:axId val="811555"/>
      </c:bar3DChart>
      <c:catAx>
        <c:axId val="2245979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 val="autoZero"/>
        <c:auto val="1"/>
        <c:lblOffset val="100"/>
        <c:tickLblSkip val="1"/>
        <c:noMultiLvlLbl val="0"/>
      </c:catAx>
      <c:valAx>
        <c:axId val="81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2700000" scaled="1"/>
        </a:gradFill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104775</xdr:rowOff>
    </xdr:from>
    <xdr:to>
      <xdr:col>10</xdr:col>
      <xdr:colOff>590550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61925" y="1733550"/>
        <a:ext cx="9248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11</xdr:row>
      <xdr:rowOff>28575</xdr:rowOff>
    </xdr:from>
    <xdr:to>
      <xdr:col>24</xdr:col>
      <xdr:colOff>438150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7477125" y="1819275"/>
        <a:ext cx="84296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6"/>
  <sheetViews>
    <sheetView zoomScale="85" zoomScaleNormal="85" workbookViewId="0" topLeftCell="A16">
      <selection activeCell="B79" sqref="B79:E85"/>
    </sheetView>
  </sheetViews>
  <sheetFormatPr defaultColWidth="9.140625" defaultRowHeight="12.75"/>
  <cols>
    <col min="2" max="2" width="15.00390625" style="0" customWidth="1"/>
    <col min="3" max="3" width="12.8515625" style="0" customWidth="1"/>
    <col min="4" max="4" width="10.28125" style="0" customWidth="1"/>
    <col min="5" max="5" width="14.8515625" style="0" customWidth="1"/>
    <col min="8" max="8" width="14.421875" style="0" customWidth="1"/>
  </cols>
  <sheetData>
    <row r="2" ht="12.75">
      <c r="E2" s="49" t="s">
        <v>36</v>
      </c>
    </row>
    <row r="3" spans="2:5" ht="12.75">
      <c r="B3" s="1" t="s">
        <v>16</v>
      </c>
      <c r="E3" s="50" t="s">
        <v>37</v>
      </c>
    </row>
    <row r="11" ht="13.5" thickBot="1"/>
    <row r="12" spans="3:5" ht="12.75">
      <c r="C12" s="100" t="s">
        <v>15</v>
      </c>
      <c r="D12" s="101"/>
      <c r="E12" s="102"/>
    </row>
    <row r="13" spans="3:5" ht="13.5" thickBot="1">
      <c r="C13" s="38" t="s">
        <v>30</v>
      </c>
      <c r="D13" s="37" t="s">
        <v>31</v>
      </c>
      <c r="E13" s="39" t="s">
        <v>32</v>
      </c>
    </row>
    <row r="14" spans="2:6" ht="12.75">
      <c r="B14" s="40" t="s">
        <v>17</v>
      </c>
      <c r="C14" s="51" t="e">
        <f>'Weekly Budget'!C31</f>
        <v>#REF!</v>
      </c>
      <c r="D14" s="52" t="e">
        <f>'Man Hours'!#REF!</f>
        <v>#REF!</v>
      </c>
      <c r="E14" s="53" t="e">
        <f>C14-D14</f>
        <v>#REF!</v>
      </c>
      <c r="F14" s="54"/>
    </row>
    <row r="15" spans="2:6" ht="12.75">
      <c r="B15" s="41" t="s">
        <v>28</v>
      </c>
      <c r="C15" s="55">
        <v>50</v>
      </c>
      <c r="D15" s="56">
        <f>Hardware!F21</f>
        <v>8</v>
      </c>
      <c r="E15" s="57">
        <f>C15-D15</f>
        <v>42</v>
      </c>
      <c r="F15" s="54"/>
    </row>
    <row r="16" spans="2:6" ht="13.5" thickBot="1">
      <c r="B16" s="43" t="s">
        <v>29</v>
      </c>
      <c r="C16" s="58">
        <v>200</v>
      </c>
      <c r="D16" s="59">
        <v>200</v>
      </c>
      <c r="E16" s="60">
        <f>C16-D16</f>
        <v>0</v>
      </c>
      <c r="F16" s="54"/>
    </row>
    <row r="17" spans="2:6" ht="13.5" thickBot="1">
      <c r="B17" s="13" t="s">
        <v>33</v>
      </c>
      <c r="C17" s="61" t="e">
        <f>SUM(C14:C16)</f>
        <v>#REF!</v>
      </c>
      <c r="D17" s="62" t="e">
        <f>SUM(D14:D16)</f>
        <v>#REF!</v>
      </c>
      <c r="E17" s="78" t="e">
        <f>SUM(E14:E16)</f>
        <v>#REF!</v>
      </c>
      <c r="F17" s="54"/>
    </row>
    <row r="18" spans="2:6" ht="13.5" thickBot="1">
      <c r="B18" s="46" t="s">
        <v>34</v>
      </c>
      <c r="C18" s="64" t="e">
        <f>C17+C35</f>
        <v>#REF!</v>
      </c>
      <c r="D18" s="64" t="e">
        <f>D17+D35</f>
        <v>#REF!</v>
      </c>
      <c r="E18" s="65" t="e">
        <f>E35+E34</f>
        <v>#REF!</v>
      </c>
      <c r="F18" s="54"/>
    </row>
    <row r="19" spans="3:6" ht="12.75">
      <c r="C19" s="54"/>
      <c r="D19" s="54"/>
      <c r="E19" s="54"/>
      <c r="F19" s="54"/>
    </row>
    <row r="23" ht="15" customHeight="1"/>
    <row r="24" spans="3:6" ht="12.75">
      <c r="C24" s="54"/>
      <c r="D24" s="54"/>
      <c r="E24" s="54"/>
      <c r="F24" s="54"/>
    </row>
    <row r="28" ht="13.5" thickBot="1"/>
    <row r="29" spans="3:5" ht="12.75">
      <c r="C29" s="100" t="s">
        <v>14</v>
      </c>
      <c r="D29" s="101"/>
      <c r="E29" s="102"/>
    </row>
    <row r="30" spans="3:5" ht="13.5" thickBot="1">
      <c r="C30" s="38" t="s">
        <v>30</v>
      </c>
      <c r="D30" s="37" t="s">
        <v>31</v>
      </c>
      <c r="E30" s="39" t="s">
        <v>32</v>
      </c>
    </row>
    <row r="31" spans="2:5" ht="12.75">
      <c r="B31" s="40" t="s">
        <v>17</v>
      </c>
      <c r="C31" s="17" t="e">
        <f>'Weekly Budget'!C43</f>
        <v>#REF!</v>
      </c>
      <c r="D31" s="31" t="e">
        <f>'Man Hours'!#REF!</f>
        <v>#REF!</v>
      </c>
      <c r="E31" s="18" t="e">
        <f>C31-D31</f>
        <v>#REF!</v>
      </c>
    </row>
    <row r="32" spans="2:5" ht="12.75">
      <c r="B32" s="41" t="s">
        <v>28</v>
      </c>
      <c r="C32" s="9">
        <v>50</v>
      </c>
      <c r="D32" s="6">
        <f>Hardware!F15</f>
        <v>14</v>
      </c>
      <c r="E32" s="10">
        <f>C32-D32</f>
        <v>36</v>
      </c>
    </row>
    <row r="33" spans="2:5" ht="13.5" thickBot="1">
      <c r="B33" s="43" t="s">
        <v>29</v>
      </c>
      <c r="C33" s="11">
        <v>200</v>
      </c>
      <c r="D33" s="35">
        <v>200</v>
      </c>
      <c r="E33" s="12">
        <f>C33-D33</f>
        <v>0</v>
      </c>
    </row>
    <row r="34" spans="2:5" ht="13.5" thickBot="1">
      <c r="B34" s="13" t="s">
        <v>33</v>
      </c>
      <c r="C34" s="19" t="e">
        <f>SUM(C31:C33)</f>
        <v>#REF!</v>
      </c>
      <c r="D34" s="44" t="e">
        <f>SUM(D31:D33)</f>
        <v>#REF!</v>
      </c>
      <c r="E34" s="47" t="e">
        <f>SUM(E31:E33)</f>
        <v>#REF!</v>
      </c>
    </row>
    <row r="35" spans="2:5" ht="13.5" thickBot="1">
      <c r="B35" s="46" t="s">
        <v>34</v>
      </c>
      <c r="C35" s="4" t="e">
        <f>C34+C47</f>
        <v>#REF!</v>
      </c>
      <c r="D35" s="4" t="e">
        <f>D34+D47</f>
        <v>#REF!</v>
      </c>
      <c r="E35" s="65" t="e">
        <f>E47+E46</f>
        <v>#REF!</v>
      </c>
    </row>
    <row r="40" ht="15.75" customHeight="1" thickBot="1"/>
    <row r="41" spans="3:5" ht="13.5" thickBot="1">
      <c r="C41" s="97" t="s">
        <v>2</v>
      </c>
      <c r="D41" s="98"/>
      <c r="E41" s="99"/>
    </row>
    <row r="42" spans="3:5" ht="13.5" thickBot="1">
      <c r="C42" s="38" t="s">
        <v>30</v>
      </c>
      <c r="D42" s="37" t="s">
        <v>31</v>
      </c>
      <c r="E42" s="39" t="s">
        <v>32</v>
      </c>
    </row>
    <row r="43" spans="2:5" ht="12.75">
      <c r="B43" s="40" t="s">
        <v>17</v>
      </c>
      <c r="C43" s="17" t="e">
        <f>'Man Hours'!#REF!</f>
        <v>#REF!</v>
      </c>
      <c r="D43" s="31" t="e">
        <f>'Man Hours'!#REF!</f>
        <v>#REF!</v>
      </c>
      <c r="E43" s="18" t="e">
        <f>C43-D43</f>
        <v>#REF!</v>
      </c>
    </row>
    <row r="44" spans="2:5" ht="12.75">
      <c r="B44" s="41" t="s">
        <v>28</v>
      </c>
      <c r="C44" s="9">
        <v>1400</v>
      </c>
      <c r="D44" s="6">
        <v>1210</v>
      </c>
      <c r="E44" s="10">
        <f>C44-D44</f>
        <v>190</v>
      </c>
    </row>
    <row r="45" spans="2:5" ht="13.5" thickBot="1">
      <c r="B45" s="43" t="s">
        <v>29</v>
      </c>
      <c r="C45" s="11">
        <v>200</v>
      </c>
      <c r="D45" s="35">
        <v>200</v>
      </c>
      <c r="E45" s="12">
        <f>C45-D45</f>
        <v>0</v>
      </c>
    </row>
    <row r="46" spans="2:5" ht="13.5" thickBot="1">
      <c r="B46" s="13" t="s">
        <v>33</v>
      </c>
      <c r="C46" s="45" t="e">
        <f>SUM(C43:C45)</f>
        <v>#REF!</v>
      </c>
      <c r="D46" s="44" t="e">
        <f>SUM(D43:D45)</f>
        <v>#REF!</v>
      </c>
      <c r="E46" s="47" t="e">
        <f>SUM(E43:E45)</f>
        <v>#REF!</v>
      </c>
    </row>
    <row r="47" spans="2:5" ht="13.5" thickBot="1">
      <c r="B47" s="46" t="s">
        <v>34</v>
      </c>
      <c r="C47" s="42" t="e">
        <f>C46</f>
        <v>#REF!</v>
      </c>
      <c r="D47" s="42" t="e">
        <f>D46</f>
        <v>#REF!</v>
      </c>
      <c r="E47" s="68" t="e">
        <f>E46</f>
        <v>#REF!</v>
      </c>
    </row>
    <row r="52" ht="10.5" customHeight="1" thickBot="1"/>
    <row r="53" ht="13.5" hidden="1" thickBot="1"/>
    <row r="54" ht="13.5" hidden="1" thickBot="1"/>
    <row r="55" ht="13.5" hidden="1" thickBot="1"/>
    <row r="56" ht="13.5" hidden="1" thickBot="1">
      <c r="D56">
        <v>1210</v>
      </c>
    </row>
    <row r="57" ht="13.5" hidden="1" thickBot="1"/>
    <row r="58" ht="13.5" hidden="1" thickBot="1"/>
    <row r="59" ht="13.5" hidden="1" thickBot="1"/>
    <row r="60" ht="13.5" hidden="1" thickBot="1"/>
    <row r="61" ht="13.5" hidden="1" thickBot="1"/>
    <row r="62" ht="13.5" hidden="1" thickBot="1"/>
    <row r="63" ht="13.5" hidden="1" thickBot="1"/>
    <row r="64" ht="13.5" hidden="1" thickBot="1"/>
    <row r="65" ht="13.5" hidden="1" thickBot="1"/>
    <row r="66" ht="13.5" hidden="1" thickBot="1"/>
    <row r="67" ht="13.5" hidden="1" thickBot="1"/>
    <row r="68" ht="13.5" hidden="1" thickBot="1"/>
    <row r="69" ht="13.5" hidden="1" thickBot="1"/>
    <row r="70" ht="13.5" hidden="1" thickBot="1"/>
    <row r="71" ht="13.5" hidden="1" thickBot="1"/>
    <row r="72" ht="13.5" hidden="1" thickBot="1"/>
    <row r="73" ht="13.5" hidden="1" thickBot="1"/>
    <row r="74" ht="13.5" hidden="1" thickBot="1"/>
    <row r="75" ht="13.5" hidden="1" thickBot="1"/>
    <row r="76" ht="13.5" hidden="1" thickBot="1"/>
    <row r="77" spans="3:6" ht="13.5" hidden="1" thickBot="1">
      <c r="C77" s="54"/>
      <c r="D77" s="54"/>
      <c r="E77" s="54"/>
      <c r="F77" s="54"/>
    </row>
    <row r="78" spans="3:6" ht="13.5" hidden="1" thickBot="1">
      <c r="C78" s="54"/>
      <c r="D78" s="54"/>
      <c r="E78" s="54"/>
      <c r="F78" s="54"/>
    </row>
    <row r="79" spans="3:6" ht="12.75">
      <c r="C79" s="103" t="s">
        <v>35</v>
      </c>
      <c r="D79" s="104"/>
      <c r="E79" s="105"/>
      <c r="F79" s="54"/>
    </row>
    <row r="80" spans="3:6" ht="13.5" thickBot="1">
      <c r="C80" s="66" t="s">
        <v>30</v>
      </c>
      <c r="D80" s="48" t="s">
        <v>31</v>
      </c>
      <c r="E80" s="67" t="s">
        <v>32</v>
      </c>
      <c r="F80" s="54"/>
    </row>
    <row r="81" spans="2:6" ht="12.75">
      <c r="B81" s="40" t="s">
        <v>17</v>
      </c>
      <c r="C81" s="51" t="e">
        <f>'Weekly Budget'!C14</f>
        <v>#REF!</v>
      </c>
      <c r="D81" s="52" t="e">
        <f>'Man Hours'!#REF!</f>
        <v>#REF!</v>
      </c>
      <c r="E81" s="53" t="e">
        <f>C81-D81</f>
        <v>#REF!</v>
      </c>
      <c r="F81" s="54"/>
    </row>
    <row r="82" spans="2:6" ht="12.75">
      <c r="B82" s="41" t="s">
        <v>28</v>
      </c>
      <c r="C82" s="55">
        <v>50</v>
      </c>
      <c r="D82" s="56">
        <f>Hardware!F33</f>
        <v>0</v>
      </c>
      <c r="E82" s="57">
        <f>C82-D82</f>
        <v>50</v>
      </c>
      <c r="F82" s="54"/>
    </row>
    <row r="83" spans="2:6" ht="13.5" thickBot="1">
      <c r="B83" s="43" t="s">
        <v>29</v>
      </c>
      <c r="C83" s="58">
        <v>200</v>
      </c>
      <c r="D83" s="59"/>
      <c r="E83" s="60">
        <f>C83-D83</f>
        <v>200</v>
      </c>
      <c r="F83" s="54"/>
    </row>
    <row r="84" spans="2:6" ht="13.5" thickBot="1">
      <c r="B84" s="13" t="s">
        <v>33</v>
      </c>
      <c r="C84" s="61" t="e">
        <f>SUM(C81:C83)</f>
        <v>#REF!</v>
      </c>
      <c r="D84" s="62" t="e">
        <f>SUM(D81:D83)</f>
        <v>#REF!</v>
      </c>
      <c r="E84" s="63" t="e">
        <f>SUM(E81:E83)</f>
        <v>#REF!</v>
      </c>
      <c r="F84" s="54"/>
    </row>
    <row r="85" spans="2:6" ht="13.5" thickBot="1">
      <c r="B85" s="46" t="s">
        <v>34</v>
      </c>
      <c r="C85" s="64" t="e">
        <f>C84+C18</f>
        <v>#REF!</v>
      </c>
      <c r="D85" s="64" t="e">
        <f>D84+D18</f>
        <v>#REF!</v>
      </c>
      <c r="E85" s="65" t="e">
        <f>E18+E17</f>
        <v>#REF!</v>
      </c>
      <c r="F85" s="54"/>
    </row>
    <row r="86" spans="3:6" ht="12.75">
      <c r="C86" s="54"/>
      <c r="D86" s="54"/>
      <c r="E86" s="54"/>
      <c r="F86" s="54"/>
    </row>
  </sheetData>
  <mergeCells count="4">
    <mergeCell ref="C41:E41"/>
    <mergeCell ref="C29:E29"/>
    <mergeCell ref="C12:E12"/>
    <mergeCell ref="C79:E7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4">
      <selection activeCell="M25" sqref="M25"/>
    </sheetView>
  </sheetViews>
  <sheetFormatPr defaultColWidth="9.140625" defaultRowHeight="12.75"/>
  <cols>
    <col min="1" max="1" width="28.8515625" style="0" customWidth="1"/>
    <col min="2" max="2" width="23.7109375" style="0" customWidth="1"/>
    <col min="3" max="3" width="11.28125" style="0" customWidth="1"/>
    <col min="4" max="4" width="11.57421875" style="0" customWidth="1"/>
    <col min="5" max="5" width="11.140625" style="0" customWidth="1"/>
  </cols>
  <sheetData>
    <row r="1" spans="1:4" ht="12.75">
      <c r="A1" s="70"/>
      <c r="B1" s="73" t="s">
        <v>40</v>
      </c>
      <c r="C1" s="73" t="s">
        <v>41</v>
      </c>
      <c r="D1" s="74" t="s">
        <v>42</v>
      </c>
    </row>
    <row r="2" spans="1:4" ht="12.75">
      <c r="A2" s="75" t="s">
        <v>47</v>
      </c>
      <c r="B2" s="69">
        <v>39384</v>
      </c>
      <c r="C2" s="6">
        <v>19</v>
      </c>
      <c r="D2" s="10">
        <v>2</v>
      </c>
    </row>
    <row r="3" spans="1:4" ht="12.75">
      <c r="A3" s="75" t="s">
        <v>45</v>
      </c>
      <c r="B3" s="69">
        <v>39384</v>
      </c>
      <c r="C3" s="6">
        <v>19</v>
      </c>
      <c r="D3" s="10">
        <v>4</v>
      </c>
    </row>
    <row r="4" spans="1:4" ht="12.75">
      <c r="A4" s="75" t="s">
        <v>46</v>
      </c>
      <c r="B4" s="69">
        <v>39384</v>
      </c>
      <c r="C4" s="6">
        <v>19</v>
      </c>
      <c r="D4" s="10">
        <v>1</v>
      </c>
    </row>
    <row r="5" spans="1:4" ht="12.75">
      <c r="A5" s="76" t="s">
        <v>48</v>
      </c>
      <c r="B5" s="69">
        <v>39401</v>
      </c>
      <c r="C5" s="6">
        <v>2</v>
      </c>
      <c r="D5" s="10">
        <v>3</v>
      </c>
    </row>
    <row r="6" spans="1:4" ht="12.75">
      <c r="A6" s="76" t="s">
        <v>44</v>
      </c>
      <c r="B6" s="69">
        <v>39401</v>
      </c>
      <c r="C6" s="6">
        <v>2</v>
      </c>
      <c r="D6" s="10">
        <v>4</v>
      </c>
    </row>
    <row r="7" spans="1:4" ht="13.5" thickBot="1">
      <c r="A7" s="77" t="s">
        <v>43</v>
      </c>
      <c r="B7" s="71">
        <v>39401</v>
      </c>
      <c r="C7" s="24">
        <v>2</v>
      </c>
      <c r="D7" s="72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64"/>
  <sheetViews>
    <sheetView tabSelected="1" workbookViewId="0" topLeftCell="A7">
      <selection activeCell="B12" sqref="B12:G26"/>
    </sheetView>
  </sheetViews>
  <sheetFormatPr defaultColWidth="9.140625" defaultRowHeight="12.75"/>
  <cols>
    <col min="2" max="2" width="13.8515625" style="0" customWidth="1"/>
    <col min="3" max="7" width="10.7109375" style="111" customWidth="1"/>
  </cols>
  <sheetData>
    <row r="3" ht="12.75">
      <c r="B3" t="s">
        <v>0</v>
      </c>
    </row>
    <row r="4" ht="12.75">
      <c r="B4" t="s">
        <v>1</v>
      </c>
    </row>
    <row r="6" ht="12.75">
      <c r="B6" t="s">
        <v>8</v>
      </c>
    </row>
    <row r="9" ht="12.75">
      <c r="C9" s="2" t="s">
        <v>10</v>
      </c>
    </row>
    <row r="10" ht="12.75">
      <c r="C10" s="2"/>
    </row>
    <row r="11" ht="13.5" thickBot="1">
      <c r="C11" s="2"/>
    </row>
    <row r="12" spans="2:7" ht="13.5" thickBot="1">
      <c r="B12" s="82" t="s">
        <v>3</v>
      </c>
      <c r="C12" s="82" t="s">
        <v>2</v>
      </c>
      <c r="D12" s="135" t="s">
        <v>14</v>
      </c>
      <c r="E12" s="83" t="s">
        <v>15</v>
      </c>
      <c r="F12" s="153" t="s">
        <v>35</v>
      </c>
      <c r="G12" s="84" t="s">
        <v>50</v>
      </c>
    </row>
    <row r="13" spans="2:7" ht="12.75">
      <c r="B13" s="70" t="s">
        <v>5</v>
      </c>
      <c r="C13" s="112">
        <v>18</v>
      </c>
      <c r="D13" s="147">
        <v>18</v>
      </c>
      <c r="E13" s="113">
        <v>18</v>
      </c>
      <c r="F13" s="147">
        <v>15</v>
      </c>
      <c r="G13" s="136">
        <v>0</v>
      </c>
    </row>
    <row r="14" spans="2:7" ht="13.5" thickBot="1">
      <c r="B14" s="80" t="s">
        <v>52</v>
      </c>
      <c r="C14" s="114">
        <v>10</v>
      </c>
      <c r="D14" s="148">
        <v>15</v>
      </c>
      <c r="E14" s="115">
        <v>6</v>
      </c>
      <c r="F14" s="148">
        <v>11</v>
      </c>
      <c r="G14" s="137">
        <v>0</v>
      </c>
    </row>
    <row r="15" spans="2:7" ht="12.75">
      <c r="B15" s="70" t="s">
        <v>6</v>
      </c>
      <c r="C15" s="112">
        <v>20</v>
      </c>
      <c r="D15" s="147">
        <v>20</v>
      </c>
      <c r="E15" s="113">
        <v>20</v>
      </c>
      <c r="F15" s="147">
        <v>20</v>
      </c>
      <c r="G15" s="136">
        <v>0</v>
      </c>
    </row>
    <row r="16" spans="2:7" ht="13.5" thickBot="1">
      <c r="B16" s="80" t="s">
        <v>52</v>
      </c>
      <c r="C16" s="114">
        <v>8</v>
      </c>
      <c r="D16" s="148">
        <v>6</v>
      </c>
      <c r="E16" s="115">
        <v>25</v>
      </c>
      <c r="F16" s="148">
        <v>26</v>
      </c>
      <c r="G16" s="137"/>
    </row>
    <row r="17" spans="2:7" ht="12.75">
      <c r="B17" s="81" t="s">
        <v>9</v>
      </c>
      <c r="C17" s="116">
        <v>20</v>
      </c>
      <c r="D17" s="149">
        <v>20</v>
      </c>
      <c r="E17" s="117">
        <v>20</v>
      </c>
      <c r="F17" s="149">
        <v>20</v>
      </c>
      <c r="G17" s="138">
        <v>0</v>
      </c>
    </row>
    <row r="18" spans="2:7" ht="13.5" thickBot="1">
      <c r="B18" s="81" t="s">
        <v>52</v>
      </c>
      <c r="C18" s="116">
        <v>7</v>
      </c>
      <c r="D18" s="150">
        <v>7</v>
      </c>
      <c r="E18" s="118">
        <v>23</v>
      </c>
      <c r="F18" s="150">
        <v>28</v>
      </c>
      <c r="G18" s="139">
        <v>0</v>
      </c>
    </row>
    <row r="19" spans="2:7" ht="12.75">
      <c r="B19" s="70" t="s">
        <v>49</v>
      </c>
      <c r="C19" s="112">
        <v>0</v>
      </c>
      <c r="D19" s="147">
        <v>0</v>
      </c>
      <c r="E19" s="113">
        <v>0</v>
      </c>
      <c r="F19" s="147">
        <v>0</v>
      </c>
      <c r="G19" s="136">
        <v>15</v>
      </c>
    </row>
    <row r="20" spans="2:7" ht="13.5" thickBot="1">
      <c r="B20" s="80" t="s">
        <v>52</v>
      </c>
      <c r="C20" s="114">
        <v>0</v>
      </c>
      <c r="D20" s="148">
        <v>0</v>
      </c>
      <c r="E20" s="115">
        <v>0</v>
      </c>
      <c r="F20" s="148">
        <v>0</v>
      </c>
      <c r="G20" s="137">
        <v>38</v>
      </c>
    </row>
    <row r="21" spans="2:7" ht="12.75">
      <c r="B21" s="81" t="s">
        <v>43</v>
      </c>
      <c r="C21" s="116">
        <v>0</v>
      </c>
      <c r="D21" s="150">
        <v>0</v>
      </c>
      <c r="E21" s="118">
        <v>0</v>
      </c>
      <c r="F21" s="150">
        <v>0</v>
      </c>
      <c r="G21" s="139">
        <v>15</v>
      </c>
    </row>
    <row r="22" spans="2:7" ht="13.5" thickBot="1">
      <c r="B22" s="81" t="s">
        <v>52</v>
      </c>
      <c r="C22" s="116">
        <v>0</v>
      </c>
      <c r="D22" s="150">
        <v>0</v>
      </c>
      <c r="E22" s="118">
        <v>0</v>
      </c>
      <c r="F22" s="150">
        <v>0</v>
      </c>
      <c r="G22" s="139">
        <v>47</v>
      </c>
    </row>
    <row r="23" spans="2:7" ht="12.75">
      <c r="B23" s="70" t="s">
        <v>11</v>
      </c>
      <c r="C23" s="112">
        <v>2</v>
      </c>
      <c r="D23" s="147">
        <v>2</v>
      </c>
      <c r="E23" s="113">
        <v>2</v>
      </c>
      <c r="F23" s="147">
        <v>5</v>
      </c>
      <c r="G23" s="136">
        <v>0</v>
      </c>
    </row>
    <row r="24" spans="2:7" ht="13.5" thickBot="1">
      <c r="B24" s="80" t="s">
        <v>52</v>
      </c>
      <c r="C24" s="114">
        <v>2</v>
      </c>
      <c r="D24" s="148">
        <v>2</v>
      </c>
      <c r="E24" s="115">
        <v>7</v>
      </c>
      <c r="F24" s="148">
        <v>5</v>
      </c>
      <c r="G24" s="137">
        <v>0</v>
      </c>
    </row>
    <row r="25" spans="2:7" ht="13.5" thickBot="1">
      <c r="B25" s="81" t="s">
        <v>51</v>
      </c>
      <c r="C25" s="142">
        <v>34</v>
      </c>
      <c r="D25" s="151">
        <v>30</v>
      </c>
      <c r="E25" s="140">
        <f>60-E14-E16-E18-E24</f>
        <v>-1</v>
      </c>
      <c r="F25" s="154">
        <v>-10</v>
      </c>
      <c r="G25" s="141">
        <f>G21+G19-G20-G22</f>
        <v>-55</v>
      </c>
    </row>
    <row r="26" spans="2:7" ht="13.5" thickBot="1">
      <c r="B26" s="143" t="s">
        <v>53</v>
      </c>
      <c r="C26" s="144">
        <v>34</v>
      </c>
      <c r="D26" s="152">
        <f>D25+C26</f>
        <v>64</v>
      </c>
      <c r="E26" s="145">
        <f>D26+E25</f>
        <v>63</v>
      </c>
      <c r="F26" s="152">
        <f>F25+E26</f>
        <v>53</v>
      </c>
      <c r="G26" s="146">
        <f>G25+F26</f>
        <v>-2</v>
      </c>
    </row>
    <row r="27" ht="89.25" customHeight="1" thickBot="1"/>
    <row r="28" spans="2:8" ht="12.75">
      <c r="B28" s="20" t="s">
        <v>14</v>
      </c>
      <c r="C28" s="79" t="s">
        <v>13</v>
      </c>
      <c r="F28" s="2"/>
      <c r="G28" s="2"/>
      <c r="H28" s="2"/>
    </row>
    <row r="29" spans="2:8" ht="13.5" thickBot="1">
      <c r="B29" s="14" t="s">
        <v>3</v>
      </c>
      <c r="C29" s="15" t="s">
        <v>7</v>
      </c>
      <c r="F29" s="2"/>
      <c r="G29" s="2"/>
      <c r="H29" s="2"/>
    </row>
    <row r="30" spans="2:9" ht="12.75">
      <c r="B30" s="16" t="s">
        <v>4</v>
      </c>
      <c r="C30" s="119">
        <v>6</v>
      </c>
      <c r="E30" s="120" t="s">
        <v>2</v>
      </c>
      <c r="F30" s="106" t="s">
        <v>13</v>
      </c>
      <c r="G30" s="107"/>
      <c r="H30" s="106" t="s">
        <v>54</v>
      </c>
      <c r="I30" s="107"/>
    </row>
    <row r="31" spans="2:9" ht="13.5" thickBot="1">
      <c r="B31" s="7" t="s">
        <v>5</v>
      </c>
      <c r="C31" s="121">
        <v>18</v>
      </c>
      <c r="E31" s="85" t="s">
        <v>3</v>
      </c>
      <c r="F31" s="86" t="s">
        <v>7</v>
      </c>
      <c r="G31" s="87" t="s">
        <v>55</v>
      </c>
      <c r="H31" s="86" t="s">
        <v>7</v>
      </c>
      <c r="I31" s="87" t="s">
        <v>55</v>
      </c>
    </row>
    <row r="32" spans="2:9" ht="12.75">
      <c r="B32" s="7" t="s">
        <v>6</v>
      </c>
      <c r="C32" s="121">
        <v>20</v>
      </c>
      <c r="E32" s="122"/>
      <c r="F32" s="123"/>
      <c r="G32" s="124"/>
      <c r="H32" s="88"/>
      <c r="I32" s="89"/>
    </row>
    <row r="33" spans="2:9" ht="12.75">
      <c r="B33" s="7" t="s">
        <v>9</v>
      </c>
      <c r="C33" s="121">
        <v>20</v>
      </c>
      <c r="E33" s="125" t="s">
        <v>5</v>
      </c>
      <c r="F33" s="121">
        <v>18</v>
      </c>
      <c r="G33" s="126">
        <f>F33*H24</f>
        <v>0</v>
      </c>
      <c r="H33" s="9">
        <v>10</v>
      </c>
      <c r="I33" s="90">
        <f>H33*H24</f>
        <v>0</v>
      </c>
    </row>
    <row r="34" spans="2:9" ht="12.75">
      <c r="B34" s="7" t="s">
        <v>11</v>
      </c>
      <c r="C34" s="121">
        <v>2</v>
      </c>
      <c r="E34" s="125" t="s">
        <v>6</v>
      </c>
      <c r="F34" s="121">
        <v>20</v>
      </c>
      <c r="G34" s="126">
        <f>F34*H24</f>
        <v>0</v>
      </c>
      <c r="H34" s="9">
        <v>8</v>
      </c>
      <c r="I34" s="90">
        <f>H34*H24</f>
        <v>0</v>
      </c>
    </row>
    <row r="35" spans="2:9" ht="13.5" thickBot="1">
      <c r="B35" s="8" t="s">
        <v>12</v>
      </c>
      <c r="C35" s="86">
        <f>SUM(C30:C34)</f>
        <v>66</v>
      </c>
      <c r="D35" s="111" t="e">
        <f>#REF!-C35</f>
        <v>#REF!</v>
      </c>
      <c r="E35" s="125" t="s">
        <v>9</v>
      </c>
      <c r="F35" s="121">
        <v>20</v>
      </c>
      <c r="G35" s="126">
        <f>F35*H24</f>
        <v>0</v>
      </c>
      <c r="H35" s="9">
        <v>7</v>
      </c>
      <c r="I35" s="90">
        <f>H35*H24</f>
        <v>0</v>
      </c>
    </row>
    <row r="36" spans="5:9" ht="13.5" thickBot="1">
      <c r="E36" s="127" t="s">
        <v>11</v>
      </c>
      <c r="F36" s="128">
        <v>2</v>
      </c>
      <c r="G36" s="129">
        <f>F36*H24</f>
        <v>0</v>
      </c>
      <c r="H36" s="11">
        <v>2</v>
      </c>
      <c r="I36" s="91">
        <f>H36*H24</f>
        <v>0</v>
      </c>
    </row>
    <row r="37" spans="2:9" ht="13.5" thickBot="1">
      <c r="B37" s="20" t="s">
        <v>15</v>
      </c>
      <c r="C37" s="79" t="s">
        <v>13</v>
      </c>
      <c r="E37" s="130" t="s">
        <v>12</v>
      </c>
      <c r="F37" s="131">
        <f>SUM(F32:F36)</f>
        <v>60</v>
      </c>
      <c r="G37" s="132">
        <f>SUM(G32:G36)</f>
        <v>0</v>
      </c>
      <c r="H37" s="19">
        <f>SUM(H32:H36)</f>
        <v>27</v>
      </c>
      <c r="I37" s="92">
        <f>SUM(I32:I36)</f>
        <v>0</v>
      </c>
    </row>
    <row r="38" spans="2:9" ht="13.5" thickBot="1">
      <c r="B38" s="14" t="s">
        <v>3</v>
      </c>
      <c r="C38" s="15" t="s">
        <v>7</v>
      </c>
      <c r="I38" s="93"/>
    </row>
    <row r="39" spans="2:9" ht="12.75">
      <c r="B39" s="16" t="s">
        <v>4</v>
      </c>
      <c r="C39" s="119">
        <v>6</v>
      </c>
      <c r="E39" s="120" t="s">
        <v>14</v>
      </c>
      <c r="F39" s="106" t="s">
        <v>13</v>
      </c>
      <c r="G39" s="107"/>
      <c r="H39" s="106" t="s">
        <v>54</v>
      </c>
      <c r="I39" s="107"/>
    </row>
    <row r="40" spans="2:9" ht="13.5" thickBot="1">
      <c r="B40" s="7" t="s">
        <v>5</v>
      </c>
      <c r="C40" s="121">
        <v>18</v>
      </c>
      <c r="E40" s="14" t="s">
        <v>3</v>
      </c>
      <c r="F40" s="15" t="s">
        <v>7</v>
      </c>
      <c r="G40" s="94" t="s">
        <v>55</v>
      </c>
      <c r="H40" s="15" t="s">
        <v>7</v>
      </c>
      <c r="I40" s="94" t="s">
        <v>55</v>
      </c>
    </row>
    <row r="41" spans="2:9" ht="12.75">
      <c r="B41" s="7" t="s">
        <v>6</v>
      </c>
      <c r="C41" s="121">
        <v>20</v>
      </c>
      <c r="E41" s="133"/>
      <c r="F41" s="119"/>
      <c r="G41" s="134"/>
      <c r="H41" s="17"/>
      <c r="I41" s="95"/>
    </row>
    <row r="42" spans="2:9" ht="12.75">
      <c r="B42" s="7" t="s">
        <v>9</v>
      </c>
      <c r="C42" s="121">
        <v>20</v>
      </c>
      <c r="E42" s="125" t="s">
        <v>5</v>
      </c>
      <c r="F42" s="121">
        <v>18</v>
      </c>
      <c r="G42" s="126">
        <f>F42*H24</f>
        <v>0</v>
      </c>
      <c r="H42" s="9">
        <v>15</v>
      </c>
      <c r="I42" s="90">
        <f>H42*H24</f>
        <v>0</v>
      </c>
    </row>
    <row r="43" spans="2:9" ht="12.75">
      <c r="B43" s="7" t="s">
        <v>11</v>
      </c>
      <c r="C43" s="121">
        <v>2</v>
      </c>
      <c r="E43" s="125" t="s">
        <v>6</v>
      </c>
      <c r="F43" s="121">
        <v>20</v>
      </c>
      <c r="G43" s="126">
        <f>F43*H24</f>
        <v>0</v>
      </c>
      <c r="H43" s="9">
        <v>6</v>
      </c>
      <c r="I43" s="90">
        <f>H43*H24</f>
        <v>0</v>
      </c>
    </row>
    <row r="44" spans="2:9" ht="13.5" thickBot="1">
      <c r="B44" s="8" t="s">
        <v>12</v>
      </c>
      <c r="C44" s="86">
        <f>SUM(C39:C43)</f>
        <v>66</v>
      </c>
      <c r="D44" s="111" t="e">
        <f>#REF!-C44</f>
        <v>#REF!</v>
      </c>
      <c r="E44" s="125" t="s">
        <v>9</v>
      </c>
      <c r="F44" s="121">
        <v>20</v>
      </c>
      <c r="G44" s="126">
        <f>F44*H24</f>
        <v>0</v>
      </c>
      <c r="H44" s="9">
        <v>7</v>
      </c>
      <c r="I44" s="90">
        <f>H44*H24</f>
        <v>0</v>
      </c>
    </row>
    <row r="45" spans="5:9" ht="13.5" thickBot="1">
      <c r="E45" s="125" t="s">
        <v>11</v>
      </c>
      <c r="F45" s="121">
        <v>2</v>
      </c>
      <c r="G45" s="126">
        <f>F45*H24</f>
        <v>0</v>
      </c>
      <c r="H45" s="9">
        <v>2</v>
      </c>
      <c r="I45" s="90">
        <f>H45*H24</f>
        <v>0</v>
      </c>
    </row>
    <row r="46" spans="2:9" ht="13.5" thickBot="1">
      <c r="B46" s="20" t="s">
        <v>35</v>
      </c>
      <c r="C46" s="79" t="s">
        <v>13</v>
      </c>
      <c r="E46" s="85" t="s">
        <v>12</v>
      </c>
      <c r="F46" s="86">
        <f>SUM(F41:F45)</f>
        <v>60</v>
      </c>
      <c r="G46" s="87">
        <f>SUM(G41:G45)</f>
        <v>0</v>
      </c>
      <c r="H46" s="21">
        <f>SUM(H41:H45)</f>
        <v>30</v>
      </c>
      <c r="I46" s="96">
        <f>SUM(I41:I45)</f>
        <v>0</v>
      </c>
    </row>
    <row r="47" spans="2:3" ht="13.5" thickBot="1">
      <c r="B47" s="14" t="s">
        <v>3</v>
      </c>
      <c r="C47" s="15" t="s">
        <v>7</v>
      </c>
    </row>
    <row r="48" spans="2:9" ht="12.75">
      <c r="B48" s="16" t="s">
        <v>4</v>
      </c>
      <c r="C48" s="119">
        <v>6</v>
      </c>
      <c r="E48" s="120" t="s">
        <v>15</v>
      </c>
      <c r="F48" s="106" t="s">
        <v>13</v>
      </c>
      <c r="G48" s="107"/>
      <c r="H48" s="106" t="s">
        <v>54</v>
      </c>
      <c r="I48" s="107"/>
    </row>
    <row r="49" spans="2:9" ht="13.5" thickBot="1">
      <c r="B49" s="7" t="s">
        <v>5</v>
      </c>
      <c r="C49" s="121">
        <v>5</v>
      </c>
      <c r="E49" s="14" t="s">
        <v>3</v>
      </c>
      <c r="F49" s="15" t="s">
        <v>7</v>
      </c>
      <c r="G49" s="94" t="s">
        <v>55</v>
      </c>
      <c r="H49" s="15" t="s">
        <v>7</v>
      </c>
      <c r="I49" s="94" t="s">
        <v>55</v>
      </c>
    </row>
    <row r="50" spans="2:9" ht="12.75">
      <c r="B50" s="7" t="s">
        <v>6</v>
      </c>
      <c r="C50" s="121">
        <v>20</v>
      </c>
      <c r="E50" s="133"/>
      <c r="F50" s="119"/>
      <c r="G50" s="134"/>
      <c r="H50" s="17"/>
      <c r="I50" s="95"/>
    </row>
    <row r="51" spans="2:9" ht="12.75">
      <c r="B51" s="7" t="s">
        <v>9</v>
      </c>
      <c r="C51" s="121">
        <v>20</v>
      </c>
      <c r="E51" s="125" t="s">
        <v>5</v>
      </c>
      <c r="F51" s="121">
        <v>18</v>
      </c>
      <c r="G51" s="126">
        <f>F51*H24</f>
        <v>0</v>
      </c>
      <c r="H51" s="9">
        <v>6</v>
      </c>
      <c r="I51" s="90">
        <f>H51*H24</f>
        <v>0</v>
      </c>
    </row>
    <row r="52" spans="2:9" ht="12.75">
      <c r="B52" s="7" t="s">
        <v>49</v>
      </c>
      <c r="C52" s="121">
        <v>10</v>
      </c>
      <c r="E52" s="125" t="s">
        <v>6</v>
      </c>
      <c r="F52" s="121">
        <v>20</v>
      </c>
      <c r="G52" s="126">
        <f>F52*H24</f>
        <v>0</v>
      </c>
      <c r="H52" s="9">
        <v>25</v>
      </c>
      <c r="I52" s="90">
        <f>H52*H24</f>
        <v>0</v>
      </c>
    </row>
    <row r="53" spans="2:9" ht="12.75">
      <c r="B53" s="7" t="s">
        <v>11</v>
      </c>
      <c r="C53" s="121">
        <v>5</v>
      </c>
      <c r="E53" s="125" t="s">
        <v>9</v>
      </c>
      <c r="F53" s="121">
        <v>20</v>
      </c>
      <c r="G53" s="126">
        <f>F53*H24</f>
        <v>0</v>
      </c>
      <c r="H53" s="9">
        <v>23</v>
      </c>
      <c r="I53" s="90">
        <f>H53*H24</f>
        <v>0</v>
      </c>
    </row>
    <row r="54" spans="2:9" ht="13.5" thickBot="1">
      <c r="B54" s="8" t="s">
        <v>12</v>
      </c>
      <c r="C54" s="86">
        <f>SUM(C48:C53)</f>
        <v>66</v>
      </c>
      <c r="D54" s="111" t="e">
        <f>#REF!-C54</f>
        <v>#REF!</v>
      </c>
      <c r="E54" s="125" t="s">
        <v>11</v>
      </c>
      <c r="F54" s="121">
        <v>2</v>
      </c>
      <c r="G54" s="126">
        <f>F54*H24</f>
        <v>0</v>
      </c>
      <c r="H54" s="9">
        <v>7</v>
      </c>
      <c r="I54" s="90">
        <f>H54*H24</f>
        <v>0</v>
      </c>
    </row>
    <row r="55" spans="5:9" ht="13.5" thickBot="1">
      <c r="E55" s="85" t="s">
        <v>12</v>
      </c>
      <c r="F55" s="86">
        <f>SUM(F50:F54)</f>
        <v>60</v>
      </c>
      <c r="G55" s="87">
        <f>SUM(G50:G54)</f>
        <v>0</v>
      </c>
      <c r="H55" s="21">
        <f>SUM(H50:H54)</f>
        <v>61</v>
      </c>
      <c r="I55" s="96">
        <f>SUM(I50:I54)</f>
        <v>0</v>
      </c>
    </row>
    <row r="56" spans="2:3" ht="12.75">
      <c r="B56" s="20" t="s">
        <v>50</v>
      </c>
      <c r="C56" s="79" t="s">
        <v>13</v>
      </c>
    </row>
    <row r="57" spans="2:3" ht="13.5" thickBot="1">
      <c r="B57" s="14" t="s">
        <v>3</v>
      </c>
      <c r="C57" s="15" t="s">
        <v>7</v>
      </c>
    </row>
    <row r="58" spans="2:3" ht="12.75">
      <c r="B58" s="16" t="s">
        <v>4</v>
      </c>
      <c r="C58" s="119">
        <v>3</v>
      </c>
    </row>
    <row r="59" spans="2:3" ht="12.75">
      <c r="B59" s="7" t="s">
        <v>5</v>
      </c>
      <c r="C59" s="121">
        <v>0</v>
      </c>
    </row>
    <row r="60" spans="2:3" ht="12.75">
      <c r="B60" s="7" t="s">
        <v>6</v>
      </c>
      <c r="C60" s="121">
        <v>0</v>
      </c>
    </row>
    <row r="61" spans="2:3" ht="12.75">
      <c r="B61" s="7" t="s">
        <v>9</v>
      </c>
      <c r="C61" s="121">
        <v>0</v>
      </c>
    </row>
    <row r="62" spans="2:3" ht="12.75">
      <c r="B62" s="7" t="s">
        <v>49</v>
      </c>
      <c r="C62" s="121">
        <v>15</v>
      </c>
    </row>
    <row r="63" spans="2:3" ht="12.75">
      <c r="B63" s="7" t="s">
        <v>43</v>
      </c>
      <c r="C63" s="121">
        <v>15</v>
      </c>
    </row>
    <row r="64" spans="2:4" ht="13.5" thickBot="1">
      <c r="B64" s="8" t="s">
        <v>12</v>
      </c>
      <c r="C64" s="86">
        <f>SUM(C58:C63)</f>
        <v>33</v>
      </c>
      <c r="D64" s="111" t="e">
        <f>#REF!-C64</f>
        <v>#REF!</v>
      </c>
    </row>
  </sheetData>
  <mergeCells count="6">
    <mergeCell ref="F48:G48"/>
    <mergeCell ref="H48:I48"/>
    <mergeCell ref="F30:G30"/>
    <mergeCell ref="H30:I30"/>
    <mergeCell ref="F39:G39"/>
    <mergeCell ref="H39:I39"/>
  </mergeCells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21"/>
  <sheetViews>
    <sheetView workbookViewId="0" topLeftCell="A1">
      <selection activeCell="F21" sqref="F21"/>
    </sheetView>
  </sheetViews>
  <sheetFormatPr defaultColWidth="9.140625" defaultRowHeight="12.75"/>
  <cols>
    <col min="2" max="2" width="7.28125" style="0" customWidth="1"/>
    <col min="3" max="3" width="25.7109375" style="0" customWidth="1"/>
  </cols>
  <sheetData>
    <row r="5" ht="13.5" thickBot="1"/>
    <row r="6" spans="2:6" ht="13.5" thickBot="1">
      <c r="B6" s="27" t="s">
        <v>24</v>
      </c>
      <c r="C6" s="28" t="s">
        <v>18</v>
      </c>
      <c r="D6" s="28" t="s">
        <v>19</v>
      </c>
      <c r="E6" s="29" t="s">
        <v>21</v>
      </c>
      <c r="F6" s="30" t="s">
        <v>22</v>
      </c>
    </row>
    <row r="7" spans="2:6" ht="12.75">
      <c r="B7" s="108">
        <v>1</v>
      </c>
      <c r="C7" s="31" t="s">
        <v>20</v>
      </c>
      <c r="D7" s="31">
        <v>3</v>
      </c>
      <c r="E7" s="32">
        <v>400</v>
      </c>
      <c r="F7" s="16">
        <f>E7*D7</f>
        <v>1200</v>
      </c>
    </row>
    <row r="8" spans="2:6" ht="13.5" thickBot="1">
      <c r="B8" s="109"/>
      <c r="C8" s="24" t="s">
        <v>23</v>
      </c>
      <c r="D8" s="24">
        <v>2</v>
      </c>
      <c r="E8" s="25">
        <v>5</v>
      </c>
      <c r="F8" s="26">
        <f>E8*D8</f>
        <v>10</v>
      </c>
    </row>
    <row r="9" spans="1:8" ht="13.5" thickBot="1">
      <c r="A9" s="3"/>
      <c r="B9" s="36"/>
      <c r="C9" s="3"/>
      <c r="D9" s="3"/>
      <c r="E9" s="22" t="s">
        <v>12</v>
      </c>
      <c r="F9" s="23">
        <f>SUM(F7:F8)</f>
        <v>1210</v>
      </c>
      <c r="G9" s="3"/>
      <c r="H9" s="3"/>
    </row>
    <row r="10" spans="1:8" ht="13.5" thickBot="1">
      <c r="A10" s="3"/>
      <c r="B10" s="36"/>
      <c r="C10" s="3"/>
      <c r="D10" s="3"/>
      <c r="E10" s="37"/>
      <c r="F10" s="37"/>
      <c r="G10" s="3"/>
      <c r="H10" s="3"/>
    </row>
    <row r="11" spans="1:8" ht="13.5" thickBot="1">
      <c r="A11" s="3"/>
      <c r="B11" s="27" t="s">
        <v>24</v>
      </c>
      <c r="C11" s="28" t="s">
        <v>18</v>
      </c>
      <c r="D11" s="28" t="s">
        <v>19</v>
      </c>
      <c r="E11" s="29" t="s">
        <v>21</v>
      </c>
      <c r="F11" s="30" t="s">
        <v>22</v>
      </c>
      <c r="G11" s="3"/>
      <c r="H11" s="3"/>
    </row>
    <row r="12" spans="2:6" ht="12.75">
      <c r="B12" s="108">
        <v>2</v>
      </c>
      <c r="C12" s="31" t="s">
        <v>25</v>
      </c>
      <c r="D12" s="31">
        <v>2</v>
      </c>
      <c r="E12" s="32">
        <v>2</v>
      </c>
      <c r="F12" s="16">
        <f>E12*D12</f>
        <v>4</v>
      </c>
    </row>
    <row r="13" spans="2:6" ht="12.75">
      <c r="B13" s="110"/>
      <c r="C13" s="33" t="s">
        <v>27</v>
      </c>
      <c r="D13" s="33">
        <v>1</v>
      </c>
      <c r="E13" s="34">
        <v>4</v>
      </c>
      <c r="F13" s="5">
        <v>4</v>
      </c>
    </row>
    <row r="14" spans="2:6" ht="13.5" thickBot="1">
      <c r="B14" s="109"/>
      <c r="C14" s="24" t="s">
        <v>26</v>
      </c>
      <c r="D14" s="24">
        <v>3</v>
      </c>
      <c r="E14" s="25">
        <v>2</v>
      </c>
      <c r="F14" s="26">
        <f>E14*D14</f>
        <v>6</v>
      </c>
    </row>
    <row r="15" spans="5:6" ht="13.5" thickBot="1">
      <c r="E15" s="22" t="s">
        <v>12</v>
      </c>
      <c r="F15" s="23">
        <f>SUM(F12:F14)</f>
        <v>14</v>
      </c>
    </row>
    <row r="16" ht="13.5" thickBot="1"/>
    <row r="17" spans="2:6" ht="13.5" thickBot="1">
      <c r="B17" s="27" t="s">
        <v>24</v>
      </c>
      <c r="C17" s="28" t="s">
        <v>18</v>
      </c>
      <c r="D17" s="28" t="s">
        <v>19</v>
      </c>
      <c r="E17" s="29" t="s">
        <v>21</v>
      </c>
      <c r="F17" s="30" t="s">
        <v>22</v>
      </c>
    </row>
    <row r="18" spans="2:6" ht="12.75">
      <c r="B18" s="108">
        <v>3</v>
      </c>
      <c r="C18" s="31" t="s">
        <v>38</v>
      </c>
      <c r="D18" s="31">
        <v>1</v>
      </c>
      <c r="E18" s="32">
        <v>4</v>
      </c>
      <c r="F18" s="16">
        <f>E18*D18</f>
        <v>4</v>
      </c>
    </row>
    <row r="19" spans="2:6" ht="12.75">
      <c r="B19" s="110"/>
      <c r="C19" s="33" t="s">
        <v>39</v>
      </c>
      <c r="D19" s="33">
        <v>2</v>
      </c>
      <c r="E19" s="34">
        <v>5</v>
      </c>
      <c r="F19" s="5">
        <v>4</v>
      </c>
    </row>
    <row r="20" spans="2:6" ht="13.5" thickBot="1">
      <c r="B20" s="109"/>
      <c r="C20" s="24"/>
      <c r="D20" s="24"/>
      <c r="E20" s="25"/>
      <c r="F20" s="26">
        <f>E20*D20</f>
        <v>0</v>
      </c>
    </row>
    <row r="21" spans="5:6" ht="13.5" thickBot="1">
      <c r="E21" s="22" t="s">
        <v>12</v>
      </c>
      <c r="F21" s="23">
        <f>SUM(F18:F20)</f>
        <v>8</v>
      </c>
    </row>
  </sheetData>
  <mergeCells count="3">
    <mergeCell ref="B7:B8"/>
    <mergeCell ref="B12:B14"/>
    <mergeCell ref="B18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Xbox-Hq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Zeben</dc:creator>
  <cp:keywords/>
  <dc:description/>
  <cp:lastModifiedBy>Zeben</cp:lastModifiedBy>
  <dcterms:created xsi:type="dcterms:W3CDTF">2007-11-12T02:25:01Z</dcterms:created>
  <dcterms:modified xsi:type="dcterms:W3CDTF">2007-12-01T02:38:49Z</dcterms:modified>
  <cp:category/>
  <cp:version/>
  <cp:contentType/>
  <cp:contentStatus/>
</cp:coreProperties>
</file>