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1" i="1" s="1"/>
  <c r="E10" i="1"/>
  <c r="E6" i="1"/>
  <c r="D20" i="1" l="1"/>
  <c r="D19" i="1"/>
  <c r="D22" i="1"/>
  <c r="L28" i="1"/>
  <c r="L23" i="1"/>
  <c r="L22" i="1"/>
  <c r="L21" i="1"/>
  <c r="L20" i="1"/>
  <c r="L17" i="1"/>
  <c r="K24" i="1"/>
  <c r="K26" i="1" s="1"/>
  <c r="L26" i="1" l="1"/>
  <c r="K30" i="1"/>
  <c r="L30" i="1" s="1"/>
  <c r="L24" i="1"/>
  <c r="E11" i="1" l="1"/>
  <c r="D11" i="1"/>
  <c r="C11" i="1"/>
  <c r="E9" i="1"/>
  <c r="E8" i="1"/>
  <c r="E7" i="1"/>
</calcChain>
</file>

<file path=xl/sharedStrings.xml><?xml version="1.0" encoding="utf-8"?>
<sst xmlns="http://schemas.openxmlformats.org/spreadsheetml/2006/main" count="29" uniqueCount="28">
  <si>
    <t>Taking drugs to phase 2:</t>
  </si>
  <si>
    <t>Pre Clinical</t>
  </si>
  <si>
    <t>Phase 1</t>
  </si>
  <si>
    <t>Phase 2</t>
  </si>
  <si>
    <t>Phase 3</t>
  </si>
  <si>
    <t>Phase 4</t>
  </si>
  <si>
    <t>Low</t>
  </si>
  <si>
    <t>High</t>
  </si>
  <si>
    <t>Average</t>
  </si>
  <si>
    <t>TOTAL</t>
  </si>
  <si>
    <t>(in M$)</t>
  </si>
  <si>
    <t>Income Statement</t>
  </si>
  <si>
    <t>Revenues</t>
  </si>
  <si>
    <t>Expenses</t>
  </si>
  <si>
    <t>GA</t>
  </si>
  <si>
    <t>RnD</t>
  </si>
  <si>
    <t>Sales</t>
  </si>
  <si>
    <t>Compensation</t>
  </si>
  <si>
    <t>Total OPEX</t>
  </si>
  <si>
    <t>Loss form Ops</t>
  </si>
  <si>
    <t>Investment Credits</t>
  </si>
  <si>
    <t>9 months</t>
  </si>
  <si>
    <t>Annualized</t>
  </si>
  <si>
    <t>Net Loss</t>
  </si>
  <si>
    <t>Equity invested</t>
  </si>
  <si>
    <t>Govt Grants</t>
  </si>
  <si>
    <t>Private Placements</t>
  </si>
  <si>
    <t>License fees (Animal Health)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</si>
</sst>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0" fontId="0" fillId="2" borderId="0" xfId="0" applyFill="1"/>
    <xf numFmtId="0" fontId="2" fillId="2" borderId="0" xfId="0" applyFont="1" applyFill="1"/>
    <xf numFmtId="164" fontId="0" fillId="2" borderId="0" xfId="1" applyNumberFormat="1" applyFont="1" applyFill="1"/>
    <xf numFmtId="0" fontId="0" fillId="2" borderId="0" xfId="0" applyFill="1" applyBorder="1"/>
    <xf numFmtId="164" fontId="0" fillId="2" borderId="0" xfId="1" applyNumberFormat="1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4" fontId="2" fillId="2" borderId="0" xfId="1" applyNumberFormat="1" applyFont="1" applyFill="1"/>
    <xf numFmtId="0" fontId="2" fillId="2" borderId="0" xfId="0" applyFont="1" applyFill="1" applyBorder="1"/>
    <xf numFmtId="0" fontId="2" fillId="2" borderId="1" xfId="0" applyFont="1" applyFill="1" applyBorder="1"/>
    <xf numFmtId="165" fontId="0" fillId="2" borderId="0" xfId="1" applyNumberFormat="1" applyFont="1" applyFill="1" applyBorder="1"/>
    <xf numFmtId="165" fontId="0" fillId="2" borderId="1" xfId="1" applyNumberFormat="1" applyFont="1" applyFill="1" applyBorder="1"/>
    <xf numFmtId="165" fontId="0" fillId="2" borderId="0" xfId="1" applyNumberFormat="1" applyFont="1" applyFill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Sheet1!$B$19:$B$22</c:f>
              <c:strCache>
                <c:ptCount val="4"/>
                <c:pt idx="0">
                  <c:v>Equity invested</c:v>
                </c:pt>
                <c:pt idx="1">
                  <c:v>Govt Grants</c:v>
                </c:pt>
                <c:pt idx="2">
                  <c:v>Private Placements</c:v>
                </c:pt>
                <c:pt idx="3">
                  <c:v>License fees (Animal Health)</c:v>
                </c:pt>
              </c:strCache>
            </c:strRef>
          </c:cat>
          <c:val>
            <c:numRef>
              <c:f>Sheet1!$C$19:$C$22</c:f>
              <c:numCache>
                <c:formatCode>General</c:formatCode>
                <c:ptCount val="4"/>
                <c:pt idx="0">
                  <c:v>11</c:v>
                </c:pt>
                <c:pt idx="1">
                  <c:v>9</c:v>
                </c:pt>
                <c:pt idx="2">
                  <c:v>8.8000000000000007</c:v>
                </c:pt>
                <c:pt idx="3">
                  <c:v>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12</xdr:row>
      <xdr:rowOff>128587</xdr:rowOff>
    </xdr:from>
    <xdr:to>
      <xdr:col>4</xdr:col>
      <xdr:colOff>762000</xdr:colOff>
      <xdr:row>27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tabSelected="1" workbookViewId="0">
      <selection activeCell="K23" sqref="K23"/>
    </sheetView>
  </sheetViews>
  <sheetFormatPr defaultRowHeight="15" x14ac:dyDescent="0.25"/>
  <cols>
    <col min="2" max="2" width="29.140625" customWidth="1"/>
    <col min="3" max="5" width="13.42578125" customWidth="1"/>
    <col min="9" max="9" width="5.140625" customWidth="1"/>
    <col min="10" max="10" width="14.140625" customWidth="1"/>
    <col min="11" max="12" width="11.5703125" customWidth="1"/>
  </cols>
  <sheetData>
    <row r="2" spans="2:12" x14ac:dyDescent="0.25">
      <c r="B2" t="s">
        <v>0</v>
      </c>
    </row>
    <row r="3" spans="2:12" x14ac:dyDescent="0.25">
      <c r="C3" t="s">
        <v>10</v>
      </c>
    </row>
    <row r="5" spans="2:12" x14ac:dyDescent="0.25">
      <c r="B5" s="2"/>
      <c r="C5" s="3" t="s">
        <v>6</v>
      </c>
      <c r="D5" s="3" t="s">
        <v>7</v>
      </c>
      <c r="E5" s="3" t="s">
        <v>8</v>
      </c>
    </row>
    <row r="6" spans="2:12" x14ac:dyDescent="0.25">
      <c r="B6" s="10" t="s">
        <v>1</v>
      </c>
      <c r="C6" s="12">
        <v>5</v>
      </c>
      <c r="D6" s="12">
        <v>10</v>
      </c>
      <c r="E6" s="12">
        <f>AVERAGE(C6:D6)</f>
        <v>7.5</v>
      </c>
    </row>
    <row r="7" spans="2:12" x14ac:dyDescent="0.25">
      <c r="B7" s="10" t="s">
        <v>2</v>
      </c>
      <c r="C7" s="12">
        <v>0.25</v>
      </c>
      <c r="D7" s="12">
        <v>1.5</v>
      </c>
      <c r="E7" s="12">
        <f>AVERAGE(C7:D7)</f>
        <v>0.875</v>
      </c>
    </row>
    <row r="8" spans="2:12" x14ac:dyDescent="0.25">
      <c r="B8" s="10" t="s">
        <v>3</v>
      </c>
      <c r="C8" s="12">
        <v>2</v>
      </c>
      <c r="D8" s="12">
        <v>20</v>
      </c>
      <c r="E8" s="12">
        <f>AVERAGE(C8:D8)</f>
        <v>11</v>
      </c>
    </row>
    <row r="9" spans="2:12" x14ac:dyDescent="0.25">
      <c r="B9" s="10" t="s">
        <v>4</v>
      </c>
      <c r="C9" s="12">
        <v>20</v>
      </c>
      <c r="D9" s="12">
        <v>100</v>
      </c>
      <c r="E9" s="12">
        <f>AVERAGE(C9:D9)</f>
        <v>60</v>
      </c>
    </row>
    <row r="10" spans="2:12" x14ac:dyDescent="0.25">
      <c r="B10" s="11" t="s">
        <v>5</v>
      </c>
      <c r="C10" s="13">
        <v>2</v>
      </c>
      <c r="D10" s="13">
        <v>10</v>
      </c>
      <c r="E10" s="13">
        <f>AVERAGE(C10:D10)</f>
        <v>6</v>
      </c>
    </row>
    <row r="11" spans="2:12" x14ac:dyDescent="0.25">
      <c r="B11" s="3" t="s">
        <v>9</v>
      </c>
      <c r="C11" s="14">
        <f>SUM(C6:C10)</f>
        <v>29.25</v>
      </c>
      <c r="D11" s="14">
        <f>SUM(D6:D10)</f>
        <v>141.5</v>
      </c>
      <c r="E11" s="14">
        <f>SUM(E6:E10)</f>
        <v>85.375</v>
      </c>
    </row>
    <row r="14" spans="2:12" x14ac:dyDescent="0.25">
      <c r="I14" s="2" t="s">
        <v>11</v>
      </c>
      <c r="J14" s="2"/>
      <c r="K14" s="2"/>
      <c r="L14" s="2"/>
    </row>
    <row r="15" spans="2:12" x14ac:dyDescent="0.25">
      <c r="I15" s="2"/>
      <c r="J15" s="2"/>
      <c r="K15" s="2"/>
      <c r="L15" s="2"/>
    </row>
    <row r="16" spans="2:12" x14ac:dyDescent="0.25">
      <c r="I16" s="2"/>
      <c r="J16" s="2"/>
      <c r="K16" s="2" t="s">
        <v>21</v>
      </c>
      <c r="L16" s="2" t="s">
        <v>22</v>
      </c>
    </row>
    <row r="17" spans="2:12" x14ac:dyDescent="0.25">
      <c r="I17" s="3" t="s">
        <v>12</v>
      </c>
      <c r="J17" s="2"/>
      <c r="K17" s="4">
        <v>1420.4</v>
      </c>
      <c r="L17" s="4">
        <f>K17/9*12</f>
        <v>1893.8666666666668</v>
      </c>
    </row>
    <row r="18" spans="2:12" x14ac:dyDescent="0.25">
      <c r="I18" s="2"/>
      <c r="J18" s="2"/>
      <c r="K18" s="4"/>
      <c r="L18" s="4"/>
    </row>
    <row r="19" spans="2:12" x14ac:dyDescent="0.25">
      <c r="B19" t="s">
        <v>24</v>
      </c>
      <c r="C19">
        <v>11</v>
      </c>
      <c r="D19" s="15">
        <f>C19/$C$23</f>
        <v>0.35947712418300654</v>
      </c>
      <c r="I19" s="3" t="s">
        <v>13</v>
      </c>
      <c r="J19" s="2"/>
      <c r="K19" s="2"/>
      <c r="L19" s="4"/>
    </row>
    <row r="20" spans="2:12" x14ac:dyDescent="0.25">
      <c r="B20" t="s">
        <v>25</v>
      </c>
      <c r="C20">
        <v>9</v>
      </c>
      <c r="D20" s="15">
        <f t="shared" ref="D20:D22" si="0">C20/$C$23</f>
        <v>0.29411764705882354</v>
      </c>
      <c r="E20" s="1"/>
      <c r="I20" s="2"/>
      <c r="J20" s="2" t="s">
        <v>14</v>
      </c>
      <c r="K20" s="4">
        <v>942.3</v>
      </c>
      <c r="L20" s="4">
        <f>K20/9*12</f>
        <v>1256.3999999999999</v>
      </c>
    </row>
    <row r="21" spans="2:12" x14ac:dyDescent="0.25">
      <c r="B21" t="s">
        <v>26</v>
      </c>
      <c r="C21">
        <v>8.8000000000000007</v>
      </c>
      <c r="D21" s="15">
        <f t="shared" si="0"/>
        <v>0.28758169934640526</v>
      </c>
      <c r="E21" s="1"/>
      <c r="I21" s="2"/>
      <c r="J21" s="2" t="s">
        <v>15</v>
      </c>
      <c r="K21" s="4">
        <v>1802</v>
      </c>
      <c r="L21" s="4">
        <f>K21/9*12</f>
        <v>2402.666666666667</v>
      </c>
    </row>
    <row r="22" spans="2:12" x14ac:dyDescent="0.25">
      <c r="B22" t="s">
        <v>27</v>
      </c>
      <c r="C22">
        <v>1.8</v>
      </c>
      <c r="D22" s="15">
        <f t="shared" si="0"/>
        <v>5.8823529411764705E-2</v>
      </c>
      <c r="E22" s="1"/>
      <c r="I22" s="2"/>
      <c r="J22" s="5" t="s">
        <v>16</v>
      </c>
      <c r="K22" s="6">
        <v>365.1</v>
      </c>
      <c r="L22" s="6">
        <f>K22/9*12</f>
        <v>486.80000000000007</v>
      </c>
    </row>
    <row r="23" spans="2:12" x14ac:dyDescent="0.25">
      <c r="B23" t="s">
        <v>9</v>
      </c>
      <c r="C23">
        <f>SUM(C19:C22)</f>
        <v>30.6</v>
      </c>
      <c r="E23" s="1"/>
      <c r="I23" s="2"/>
      <c r="J23" s="7" t="s">
        <v>17</v>
      </c>
      <c r="K23" s="8">
        <v>154.6</v>
      </c>
      <c r="L23" s="8">
        <f>K23/9*12</f>
        <v>206.13333333333333</v>
      </c>
    </row>
    <row r="24" spans="2:12" x14ac:dyDescent="0.25">
      <c r="E24" s="1"/>
      <c r="I24" s="3" t="s">
        <v>18</v>
      </c>
      <c r="J24" s="3"/>
      <c r="K24" s="9">
        <f>SUM(K20:K23)</f>
        <v>3264</v>
      </c>
      <c r="L24" s="9">
        <f>K24/9*12</f>
        <v>4352</v>
      </c>
    </row>
    <row r="25" spans="2:12" x14ac:dyDescent="0.25">
      <c r="E25" s="1"/>
      <c r="I25" s="3"/>
      <c r="J25" s="2"/>
      <c r="K25" s="4"/>
      <c r="L25" s="4"/>
    </row>
    <row r="26" spans="2:12" x14ac:dyDescent="0.25">
      <c r="E26" s="1"/>
      <c r="I26" s="3" t="s">
        <v>19</v>
      </c>
      <c r="J26" s="2"/>
      <c r="K26" s="4">
        <f>K17-K24</f>
        <v>-1843.6</v>
      </c>
      <c r="L26" s="4">
        <f>K26/9*12</f>
        <v>-2458.1333333333332</v>
      </c>
    </row>
    <row r="27" spans="2:12" x14ac:dyDescent="0.25">
      <c r="E27" s="1"/>
      <c r="I27" s="3"/>
      <c r="J27" s="2"/>
      <c r="K27" s="4"/>
      <c r="L27" s="4"/>
    </row>
    <row r="28" spans="2:12" x14ac:dyDescent="0.25">
      <c r="E28" s="1"/>
      <c r="I28" s="3" t="s">
        <v>20</v>
      </c>
      <c r="J28" s="2"/>
      <c r="K28" s="4">
        <v>180</v>
      </c>
      <c r="L28" s="4">
        <f>K28/9*12</f>
        <v>240</v>
      </c>
    </row>
    <row r="29" spans="2:12" x14ac:dyDescent="0.25">
      <c r="E29" s="1"/>
      <c r="I29" s="3"/>
      <c r="J29" s="2"/>
      <c r="K29" s="4"/>
      <c r="L29" s="4"/>
    </row>
    <row r="30" spans="2:12" x14ac:dyDescent="0.25">
      <c r="E30" s="1"/>
      <c r="I30" s="3" t="s">
        <v>23</v>
      </c>
      <c r="J30" s="3"/>
      <c r="K30" s="9">
        <f>K26+K28</f>
        <v>-1663.6</v>
      </c>
      <c r="L30" s="9">
        <f>K30/9*12</f>
        <v>-2218.1333333333332</v>
      </c>
    </row>
    <row r="31" spans="2:12" x14ac:dyDescent="0.25">
      <c r="E31" s="1"/>
    </row>
    <row r="32" spans="2:12" x14ac:dyDescent="0.25">
      <c r="E32" s="1"/>
    </row>
    <row r="33" spans="3:5" x14ac:dyDescent="0.25"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Simon Foucher</cp:lastModifiedBy>
  <dcterms:created xsi:type="dcterms:W3CDTF">2016-04-15T21:23:50Z</dcterms:created>
  <dcterms:modified xsi:type="dcterms:W3CDTF">2016-04-20T15:06:58Z</dcterms:modified>
</cp:coreProperties>
</file>