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155" windowHeight="1105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2" l="1"/>
  <c r="D21" i="2"/>
  <c r="D10" i="2"/>
  <c r="E13" i="2" s="1"/>
  <c r="F17" i="1"/>
  <c r="E17" i="1"/>
  <c r="D17" i="1"/>
  <c r="E11" i="1"/>
  <c r="F11" i="1"/>
  <c r="D11" i="1"/>
  <c r="E5" i="1"/>
  <c r="F5" i="1"/>
  <c r="G5" i="1"/>
  <c r="H5" i="1"/>
  <c r="D5" i="1"/>
  <c r="E21" i="2" l="1"/>
  <c r="E4" i="2"/>
  <c r="E8" i="2"/>
  <c r="E19" i="2"/>
  <c r="E15" i="2"/>
  <c r="E5" i="2"/>
  <c r="E18" i="2"/>
  <c r="E10" i="2"/>
  <c r="E7" i="2"/>
  <c r="E16" i="2"/>
  <c r="E9" i="2"/>
  <c r="E14" i="2"/>
  <c r="E6" i="2"/>
  <c r="E17" i="2"/>
  <c r="D20" i="2"/>
  <c r="E20" i="2" s="1"/>
</calcChain>
</file>

<file path=xl/sharedStrings.xml><?xml version="1.0" encoding="utf-8"?>
<sst xmlns="http://schemas.openxmlformats.org/spreadsheetml/2006/main" count="46" uniqueCount="35">
  <si>
    <t>2000Q1</t>
  </si>
  <si>
    <t>2000Q2</t>
  </si>
  <si>
    <t>2000Q3</t>
  </si>
  <si>
    <t>2000Q4</t>
  </si>
  <si>
    <t>2000 Yr</t>
  </si>
  <si>
    <t>NI</t>
  </si>
  <si>
    <t>CF - Ops</t>
  </si>
  <si>
    <t>CRR</t>
  </si>
  <si>
    <t>Year</t>
  </si>
  <si>
    <t>CF-OPS</t>
  </si>
  <si>
    <t>1998</t>
  </si>
  <si>
    <t>1999</t>
  </si>
  <si>
    <t>2000</t>
  </si>
  <si>
    <t>Column1</t>
  </si>
  <si>
    <t>% Growth</t>
  </si>
  <si>
    <t>Sources of Cash</t>
  </si>
  <si>
    <t>Cash from Operations</t>
  </si>
  <si>
    <t>Short Term Borrowing</t>
  </si>
  <si>
    <t>Long Term Debt</t>
  </si>
  <si>
    <t>Issuance of Stock</t>
  </si>
  <si>
    <t>Sales of Investments</t>
  </si>
  <si>
    <t>Uses of Cash</t>
  </si>
  <si>
    <t>Asset Aquision</t>
  </si>
  <si>
    <t>Dividends Paid</t>
  </si>
  <si>
    <t>Repayment of LTD</t>
  </si>
  <si>
    <t>Repaymeny of STD</t>
  </si>
  <si>
    <t>TOTAL</t>
  </si>
  <si>
    <t>Net Increase in Cash</t>
  </si>
  <si>
    <t>Amount</t>
  </si>
  <si>
    <t>%</t>
  </si>
  <si>
    <t>Asset disposals</t>
  </si>
  <si>
    <t>Misc Sctivities</t>
  </si>
  <si>
    <t>Purchase of a company</t>
  </si>
  <si>
    <t>NI % Grth</t>
  </si>
  <si>
    <t>Purchase of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</si>
</sst>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9" xfId="0" applyBorder="1"/>
    <xf numFmtId="44" fontId="0" fillId="0" borderId="10" xfId="0" applyNumberFormat="1" applyBorder="1"/>
    <xf numFmtId="164" fontId="0" fillId="0" borderId="1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0" fontId="2" fillId="0" borderId="12" xfId="0" applyFont="1" applyBorder="1"/>
    <xf numFmtId="164" fontId="2" fillId="0" borderId="1" xfId="0" applyNumberFormat="1" applyFont="1" applyBorder="1"/>
    <xf numFmtId="0" fontId="2" fillId="0" borderId="13" xfId="0" applyFont="1" applyBorder="1"/>
    <xf numFmtId="0" fontId="2" fillId="0" borderId="4" xfId="0" applyFont="1" applyBorder="1"/>
    <xf numFmtId="0" fontId="2" fillId="0" borderId="5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9" fontId="2" fillId="0" borderId="1" xfId="1" applyFont="1" applyBorder="1"/>
    <xf numFmtId="0" fontId="3" fillId="0" borderId="16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3" xfId="0" applyFont="1" applyBorder="1"/>
    <xf numFmtId="44" fontId="3" fillId="0" borderId="1" xfId="0" applyNumberFormat="1" applyFont="1" applyFill="1" applyBorder="1"/>
    <xf numFmtId="9" fontId="3" fillId="0" borderId="2" xfId="1" applyFont="1" applyBorder="1"/>
    <xf numFmtId="0" fontId="4" fillId="0" borderId="18" xfId="0" applyFont="1" applyBorder="1"/>
    <xf numFmtId="44" fontId="4" fillId="0" borderId="19" xfId="0" applyNumberFormat="1" applyFont="1" applyFill="1" applyBorder="1"/>
    <xf numFmtId="9" fontId="4" fillId="0" borderId="20" xfId="1" applyFont="1" applyBorder="1"/>
    <xf numFmtId="0" fontId="3" fillId="0" borderId="0" xfId="0" applyFont="1"/>
    <xf numFmtId="0" fontId="3" fillId="0" borderId="0" xfId="0" applyFont="1" applyFill="1"/>
    <xf numFmtId="9" fontId="3" fillId="0" borderId="0" xfId="1" applyFont="1"/>
    <xf numFmtId="0" fontId="4" fillId="0" borderId="1" xfId="0" applyFont="1" applyBorder="1"/>
    <xf numFmtId="44" fontId="4" fillId="0" borderId="1" xfId="0" applyNumberFormat="1" applyFont="1" applyBorder="1"/>
    <xf numFmtId="9" fontId="4" fillId="0" borderId="1" xfId="1" applyFont="1" applyBorder="1"/>
    <xf numFmtId="9" fontId="2" fillId="0" borderId="1" xfId="1" applyFont="1" applyFill="1" applyBorder="1"/>
    <xf numFmtId="9" fontId="2" fillId="0" borderId="1" xfId="0" applyNumberFormat="1" applyFont="1" applyBorder="1"/>
    <xf numFmtId="0" fontId="2" fillId="0" borderId="14" xfId="0" applyFont="1" applyFill="1" applyBorder="1"/>
    <xf numFmtId="164" fontId="2" fillId="0" borderId="15" xfId="0" applyNumberFormat="1" applyFont="1" applyFill="1" applyBorder="1"/>
    <xf numFmtId="9" fontId="2" fillId="0" borderId="1" xfId="0" applyNumberFormat="1" applyFont="1" applyFill="1" applyBorder="1"/>
    <xf numFmtId="164" fontId="2" fillId="0" borderId="1" xfId="0" applyNumberFormat="1" applyFont="1" applyFill="1" applyBorder="1"/>
    <xf numFmtId="0" fontId="0" fillId="0" borderId="0" xfId="0" applyFill="1"/>
    <xf numFmtId="0" fontId="2" fillId="0" borderId="12" xfId="0" applyFont="1" applyFill="1" applyBorder="1"/>
    <xf numFmtId="165" fontId="2" fillId="0" borderId="6" xfId="0" applyNumberFormat="1" applyFont="1" applyBorder="1"/>
    <xf numFmtId="165" fontId="2" fillId="0" borderId="1" xfId="0" applyNumberFormat="1" applyFont="1" applyBorder="1"/>
    <xf numFmtId="165" fontId="2" fillId="0" borderId="2" xfId="0" applyNumberFormat="1" applyFont="1" applyFill="1" applyBorder="1"/>
    <xf numFmtId="165" fontId="2" fillId="0" borderId="1" xfId="0" applyNumberFormat="1" applyFont="1" applyFill="1" applyBorder="1"/>
  </cellXfs>
  <cellStyles count="2">
    <cellStyle name="Normal" xfId="0" builtinId="0"/>
    <cellStyle name="Percent" xfId="1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cat>
            <c:strRef>
              <c:f>Sheet2!$C$4:$C$9</c:f>
              <c:strCache>
                <c:ptCount val="6"/>
                <c:pt idx="0">
                  <c:v>Cash from Operations</c:v>
                </c:pt>
                <c:pt idx="1">
                  <c:v>Short Term Borrowing</c:v>
                </c:pt>
                <c:pt idx="2">
                  <c:v>Long Term Debt</c:v>
                </c:pt>
                <c:pt idx="3">
                  <c:v>Issuance of Stock</c:v>
                </c:pt>
                <c:pt idx="4">
                  <c:v>Asset disposals</c:v>
                </c:pt>
                <c:pt idx="5">
                  <c:v>Sales of Investments</c:v>
                </c:pt>
              </c:strCache>
            </c:strRef>
          </c:cat>
          <c:val>
            <c:numRef>
              <c:f>Sheet2!$D$4:$D$9</c:f>
              <c:numCache>
                <c:formatCode>_("$"* #,##0.00_);_("$"* \(#,##0.00\);_("$"* "-"??_);_(@_)</c:formatCode>
                <c:ptCount val="6"/>
                <c:pt idx="0">
                  <c:v>574128</c:v>
                </c:pt>
                <c:pt idx="1">
                  <c:v>79664</c:v>
                </c:pt>
                <c:pt idx="4">
                  <c:v>33162</c:v>
                </c:pt>
              </c:numCache>
            </c:numRef>
          </c:val>
        </c:ser>
        <c:ser>
          <c:idx val="1"/>
          <c:order val="1"/>
          <c:cat>
            <c:strRef>
              <c:f>Sheet2!$C$4:$C$9</c:f>
              <c:strCache>
                <c:ptCount val="6"/>
                <c:pt idx="0">
                  <c:v>Cash from Operations</c:v>
                </c:pt>
                <c:pt idx="1">
                  <c:v>Short Term Borrowing</c:v>
                </c:pt>
                <c:pt idx="2">
                  <c:v>Long Term Debt</c:v>
                </c:pt>
                <c:pt idx="3">
                  <c:v>Issuance of Stock</c:v>
                </c:pt>
                <c:pt idx="4">
                  <c:v>Asset disposals</c:v>
                </c:pt>
                <c:pt idx="5">
                  <c:v>Sales of Investments</c:v>
                </c:pt>
              </c:strCache>
            </c:strRef>
          </c:cat>
          <c:val>
            <c:numRef>
              <c:f>Sheet2!$E$4:$E$9</c:f>
              <c:numCache>
                <c:formatCode>0%</c:formatCode>
                <c:ptCount val="6"/>
                <c:pt idx="0">
                  <c:v>0.83575901734322822</c:v>
                </c:pt>
                <c:pt idx="1">
                  <c:v>0.11596700798015587</c:v>
                </c:pt>
                <c:pt idx="2">
                  <c:v>0</c:v>
                </c:pt>
                <c:pt idx="3">
                  <c:v>0</c:v>
                </c:pt>
                <c:pt idx="4">
                  <c:v>4.8273974676615899E-2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002060"/>
              </a:solidFill>
            </c:spPr>
          </c:dPt>
          <c:dPt>
            <c:idx val="2"/>
            <c:bubble3D val="0"/>
            <c:spPr>
              <a:solidFill>
                <a:srgbClr val="7030A0"/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cat>
            <c:strRef>
              <c:f>Sheet2!$C$13:$C$20</c:f>
              <c:strCache>
                <c:ptCount val="8"/>
                <c:pt idx="0">
                  <c:v>Asset Aquision</c:v>
                </c:pt>
                <c:pt idx="1">
                  <c:v>Purchase of Investments</c:v>
                </c:pt>
                <c:pt idx="2">
                  <c:v>Purchase of a company</c:v>
                </c:pt>
                <c:pt idx="3">
                  <c:v>Dividends Paid</c:v>
                </c:pt>
                <c:pt idx="4">
                  <c:v>Repaymeny of STD</c:v>
                </c:pt>
                <c:pt idx="5">
                  <c:v>Repayment of LTD</c:v>
                </c:pt>
                <c:pt idx="6">
                  <c:v>Misc Sctivities</c:v>
                </c:pt>
                <c:pt idx="7">
                  <c:v>Net Increase in Cash</c:v>
                </c:pt>
              </c:strCache>
            </c:strRef>
          </c:cat>
          <c:val>
            <c:numRef>
              <c:f>Sheet2!$E$13:$E$20</c:f>
              <c:numCache>
                <c:formatCode>0%</c:formatCode>
                <c:ptCount val="8"/>
                <c:pt idx="0">
                  <c:v>0.37859157963997592</c:v>
                </c:pt>
                <c:pt idx="1">
                  <c:v>4.4557568629049395E-2</c:v>
                </c:pt>
                <c:pt idx="2">
                  <c:v>0.19465786646558575</c:v>
                </c:pt>
                <c:pt idx="3">
                  <c:v>0.3146615348334823</c:v>
                </c:pt>
                <c:pt idx="4">
                  <c:v>0</c:v>
                </c:pt>
                <c:pt idx="5">
                  <c:v>5.037600770939539E-2</c:v>
                </c:pt>
                <c:pt idx="6">
                  <c:v>9.935163053130195E-3</c:v>
                </c:pt>
                <c:pt idx="7">
                  <c:v>7.2202796693810649E-3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1</xdr:row>
      <xdr:rowOff>161925</xdr:rowOff>
    </xdr:from>
    <xdr:to>
      <xdr:col>13</xdr:col>
      <xdr:colOff>52387</xdr:colOff>
      <xdr:row>11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414337</xdr:colOff>
      <xdr:row>11</xdr:row>
      <xdr:rowOff>247650</xdr:rowOff>
    </xdr:from>
    <xdr:to>
      <xdr:col>13</xdr:col>
      <xdr:colOff>109537</xdr:colOff>
      <xdr:row>21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C7:F11" totalsRowShown="0" headerRowDxfId="39" headerRowBorderDxfId="38" tableBorderDxfId="37">
  <autoFilter ref="C7:F11"/>
  <tableColumns count="4">
    <tableColumn id="1" name="Year" dataDxfId="36"/>
    <tableColumn id="2" name="1998" dataDxfId="35"/>
    <tableColumn id="3" name="1999" dataDxfId="34"/>
    <tableColumn id="4" name="2000" dataDxfId="3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2:G5" totalsRowShown="0" headerRowDxfId="32" dataDxfId="30" headerRowBorderDxfId="31" tableBorderDxfId="29" totalsRowBorderDxfId="28">
  <autoFilter ref="C2:G5"/>
  <tableColumns count="5">
    <tableColumn id="1" name="Column1" dataDxfId="27"/>
    <tableColumn id="2" name="2000Q1" dataDxfId="26"/>
    <tableColumn id="3" name="2000Q2" dataDxfId="25"/>
    <tableColumn id="4" name="2000Q3" dataDxfId="24"/>
    <tableColumn id="5" name="2000Q4" dataDxfId="2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C14:F17" totalsRowShown="0" headerRowDxfId="22" headerRowBorderDxfId="21" tableBorderDxfId="20">
  <autoFilter ref="C14:F17"/>
  <tableColumns count="4">
    <tableColumn id="1" name="Year" dataDxfId="19"/>
    <tableColumn id="2" name="1998" dataDxfId="18"/>
    <tableColumn id="3" name="1999" dataDxfId="17"/>
    <tableColumn id="4" name="2000" dataDxfId="1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C3:E10" totalsRowShown="0" headerRowDxfId="15" dataDxfId="13" headerRowBorderDxfId="14" tableBorderDxfId="12" totalsRowBorderDxfId="11">
  <autoFilter ref="C3:E10"/>
  <tableColumns count="3">
    <tableColumn id="1" name="Sources of Cash" dataDxfId="10"/>
    <tableColumn id="2" name="Amount" dataDxfId="9"/>
    <tableColumn id="3" name="%" dataDxfId="8" dataCellStyle="Percent">
      <calculatedColumnFormula>D4/$D$10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C12:E21" totalsRowShown="0" headerRowDxfId="7" dataDxfId="5" headerRowBorderDxfId="6" tableBorderDxfId="4" totalsRowBorderDxfId="3">
  <autoFilter ref="C12:E21"/>
  <tableColumns count="3">
    <tableColumn id="1" name="Uses of Cash" dataDxfId="2"/>
    <tableColumn id="2" name="Amount" dataDxfId="1"/>
    <tableColumn id="3" name="%" dataDxfId="0" dataCellStyle="Percent">
      <calculatedColumnFormula>D13/$D$10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7"/>
  <sheetViews>
    <sheetView workbookViewId="0">
      <selection activeCell="G5" sqref="C2:G5"/>
    </sheetView>
  </sheetViews>
  <sheetFormatPr defaultRowHeight="15" x14ac:dyDescent="0.25"/>
  <cols>
    <col min="3" max="3" width="19.28515625" bestFit="1" customWidth="1"/>
    <col min="4" max="6" width="20.28515625" bestFit="1" customWidth="1"/>
    <col min="7" max="7" width="20.140625" bestFit="1" customWidth="1"/>
    <col min="8" max="8" width="10.5703125" bestFit="1" customWidth="1"/>
  </cols>
  <sheetData>
    <row r="1" spans="3:8" ht="15.75" thickBot="1" x14ac:dyDescent="0.3"/>
    <row r="2" spans="3:8" ht="26.25" x14ac:dyDescent="0.4">
      <c r="C2" s="8" t="s">
        <v>13</v>
      </c>
      <c r="D2" s="9" t="s">
        <v>0</v>
      </c>
      <c r="E2" s="10" t="s">
        <v>1</v>
      </c>
      <c r="F2" s="10" t="s">
        <v>2</v>
      </c>
      <c r="G2" s="31" t="s">
        <v>3</v>
      </c>
      <c r="H2" s="1" t="s">
        <v>4</v>
      </c>
    </row>
    <row r="3" spans="3:8" ht="26.25" x14ac:dyDescent="0.4">
      <c r="C3" s="8" t="s">
        <v>5</v>
      </c>
      <c r="D3" s="37">
        <v>338</v>
      </c>
      <c r="E3" s="38">
        <v>289</v>
      </c>
      <c r="F3" s="38">
        <v>292</v>
      </c>
      <c r="G3" s="39">
        <v>60</v>
      </c>
      <c r="H3" s="2">
        <v>979</v>
      </c>
    </row>
    <row r="4" spans="3:8" ht="26.25" x14ac:dyDescent="0.4">
      <c r="C4" s="8" t="s">
        <v>6</v>
      </c>
      <c r="D4" s="37">
        <v>-457</v>
      </c>
      <c r="E4" s="38">
        <v>-90</v>
      </c>
      <c r="F4" s="38">
        <v>647</v>
      </c>
      <c r="G4" s="39">
        <v>4679</v>
      </c>
      <c r="H4" s="2">
        <v>4779</v>
      </c>
    </row>
    <row r="5" spans="3:8" ht="27" thickBot="1" x14ac:dyDescent="0.45">
      <c r="C5" s="8" t="s">
        <v>7</v>
      </c>
      <c r="D5" s="11">
        <f>D4/D3</f>
        <v>-1.3520710059171597</v>
      </c>
      <c r="E5" s="12">
        <f t="shared" ref="E5:H5" si="0">E4/E3</f>
        <v>-0.31141868512110726</v>
      </c>
      <c r="F5" s="12">
        <f t="shared" si="0"/>
        <v>2.2157534246575343</v>
      </c>
      <c r="G5" s="32">
        <f t="shared" si="0"/>
        <v>77.983333333333334</v>
      </c>
      <c r="H5" s="3">
        <f t="shared" si="0"/>
        <v>4.8815117466802862</v>
      </c>
    </row>
    <row r="7" spans="3:8" ht="26.25" x14ac:dyDescent="0.4">
      <c r="C7" s="6" t="s">
        <v>8</v>
      </c>
      <c r="D7" s="6" t="s">
        <v>10</v>
      </c>
      <c r="E7" s="6" t="s">
        <v>11</v>
      </c>
      <c r="F7" s="6" t="s">
        <v>12</v>
      </c>
    </row>
    <row r="8" spans="3:8" ht="26.25" x14ac:dyDescent="0.4">
      <c r="C8" s="4" t="s">
        <v>5</v>
      </c>
      <c r="D8" s="38">
        <v>703</v>
      </c>
      <c r="E8" s="38">
        <v>893</v>
      </c>
      <c r="F8" s="38">
        <v>979</v>
      </c>
    </row>
    <row r="9" spans="3:8" ht="26.25" x14ac:dyDescent="0.4">
      <c r="C9" s="4" t="s">
        <v>33</v>
      </c>
      <c r="D9" s="5"/>
      <c r="E9" s="30">
        <v>0.27</v>
      </c>
      <c r="F9" s="33">
        <v>0.1</v>
      </c>
    </row>
    <row r="10" spans="3:8" ht="26.25" x14ac:dyDescent="0.4">
      <c r="C10" s="4" t="s">
        <v>9</v>
      </c>
      <c r="D10" s="38">
        <v>1640</v>
      </c>
      <c r="E10" s="38">
        <v>1228</v>
      </c>
      <c r="F10" s="40">
        <v>4779</v>
      </c>
    </row>
    <row r="11" spans="3:8" ht="26.25" x14ac:dyDescent="0.4">
      <c r="C11" s="4" t="s">
        <v>7</v>
      </c>
      <c r="D11" s="7">
        <f>D10/D8</f>
        <v>2.3328591749644381</v>
      </c>
      <c r="E11" s="7">
        <f t="shared" ref="E11:F11" si="1">E10/E8</f>
        <v>1.3751399776035835</v>
      </c>
      <c r="F11" s="34">
        <f t="shared" si="1"/>
        <v>4.8815117466802862</v>
      </c>
    </row>
    <row r="12" spans="3:8" x14ac:dyDescent="0.25">
      <c r="F12" s="35"/>
    </row>
    <row r="13" spans="3:8" x14ac:dyDescent="0.25">
      <c r="F13" s="35"/>
    </row>
    <row r="14" spans="3:8" ht="26.25" x14ac:dyDescent="0.4">
      <c r="C14" s="6" t="s">
        <v>8</v>
      </c>
      <c r="D14" s="6" t="s">
        <v>10</v>
      </c>
      <c r="E14" s="6" t="s">
        <v>11</v>
      </c>
      <c r="F14" s="36" t="s">
        <v>12</v>
      </c>
    </row>
    <row r="15" spans="3:8" ht="26.25" x14ac:dyDescent="0.4">
      <c r="C15" s="4" t="s">
        <v>5</v>
      </c>
      <c r="D15" s="38">
        <v>703</v>
      </c>
      <c r="E15" s="38">
        <v>893</v>
      </c>
      <c r="F15" s="40">
        <v>979</v>
      </c>
    </row>
    <row r="16" spans="3:8" ht="26.25" x14ac:dyDescent="0.4">
      <c r="C16" s="4" t="s">
        <v>14</v>
      </c>
      <c r="D16" s="5"/>
      <c r="E16" s="13">
        <v>0.27</v>
      </c>
      <c r="F16" s="29">
        <v>0.1</v>
      </c>
    </row>
    <row r="17" spans="3:6" ht="26.25" x14ac:dyDescent="0.4">
      <c r="C17" s="4" t="s">
        <v>7</v>
      </c>
      <c r="D17" s="7">
        <f>D16/D15</f>
        <v>0</v>
      </c>
      <c r="E17" s="7">
        <f t="shared" ref="E17" si="2">E16/E15</f>
        <v>3.023516237402016E-4</v>
      </c>
      <c r="F17" s="34">
        <f t="shared" ref="F17" si="3">F16/F15</f>
        <v>1.0214504596527068E-4</v>
      </c>
    </row>
  </sheetData>
  <pageMargins left="0.7" right="0.7" top="0.75" bottom="0.75" header="0.3" footer="0.3"/>
  <pageSetup orientation="portrait" horizontalDpi="4294967293" verticalDpi="4294967293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1"/>
  <sheetViews>
    <sheetView tabSelected="1" topLeftCell="F13" zoomScale="220" zoomScaleNormal="220" workbookViewId="0">
      <selection activeCell="I22" sqref="I22"/>
    </sheetView>
  </sheetViews>
  <sheetFormatPr defaultRowHeight="15" x14ac:dyDescent="0.25"/>
  <cols>
    <col min="2" max="2" width="3.140625" customWidth="1"/>
    <col min="3" max="3" width="36.28515625" bestFit="1" customWidth="1"/>
    <col min="4" max="4" width="20.7109375" bestFit="1" customWidth="1"/>
    <col min="5" max="5" width="9" bestFit="1" customWidth="1"/>
  </cols>
  <sheetData>
    <row r="3" spans="3:5" ht="23.25" x14ac:dyDescent="0.35">
      <c r="C3" s="14" t="s">
        <v>15</v>
      </c>
      <c r="D3" s="15" t="s">
        <v>28</v>
      </c>
      <c r="E3" s="16" t="s">
        <v>29</v>
      </c>
    </row>
    <row r="4" spans="3:5" ht="23.25" x14ac:dyDescent="0.35">
      <c r="C4" s="17" t="s">
        <v>16</v>
      </c>
      <c r="D4" s="18">
        <v>574128</v>
      </c>
      <c r="E4" s="19">
        <f t="shared" ref="E4:E10" si="0">D4/$D$10</f>
        <v>0.83575901734322822</v>
      </c>
    </row>
    <row r="5" spans="3:5" ht="23.25" x14ac:dyDescent="0.35">
      <c r="C5" s="17" t="s">
        <v>17</v>
      </c>
      <c r="D5" s="18">
        <v>79664</v>
      </c>
      <c r="E5" s="19">
        <f t="shared" si="0"/>
        <v>0.11596700798015587</v>
      </c>
    </row>
    <row r="6" spans="3:5" ht="23.25" x14ac:dyDescent="0.35">
      <c r="C6" s="17" t="s">
        <v>18</v>
      </c>
      <c r="D6" s="18"/>
      <c r="E6" s="19">
        <f t="shared" si="0"/>
        <v>0</v>
      </c>
    </row>
    <row r="7" spans="3:5" ht="23.25" x14ac:dyDescent="0.35">
      <c r="C7" s="17" t="s">
        <v>19</v>
      </c>
      <c r="D7" s="18"/>
      <c r="E7" s="19">
        <f t="shared" si="0"/>
        <v>0</v>
      </c>
    </row>
    <row r="8" spans="3:5" ht="23.25" x14ac:dyDescent="0.35">
      <c r="C8" s="17" t="s">
        <v>30</v>
      </c>
      <c r="D8" s="18">
        <v>33162</v>
      </c>
      <c r="E8" s="19">
        <f t="shared" si="0"/>
        <v>4.8273974676615899E-2</v>
      </c>
    </row>
    <row r="9" spans="3:5" ht="23.25" x14ac:dyDescent="0.35">
      <c r="C9" s="17" t="s">
        <v>20</v>
      </c>
      <c r="D9" s="18"/>
      <c r="E9" s="19">
        <f t="shared" si="0"/>
        <v>0</v>
      </c>
    </row>
    <row r="10" spans="3:5" ht="23.25" x14ac:dyDescent="0.35">
      <c r="C10" s="20" t="s">
        <v>26</v>
      </c>
      <c r="D10" s="21">
        <f>SUM(D4:D9)</f>
        <v>686954</v>
      </c>
      <c r="E10" s="22">
        <f t="shared" si="0"/>
        <v>1</v>
      </c>
    </row>
    <row r="11" spans="3:5" ht="23.25" x14ac:dyDescent="0.35">
      <c r="C11" s="23"/>
      <c r="D11" s="24"/>
      <c r="E11" s="25"/>
    </row>
    <row r="12" spans="3:5" ht="23.25" x14ac:dyDescent="0.35">
      <c r="C12" s="14" t="s">
        <v>21</v>
      </c>
      <c r="D12" s="15" t="s">
        <v>28</v>
      </c>
      <c r="E12" s="16" t="s">
        <v>29</v>
      </c>
    </row>
    <row r="13" spans="3:5" ht="23.25" x14ac:dyDescent="0.35">
      <c r="C13" s="17" t="s">
        <v>22</v>
      </c>
      <c r="D13" s="18">
        <v>260075</v>
      </c>
      <c r="E13" s="19">
        <f t="shared" ref="E13:E22" si="1">D13/$D$10</f>
        <v>0.37859157963997592</v>
      </c>
    </row>
    <row r="14" spans="3:5" ht="23.25" x14ac:dyDescent="0.35">
      <c r="C14" s="17" t="s">
        <v>34</v>
      </c>
      <c r="D14" s="18">
        <f>30609</f>
        <v>30609</v>
      </c>
      <c r="E14" s="19">
        <f t="shared" si="1"/>
        <v>4.4557568629049395E-2</v>
      </c>
    </row>
    <row r="15" spans="3:5" ht="23.25" x14ac:dyDescent="0.35">
      <c r="C15" s="17" t="s">
        <v>32</v>
      </c>
      <c r="D15" s="18">
        <v>133721</v>
      </c>
      <c r="E15" s="19">
        <f t="shared" si="1"/>
        <v>0.19465786646558575</v>
      </c>
    </row>
    <row r="16" spans="3:5" ht="23.25" x14ac:dyDescent="0.35">
      <c r="C16" s="17" t="s">
        <v>23</v>
      </c>
      <c r="D16" s="18">
        <v>216158</v>
      </c>
      <c r="E16" s="19">
        <f t="shared" si="1"/>
        <v>0.3146615348334823</v>
      </c>
    </row>
    <row r="17" spans="3:5" ht="23.25" x14ac:dyDescent="0.35">
      <c r="C17" s="17" t="s">
        <v>25</v>
      </c>
      <c r="D17" s="18"/>
      <c r="E17" s="19">
        <f t="shared" si="1"/>
        <v>0</v>
      </c>
    </row>
    <row r="18" spans="3:5" ht="23.25" x14ac:dyDescent="0.35">
      <c r="C18" s="17" t="s">
        <v>24</v>
      </c>
      <c r="D18" s="18">
        <v>34606</v>
      </c>
      <c r="E18" s="19">
        <f t="shared" si="1"/>
        <v>5.037600770939539E-2</v>
      </c>
    </row>
    <row r="19" spans="3:5" ht="23.25" x14ac:dyDescent="0.35">
      <c r="C19" s="17" t="s">
        <v>31</v>
      </c>
      <c r="D19" s="18">
        <v>6825</v>
      </c>
      <c r="E19" s="19">
        <f t="shared" si="1"/>
        <v>9.935163053130195E-3</v>
      </c>
    </row>
    <row r="20" spans="3:5" ht="23.25" x14ac:dyDescent="0.35">
      <c r="C20" s="26" t="s">
        <v>27</v>
      </c>
      <c r="D20" s="27">
        <f>D10-D21</f>
        <v>4960</v>
      </c>
      <c r="E20" s="28">
        <f>D20/$D$10</f>
        <v>7.2202796693810649E-3</v>
      </c>
    </row>
    <row r="21" spans="3:5" ht="23.25" x14ac:dyDescent="0.35">
      <c r="C21" s="20" t="s">
        <v>26</v>
      </c>
      <c r="D21" s="21">
        <f>SUM(D13:D19)</f>
        <v>681994</v>
      </c>
      <c r="E21" s="22">
        <f t="shared" si="1"/>
        <v>0.9927797203306189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2013-10-26T16:11:37Z</dcterms:created>
  <dcterms:modified xsi:type="dcterms:W3CDTF">2013-11-08T20:23:44Z</dcterms:modified>
</cp:coreProperties>
</file>