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checkCompatibility="1" defaultThemeVersion="124226"/>
  <bookViews>
    <workbookView xWindow="360" yWindow="30" windowWidth="11340" windowHeight="7245" firstSheet="3" activeTab="3"/>
  </bookViews>
  <sheets>
    <sheet name="BEF" sheetId="4" r:id="rId1"/>
    <sheet name="Eigen test" sheetId="1" r:id="rId2"/>
    <sheet name="PCA" sheetId="6" r:id="rId3"/>
    <sheet name="NASDAQ" sheetId="10" r:id="rId4"/>
  </sheets>
  <definedNames>
    <definedName name="anscount" hidden="1">2</definedName>
    <definedName name="Lambda">'Eigen test'!$A$10:$F$15</definedName>
    <definedName name="limcount" hidden="1">1</definedName>
    <definedName name="M">'Eigen test'!$A$2:$F$7</definedName>
    <definedName name="sencount" hidden="1">2</definedName>
    <definedName name="tranmat">#REF!</definedName>
    <definedName name="TransMat">#REF!</definedName>
    <definedName name="Vec">'Eigen test'!$A$18:$F$23</definedName>
    <definedName name="VecTrans">'Eigen test'!$A$26:$F$31</definedName>
  </definedNames>
  <calcPr calcId="125725"/>
</workbook>
</file>

<file path=xl/calcChain.xml><?xml version="1.0" encoding="utf-8"?>
<calcChain xmlns="http://schemas.openxmlformats.org/spreadsheetml/2006/main">
  <c r="F6" i="6"/>
  <c r="C3"/>
  <c r="D4"/>
  <c r="E5"/>
  <c r="G7"/>
  <c r="H8"/>
  <c r="P36" i="4" a="1"/>
  <c r="R36"/>
  <c r="A36"/>
  <c r="B37"/>
  <c r="C38"/>
  <c r="D39"/>
  <c r="E40"/>
  <c r="F41"/>
  <c r="Q36"/>
  <c r="S36"/>
  <c r="Q37"/>
  <c r="S37"/>
  <c r="U37"/>
  <c r="S38"/>
  <c r="U38"/>
  <c r="Q39"/>
  <c r="U39"/>
  <c r="Q40"/>
  <c r="S40"/>
  <c r="Q41"/>
  <c r="S41"/>
  <c r="U41"/>
  <c r="M7"/>
  <c r="L6"/>
  <c r="K5"/>
  <c r="J4"/>
  <c r="I3"/>
  <c r="H2"/>
  <c r="H10" a="1"/>
  <c r="I10"/>
  <c r="L11"/>
  <c r="J13"/>
  <c r="I15"/>
  <c r="H15"/>
  <c r="I13"/>
  <c r="J11"/>
  <c r="J14"/>
  <c r="K12"/>
  <c r="L10"/>
  <c r="M15"/>
  <c r="H14"/>
  <c r="J12"/>
  <c r="K10"/>
  <c r="I9" i="6"/>
  <c r="L15" i="4"/>
  <c r="L14"/>
  <c r="M13"/>
  <c r="H13"/>
  <c r="H12"/>
  <c r="I11"/>
  <c r="J10"/>
  <c r="U40"/>
  <c r="S39"/>
  <c r="Q38"/>
  <c r="U36"/>
  <c r="J15"/>
  <c r="K14"/>
  <c r="L13"/>
  <c r="L12"/>
  <c r="M11"/>
  <c r="H11"/>
  <c r="H10"/>
  <c r="B2" i="6"/>
  <c r="K15" i="4"/>
  <c r="M14"/>
  <c r="I14"/>
  <c r="K13"/>
  <c r="M12"/>
  <c r="I12"/>
  <c r="K11"/>
  <c r="M10"/>
  <c r="R41"/>
  <c r="T40"/>
  <c r="P40"/>
  <c r="R39"/>
  <c r="T38"/>
  <c r="P38"/>
  <c r="R37"/>
  <c r="T36"/>
  <c r="P36"/>
  <c r="T41"/>
  <c r="P41"/>
  <c r="R40"/>
  <c r="T39"/>
  <c r="P39"/>
  <c r="R38"/>
  <c r="T37"/>
  <c r="P37"/>
  <c r="P18" a="1"/>
  <c r="H36" a="1"/>
  <c r="H18" a="1"/>
  <c r="M41"/>
  <c r="U48"/>
  <c r="U55"/>
  <c r="I41"/>
  <c r="Q48"/>
  <c r="Q55"/>
  <c r="K40"/>
  <c r="S47"/>
  <c r="S54"/>
  <c r="M39"/>
  <c r="U46"/>
  <c r="U53"/>
  <c r="I39"/>
  <c r="Q46"/>
  <c r="Q53"/>
  <c r="K38"/>
  <c r="S45"/>
  <c r="S52"/>
  <c r="M37"/>
  <c r="U44"/>
  <c r="U51"/>
  <c r="I37"/>
  <c r="Q44"/>
  <c r="Q51"/>
  <c r="K36"/>
  <c r="S43"/>
  <c r="S50"/>
  <c r="J41"/>
  <c r="R48"/>
  <c r="R55"/>
  <c r="L40"/>
  <c r="T47"/>
  <c r="T54"/>
  <c r="H40"/>
  <c r="P47"/>
  <c r="P54"/>
  <c r="J39"/>
  <c r="R46"/>
  <c r="R53"/>
  <c r="L38"/>
  <c r="T45"/>
  <c r="T52"/>
  <c r="H38"/>
  <c r="P45"/>
  <c r="P52"/>
  <c r="J37"/>
  <c r="R44"/>
  <c r="R51"/>
  <c r="L36"/>
  <c r="T43"/>
  <c r="T50"/>
  <c r="H36"/>
  <c r="P43"/>
  <c r="P50"/>
  <c r="L41"/>
  <c r="T48"/>
  <c r="T55"/>
  <c r="J40"/>
  <c r="R47"/>
  <c r="R54"/>
  <c r="H39"/>
  <c r="P46"/>
  <c r="P53"/>
  <c r="L37"/>
  <c r="T44"/>
  <c r="T51"/>
  <c r="J36"/>
  <c r="R43"/>
  <c r="R50"/>
  <c r="M40"/>
  <c r="U47"/>
  <c r="U54"/>
  <c r="K39"/>
  <c r="S46"/>
  <c r="S53"/>
  <c r="I38"/>
  <c r="Q45"/>
  <c r="Q52"/>
  <c r="M36"/>
  <c r="U43"/>
  <c r="U50"/>
  <c r="L39"/>
  <c r="T46"/>
  <c r="T53"/>
  <c r="H37"/>
  <c r="P44"/>
  <c r="P51"/>
  <c r="H41"/>
  <c r="P48"/>
  <c r="P55"/>
  <c r="J38"/>
  <c r="R45"/>
  <c r="R52"/>
  <c r="K41"/>
  <c r="S48"/>
  <c r="S55"/>
  <c r="M38"/>
  <c r="U45"/>
  <c r="U52"/>
  <c r="I36"/>
  <c r="Q43"/>
  <c r="Q50"/>
  <c r="I40"/>
  <c r="Q47"/>
  <c r="Q54"/>
  <c r="K37"/>
  <c r="S44"/>
  <c r="S51"/>
  <c r="S23"/>
  <c r="U22"/>
  <c r="Q22"/>
  <c r="S21"/>
  <c r="U20"/>
  <c r="Q20"/>
  <c r="S19"/>
  <c r="U18"/>
  <c r="Q18"/>
  <c r="R23"/>
  <c r="S22"/>
  <c r="T21"/>
  <c r="T20"/>
  <c r="U19"/>
  <c r="P19"/>
  <c r="P18"/>
  <c r="T23"/>
  <c r="T22"/>
  <c r="U21"/>
  <c r="P21"/>
  <c r="P20"/>
  <c r="Q19"/>
  <c r="R18"/>
  <c r="P23"/>
  <c r="Q21"/>
  <c r="R19"/>
  <c r="U23"/>
  <c r="P22"/>
  <c r="R20"/>
  <c r="S18"/>
  <c r="R22"/>
  <c r="S20"/>
  <c r="T18"/>
  <c r="R21"/>
  <c r="Q23"/>
  <c r="T19"/>
  <c r="L23"/>
  <c r="H23"/>
  <c r="J22"/>
  <c r="L21"/>
  <c r="H21"/>
  <c r="J20"/>
  <c r="L19"/>
  <c r="H19"/>
  <c r="J18"/>
  <c r="M23"/>
  <c r="I23"/>
  <c r="K22"/>
  <c r="M21"/>
  <c r="I21"/>
  <c r="K20"/>
  <c r="M19"/>
  <c r="I19"/>
  <c r="K18"/>
  <c r="M22"/>
  <c r="K21"/>
  <c r="I20"/>
  <c r="M18"/>
  <c r="J23"/>
  <c r="H22"/>
  <c r="L20"/>
  <c r="J19"/>
  <c r="H18"/>
  <c r="K23"/>
  <c r="M20"/>
  <c r="I18"/>
  <c r="I22"/>
  <c r="K19"/>
  <c r="L22"/>
  <c r="H20"/>
  <c r="L18"/>
  <c r="J21"/>
  <c r="H30"/>
  <c r="H27"/>
  <c r="H29"/>
  <c r="H26"/>
  <c r="H28"/>
  <c r="H31"/>
  <c r="H33"/>
  <c r="I28"/>
  <c r="I27"/>
  <c r="I31"/>
  <c r="I29"/>
  <c r="I30"/>
  <c r="I26"/>
  <c r="B13" i="6" a="1"/>
  <c r="B22" a="1"/>
  <c r="A10" i="1" a="1"/>
  <c r="A18" a="1"/>
  <c r="B24" i="6" l="1"/>
  <c r="C24"/>
  <c r="D24"/>
  <c r="E24"/>
  <c r="F24"/>
  <c r="G24"/>
  <c r="H25"/>
  <c r="G29"/>
  <c r="B23"/>
  <c r="C23"/>
  <c r="D23"/>
  <c r="E23"/>
  <c r="F23"/>
  <c r="G23"/>
  <c r="G28"/>
  <c r="I26"/>
  <c r="B25"/>
  <c r="C25"/>
  <c r="D25"/>
  <c r="E25"/>
  <c r="F25"/>
  <c r="G25"/>
  <c r="H29"/>
  <c r="H23"/>
  <c r="C26"/>
  <c r="G26"/>
  <c r="D26"/>
  <c r="C22"/>
  <c r="C32" s="1"/>
  <c r="I22"/>
  <c r="F26"/>
  <c r="F22"/>
  <c r="B28"/>
  <c r="C28"/>
  <c r="D28"/>
  <c r="E28"/>
  <c r="F28"/>
  <c r="H24"/>
  <c r="H22"/>
  <c r="I27"/>
  <c r="B27"/>
  <c r="C27"/>
  <c r="D27"/>
  <c r="E27"/>
  <c r="F27"/>
  <c r="G27"/>
  <c r="I28"/>
  <c r="I23"/>
  <c r="B29"/>
  <c r="C29"/>
  <c r="D29"/>
  <c r="E29"/>
  <c r="F29"/>
  <c r="H28"/>
  <c r="H26"/>
  <c r="I29"/>
  <c r="E26"/>
  <c r="H27"/>
  <c r="I25"/>
  <c r="E22"/>
  <c r="G22"/>
  <c r="G32" s="1"/>
  <c r="B26"/>
  <c r="B22"/>
  <c r="B32" s="1"/>
  <c r="D22"/>
  <c r="I24"/>
  <c r="B15"/>
  <c r="C15"/>
  <c r="D15"/>
  <c r="E15"/>
  <c r="F17"/>
  <c r="H17"/>
  <c r="F18"/>
  <c r="H18"/>
  <c r="B14"/>
  <c r="C14"/>
  <c r="D14"/>
  <c r="E14"/>
  <c r="F15"/>
  <c r="H15"/>
  <c r="F16"/>
  <c r="H16"/>
  <c r="B16"/>
  <c r="C16"/>
  <c r="D16"/>
  <c r="E16"/>
  <c r="F19"/>
  <c r="H19"/>
  <c r="F20"/>
  <c r="H20"/>
  <c r="C17"/>
  <c r="I13"/>
  <c r="D17"/>
  <c r="D13"/>
  <c r="E13"/>
  <c r="H14"/>
  <c r="G13"/>
  <c r="F13"/>
  <c r="B19"/>
  <c r="D19"/>
  <c r="G17"/>
  <c r="G18"/>
  <c r="B18"/>
  <c r="D18"/>
  <c r="G15"/>
  <c r="G16"/>
  <c r="B20"/>
  <c r="D20"/>
  <c r="G19"/>
  <c r="G20"/>
  <c r="E17"/>
  <c r="G14"/>
  <c r="H13"/>
  <c r="B13"/>
  <c r="C19"/>
  <c r="E19"/>
  <c r="I17"/>
  <c r="I18"/>
  <c r="C18"/>
  <c r="E18"/>
  <c r="I15"/>
  <c r="I16"/>
  <c r="C20"/>
  <c r="E20"/>
  <c r="I19"/>
  <c r="I20"/>
  <c r="I14"/>
  <c r="C13"/>
  <c r="B17"/>
  <c r="F14"/>
  <c r="A18" i="1"/>
  <c r="C23"/>
  <c r="F21"/>
  <c r="E22"/>
  <c r="F23"/>
  <c r="D21"/>
  <c r="F20"/>
  <c r="E21"/>
  <c r="A22"/>
  <c r="A19"/>
  <c r="E18"/>
  <c r="C21"/>
  <c r="B22"/>
  <c r="B18"/>
  <c r="D19"/>
  <c r="F19"/>
  <c r="E20"/>
  <c r="B21"/>
  <c r="F18"/>
  <c r="C22"/>
  <c r="D22"/>
  <c r="D23"/>
  <c r="A20"/>
  <c r="C20"/>
  <c r="A23"/>
  <c r="B19"/>
  <c r="D18"/>
  <c r="B23"/>
  <c r="F22"/>
  <c r="D20"/>
  <c r="B20"/>
  <c r="A21"/>
  <c r="C18"/>
  <c r="E19"/>
  <c r="E23"/>
  <c r="C19"/>
  <c r="D10"/>
  <c r="F15"/>
  <c r="F10"/>
  <c r="F14"/>
  <c r="C10"/>
  <c r="B15"/>
  <c r="A10"/>
  <c r="A13"/>
  <c r="E14"/>
  <c r="D14"/>
  <c r="C11"/>
  <c r="B11"/>
  <c r="E10"/>
  <c r="E11"/>
  <c r="B10"/>
  <c r="E15"/>
  <c r="D11"/>
  <c r="A12"/>
  <c r="B13"/>
  <c r="C14"/>
  <c r="D12"/>
  <c r="D13"/>
  <c r="B12"/>
  <c r="F12"/>
  <c r="B14"/>
  <c r="A11"/>
  <c r="E12"/>
  <c r="C13"/>
  <c r="D15"/>
  <c r="C12"/>
  <c r="E13"/>
  <c r="A15"/>
  <c r="F13"/>
  <c r="C15"/>
  <c r="F11"/>
  <c r="A14"/>
  <c r="L27" l="1"/>
  <c r="H29"/>
  <c r="H27"/>
  <c r="L29"/>
  <c r="L30"/>
  <c r="A26" a="1"/>
  <c r="H26"/>
  <c r="H18" a="1"/>
  <c r="L31"/>
  <c r="J26"/>
  <c r="I28"/>
  <c r="M30"/>
  <c r="K26"/>
  <c r="H31"/>
  <c r="H28"/>
  <c r="K30"/>
  <c r="M26"/>
  <c r="L28"/>
  <c r="K27"/>
  <c r="I30"/>
  <c r="L26"/>
  <c r="H30"/>
  <c r="M28"/>
  <c r="M31"/>
  <c r="M29"/>
  <c r="D32" i="6"/>
  <c r="E32"/>
  <c r="F32"/>
  <c r="I32"/>
  <c r="J27" i="1"/>
  <c r="K28"/>
  <c r="I31"/>
  <c r="I27"/>
  <c r="J28"/>
  <c r="K31"/>
  <c r="J30"/>
  <c r="I29"/>
  <c r="M27"/>
  <c r="I26"/>
  <c r="J29"/>
  <c r="K29"/>
  <c r="J31"/>
  <c r="H32" i="6"/>
  <c r="E27" i="1" l="1"/>
  <c r="D27"/>
  <c r="E28"/>
  <c r="B27"/>
  <c r="B29"/>
  <c r="E29"/>
  <c r="B30"/>
  <c r="C31"/>
  <c r="B26"/>
  <c r="A29"/>
  <c r="D30"/>
  <c r="C28"/>
  <c r="D28"/>
  <c r="B28"/>
  <c r="F29"/>
  <c r="C26"/>
  <c r="F26"/>
  <c r="D31"/>
  <c r="C30"/>
  <c r="D26"/>
  <c r="A27"/>
  <c r="F27"/>
  <c r="C27"/>
  <c r="E30"/>
  <c r="A26"/>
  <c r="F28"/>
  <c r="E31"/>
  <c r="B31"/>
  <c r="A28"/>
  <c r="E26"/>
  <c r="F31"/>
  <c r="C29"/>
  <c r="A31"/>
  <c r="D29"/>
  <c r="F30"/>
  <c r="A30"/>
  <c r="I19"/>
  <c r="I35" s="1"/>
  <c r="M21"/>
  <c r="M37" s="1"/>
  <c r="L18"/>
  <c r="L34" s="1"/>
  <c r="I22"/>
  <c r="I38" s="1"/>
  <c r="L19"/>
  <c r="L35" s="1"/>
  <c r="J23"/>
  <c r="J39" s="1"/>
  <c r="L23"/>
  <c r="L39" s="1"/>
  <c r="I18"/>
  <c r="I34" s="1"/>
  <c r="H21"/>
  <c r="H37" s="1"/>
  <c r="M19"/>
  <c r="M35" s="1"/>
  <c r="K19"/>
  <c r="K35" s="1"/>
  <c r="L20"/>
  <c r="L36" s="1"/>
  <c r="H19"/>
  <c r="H35" s="1"/>
  <c r="J19"/>
  <c r="J35" s="1"/>
  <c r="I21"/>
  <c r="I37" s="1"/>
  <c r="J21"/>
  <c r="J37" s="1"/>
  <c r="J22"/>
  <c r="J38" s="1"/>
  <c r="L22"/>
  <c r="L38" s="1"/>
  <c r="K20"/>
  <c r="K36" s="1"/>
  <c r="I23"/>
  <c r="I39" s="1"/>
  <c r="J20"/>
  <c r="J36" s="1"/>
  <c r="H18"/>
  <c r="H34" s="1"/>
  <c r="K21"/>
  <c r="K37" s="1"/>
  <c r="I20"/>
  <c r="I36" s="1"/>
  <c r="M20"/>
  <c r="M36" s="1"/>
  <c r="L21"/>
  <c r="L37" s="1"/>
  <c r="M22"/>
  <c r="M38" s="1"/>
  <c r="K22"/>
  <c r="K38" s="1"/>
  <c r="H23"/>
  <c r="H39" s="1"/>
  <c r="J18"/>
  <c r="J34" s="1"/>
  <c r="H20"/>
  <c r="H36" s="1"/>
  <c r="K18"/>
  <c r="K34" s="1"/>
  <c r="M23"/>
  <c r="M39" s="1"/>
  <c r="M18"/>
  <c r="M34" s="1"/>
  <c r="H22"/>
  <c r="H38" s="1"/>
  <c r="K23"/>
  <c r="K39" s="1"/>
  <c r="H2" l="1" a="1"/>
  <c r="I4" s="1"/>
  <c r="I12" s="1"/>
  <c r="K4" l="1"/>
  <c r="K12" s="1"/>
  <c r="M4"/>
  <c r="M12" s="1"/>
  <c r="K5"/>
  <c r="K13" s="1"/>
  <c r="L2"/>
  <c r="L10" s="1"/>
  <c r="K3"/>
  <c r="K11" s="1"/>
  <c r="L6"/>
  <c r="L14" s="1"/>
  <c r="H7"/>
  <c r="H15" s="1"/>
  <c r="I7"/>
  <c r="I15" s="1"/>
  <c r="M2"/>
  <c r="M10" s="1"/>
  <c r="L5"/>
  <c r="L13" s="1"/>
  <c r="J5"/>
  <c r="J13" s="1"/>
  <c r="J7"/>
  <c r="J15" s="1"/>
  <c r="L3"/>
  <c r="L11" s="1"/>
  <c r="M6"/>
  <c r="M14" s="1"/>
  <c r="I2"/>
  <c r="I10" s="1"/>
  <c r="J4"/>
  <c r="J12" s="1"/>
  <c r="H5"/>
  <c r="H13" s="1"/>
  <c r="M7"/>
  <c r="M15" s="1"/>
  <c r="M5"/>
  <c r="M13" s="1"/>
  <c r="K6"/>
  <c r="K14" s="1"/>
  <c r="I6"/>
  <c r="I14" s="1"/>
  <c r="L4"/>
  <c r="L12" s="1"/>
  <c r="H2"/>
  <c r="H10" s="1"/>
  <c r="K7"/>
  <c r="K15" s="1"/>
  <c r="J6"/>
  <c r="J14" s="1"/>
  <c r="J2"/>
  <c r="J10" s="1"/>
  <c r="M3"/>
  <c r="M11" s="1"/>
  <c r="H6"/>
  <c r="H14" s="1"/>
  <c r="L7"/>
  <c r="L15" s="1"/>
  <c r="J3"/>
  <c r="J11" s="1"/>
  <c r="K2"/>
  <c r="K10" s="1"/>
  <c r="I5"/>
  <c r="I13" s="1"/>
  <c r="H3"/>
  <c r="H11" s="1"/>
  <c r="I3"/>
  <c r="I11" s="1"/>
  <c r="H4"/>
  <c r="H12" s="1"/>
</calcChain>
</file>

<file path=xl/sharedStrings.xml><?xml version="1.0" encoding="utf-8"?>
<sst xmlns="http://schemas.openxmlformats.org/spreadsheetml/2006/main" count="55" uniqueCount="34">
  <si>
    <t>Covariance Matrix</t>
  </si>
  <si>
    <t>Eigenvalues</t>
  </si>
  <si>
    <t>Sqr Root Eigenvalues</t>
  </si>
  <si>
    <t>Factor weights</t>
  </si>
  <si>
    <t>Eigenvectors</t>
  </si>
  <si>
    <t>Eigenvectors transpose</t>
  </si>
  <si>
    <t>Factor contributions to variance</t>
  </si>
  <si>
    <t>EigenValues</t>
  </si>
  <si>
    <t>EigenVectors</t>
  </si>
  <si>
    <t>Reconstructed Covariance Matrix</t>
  </si>
  <si>
    <t>Errors</t>
  </si>
  <si>
    <t>M times V</t>
  </si>
  <si>
    <t>Lambda times V</t>
  </si>
  <si>
    <t>EigenVectors Transpose</t>
  </si>
  <si>
    <t>1yr</t>
  </si>
  <si>
    <t>2yr</t>
  </si>
  <si>
    <t>3yr</t>
  </si>
  <si>
    <t>4yr</t>
  </si>
  <si>
    <t>5yr</t>
  </si>
  <si>
    <t>7yr</t>
  </si>
  <si>
    <t>10yr</t>
  </si>
  <si>
    <t>30yr</t>
  </si>
  <si>
    <t>Factor Loadings</t>
  </si>
  <si>
    <t>PC1</t>
  </si>
  <si>
    <t>PC2</t>
  </si>
  <si>
    <t>PC3</t>
  </si>
  <si>
    <t>PC4</t>
  </si>
  <si>
    <t>PC5</t>
  </si>
  <si>
    <t>PC6</t>
  </si>
  <si>
    <t>PC7</t>
  </si>
  <si>
    <t>PC8</t>
  </si>
  <si>
    <t>SD: Factor Score</t>
  </si>
  <si>
    <t>Date</t>
  </si>
  <si>
    <t>NASDAQ</t>
  </si>
</sst>
</file>

<file path=xl/styles.xml><?xml version="1.0" encoding="utf-8"?>
<styleSheet xmlns="http://schemas.openxmlformats.org/spreadsheetml/2006/main">
  <numFmts count="3">
    <numFmt numFmtId="164" formatCode="0.000000"/>
    <numFmt numFmtId="165" formatCode="0.000E+00"/>
    <numFmt numFmtId="166" formatCode="0.000"/>
  </numFmts>
  <fonts count="4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0" applyNumberFormat="1"/>
    <xf numFmtId="0" fontId="0" fillId="0" borderId="0" xfId="0" quotePrefix="1" applyAlignment="1">
      <alignment horizontal="left"/>
    </xf>
    <xf numFmtId="10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2" borderId="0" xfId="1" applyNumberFormat="1" applyFont="1" applyFill="1" applyAlignment="1">
      <alignment horizontal="center"/>
    </xf>
    <xf numFmtId="0" fontId="0" fillId="2" borderId="0" xfId="0" applyFill="1"/>
    <xf numFmtId="1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2</xdr:row>
      <xdr:rowOff>9525</xdr:rowOff>
    </xdr:from>
    <xdr:to>
      <xdr:col>13</xdr:col>
      <xdr:colOff>581025</xdr:colOff>
      <xdr:row>6</xdr:row>
      <xdr:rowOff>123825</xdr:rowOff>
    </xdr:to>
    <xdr:sp macro="" textlink="">
      <xdr:nvSpPr>
        <xdr:cNvPr id="2" name="TextBox 1"/>
        <xdr:cNvSpPr txBox="1"/>
      </xdr:nvSpPr>
      <xdr:spPr>
        <a:xfrm>
          <a:off x="7581900" y="342900"/>
          <a:ext cx="1838325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variance-covariance matrix was calculated using  the covariance data analysis tool in excel</a:t>
          </a:r>
        </a:p>
      </xdr:txBody>
    </xdr:sp>
    <xdr:clientData/>
  </xdr:twoCellAnchor>
  <xdr:twoCellAnchor>
    <xdr:from>
      <xdr:col>9</xdr:col>
      <xdr:colOff>590550</xdr:colOff>
      <xdr:row>10</xdr:row>
      <xdr:rowOff>0</xdr:rowOff>
    </xdr:from>
    <xdr:to>
      <xdr:col>16</xdr:col>
      <xdr:colOff>219075</xdr:colOff>
      <xdr:row>36</xdr:row>
      <xdr:rowOff>57150</xdr:rowOff>
    </xdr:to>
    <xdr:sp macro="" textlink="">
      <xdr:nvSpPr>
        <xdr:cNvPr id="4" name="TextBox 3"/>
        <xdr:cNvSpPr txBox="1"/>
      </xdr:nvSpPr>
      <xdr:spPr>
        <a:xfrm>
          <a:off x="7258050" y="1695450"/>
          <a:ext cx="4505325" cy="411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calculation of eigenvectors</a:t>
          </a:r>
          <a:r>
            <a:rPr lang="en-US" sz="1100" baseline="0"/>
            <a:t> and eigenvalues involves the use of array functions</a:t>
          </a:r>
        </a:p>
        <a:p>
          <a:endParaRPr lang="en-US" sz="1100" baseline="0"/>
        </a:p>
        <a:p>
          <a:r>
            <a:rPr lang="en-US" sz="1100" b="1" baseline="0"/>
            <a:t>Eigenvalues</a:t>
          </a:r>
        </a:p>
        <a:p>
          <a:r>
            <a:rPr lang="en-US" sz="1100" baseline="0"/>
            <a:t>1. Select a range of cells that corresponds to the size of the matrix. (In the example the matrix is 8 by 8 and  cells B22:I29 are selected.) </a:t>
          </a:r>
        </a:p>
        <a:p>
          <a:r>
            <a:rPr lang="en-US" sz="1100" baseline="0"/>
            <a:t>2. While selected cells are displayed enter  =eigenvalue(...) .  The argument of eigenvalue  should be the range of cells corresponding to the original matrix. (In the example this is B2:I9 so that the formula entered is =eigenvalue(B2:I9)</a:t>
          </a:r>
        </a:p>
        <a:p>
          <a:r>
            <a:rPr lang="en-US" sz="1100" baseline="0"/>
            <a:t>3. Press Control+Shift+Enter</a:t>
          </a:r>
        </a:p>
        <a:p>
          <a:r>
            <a:rPr lang="en-US" sz="1100"/>
            <a:t>4. The eigenvalues are displayed on the diagonal of the</a:t>
          </a:r>
          <a:r>
            <a:rPr lang="en-US" sz="1100" baseline="0"/>
            <a:t> matrix that is produced</a:t>
          </a:r>
        </a:p>
        <a:p>
          <a:endParaRPr lang="en-US" sz="1100" baseline="0"/>
        </a:p>
        <a:p>
          <a:r>
            <a:rPr lang="en-US" sz="1100" b="1" baseline="0"/>
            <a:t>Eigenvectors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Select a range of cells that corresponds to the size of the matrix. (In the example the matrix is 8 by 8 and  cells B13:I20 are selected.) 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While selected cells are displayed enter  =eigenvector(...) .  The argument of eigenvalue  should be the range of cells corresponding to the original matrix. (In the example this is B2:I9 so that the formula entered is =eigenvector(B2:I9)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Press Control+Shift+Enter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The eigenvectors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are the columns of the  matrix that is produced</a:t>
          </a:r>
          <a:endParaRPr lang="en-US">
            <a:effectLst/>
          </a:endParaRPr>
        </a:p>
        <a:p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"/>
  <dimension ref="A1:U55"/>
  <sheetViews>
    <sheetView zoomScale="75" workbookViewId="0">
      <selection activeCell="K29" sqref="K29"/>
    </sheetView>
  </sheetViews>
  <sheetFormatPr defaultRowHeight="12.75"/>
  <cols>
    <col min="8" max="13" width="13" bestFit="1" customWidth="1"/>
    <col min="15" max="15" width="12.42578125" bestFit="1" customWidth="1"/>
    <col min="16" max="21" width="13" bestFit="1" customWidth="1"/>
  </cols>
  <sheetData>
    <row r="1" spans="1:21">
      <c r="A1" s="2" t="s">
        <v>1</v>
      </c>
      <c r="H1" s="2" t="s">
        <v>2</v>
      </c>
      <c r="P1" t="s">
        <v>3</v>
      </c>
    </row>
    <row r="2" spans="1:21">
      <c r="A2">
        <v>2.2427134056056799</v>
      </c>
      <c r="H2">
        <f>SQRT(A2)</f>
        <v>1.497569165549852</v>
      </c>
      <c r="I2">
        <v>0</v>
      </c>
      <c r="J2">
        <v>0</v>
      </c>
      <c r="K2">
        <v>0</v>
      </c>
      <c r="L2">
        <v>0</v>
      </c>
      <c r="M2">
        <v>0</v>
      </c>
      <c r="P2">
        <v>-0.74484597586952983</v>
      </c>
      <c r="Q2">
        <v>-0.67481964168841879</v>
      </c>
      <c r="R2">
        <v>-0.65222132298027158</v>
      </c>
      <c r="S2" s="8">
        <v>-0.58604374155462358</v>
      </c>
      <c r="T2">
        <v>-0.48055496953329202</v>
      </c>
      <c r="U2">
        <v>-0.48247185806519582</v>
      </c>
    </row>
    <row r="3" spans="1:21">
      <c r="A3">
        <v>0.24656220655281499</v>
      </c>
      <c r="H3">
        <v>0</v>
      </c>
      <c r="I3">
        <f>SQRT(A3)</f>
        <v>0.49655030616526158</v>
      </c>
      <c r="J3">
        <v>0</v>
      </c>
      <c r="K3">
        <v>0</v>
      </c>
      <c r="L3">
        <v>0</v>
      </c>
      <c r="M3">
        <v>0</v>
      </c>
      <c r="P3">
        <v>0.18253189254635016</v>
      </c>
      <c r="Q3">
        <v>0.13573699169333589</v>
      </c>
      <c r="R3">
        <v>0.10219998401493414</v>
      </c>
      <c r="S3" s="8">
        <v>-3.3319022093995219E-3</v>
      </c>
      <c r="T3">
        <v>-0.29392302272840326</v>
      </c>
      <c r="U3">
        <v>-0.31301041649739592</v>
      </c>
    </row>
    <row r="4" spans="1:21">
      <c r="A4">
        <v>0.10439835017169299</v>
      </c>
      <c r="H4">
        <v>0</v>
      </c>
      <c r="I4">
        <v>0</v>
      </c>
      <c r="J4">
        <f>SQRT(A4)</f>
        <v>0.32310733537277203</v>
      </c>
      <c r="K4">
        <v>0</v>
      </c>
      <c r="L4">
        <v>0</v>
      </c>
      <c r="M4">
        <v>0</v>
      </c>
    </row>
    <row r="5" spans="1:21">
      <c r="A5">
        <v>3.37192014853386E-2</v>
      </c>
      <c r="H5">
        <v>0</v>
      </c>
      <c r="I5">
        <v>0</v>
      </c>
      <c r="J5">
        <v>0</v>
      </c>
      <c r="K5">
        <f>SQRT(A5)</f>
        <v>0.18362788863715282</v>
      </c>
      <c r="L5">
        <v>0</v>
      </c>
      <c r="M5">
        <v>0</v>
      </c>
      <c r="P5">
        <v>-0.74484597586952983</v>
      </c>
      <c r="Q5">
        <v>0.18253189254635016</v>
      </c>
    </row>
    <row r="6" spans="1:21">
      <c r="A6">
        <v>2.3814247494855799E-2</v>
      </c>
      <c r="H6">
        <v>0</v>
      </c>
      <c r="I6">
        <v>0</v>
      </c>
      <c r="J6">
        <v>0</v>
      </c>
      <c r="K6">
        <v>0</v>
      </c>
      <c r="L6">
        <f>SQRT(A6)</f>
        <v>0.15431865569287401</v>
      </c>
      <c r="M6">
        <v>0</v>
      </c>
      <c r="P6">
        <v>-0.67481964168841879</v>
      </c>
      <c r="Q6">
        <v>0.13573699169333589</v>
      </c>
    </row>
    <row r="7" spans="1:21">
      <c r="A7">
        <v>6.5691988689608599E-2</v>
      </c>
      <c r="H7">
        <v>0</v>
      </c>
      <c r="I7">
        <v>0</v>
      </c>
      <c r="J7">
        <v>0</v>
      </c>
      <c r="K7">
        <v>0</v>
      </c>
      <c r="L7">
        <v>0</v>
      </c>
      <c r="M7">
        <f>SQRT(A7)</f>
        <v>0.25630448433378727</v>
      </c>
      <c r="P7">
        <v>-0.65222132298027158</v>
      </c>
      <c r="Q7">
        <v>0.10219998401493414</v>
      </c>
    </row>
    <row r="8" spans="1:21">
      <c r="P8" s="8">
        <v>-0.58604374155462358</v>
      </c>
      <c r="Q8" s="8">
        <v>-3.3319022093995219E-3</v>
      </c>
    </row>
    <row r="9" spans="1:21">
      <c r="A9" t="s">
        <v>4</v>
      </c>
      <c r="H9" s="2" t="s">
        <v>5</v>
      </c>
      <c r="P9">
        <v>-0.48055496953329202</v>
      </c>
      <c r="Q9">
        <v>-0.29392302272840326</v>
      </c>
    </row>
    <row r="10" spans="1:21">
      <c r="A10">
        <v>-0.49736999999999998</v>
      </c>
      <c r="B10">
        <v>0.36759999999999998</v>
      </c>
      <c r="C10">
        <v>0.59138000000000002</v>
      </c>
      <c r="D10">
        <v>-0.19449</v>
      </c>
      <c r="E10">
        <v>-4.2391000000000005E-2</v>
      </c>
      <c r="F10">
        <v>-0.47763</v>
      </c>
      <c r="H10">
        <f t="array" ref="H10:M15">TRANSPOSE(A10:F15)</f>
        <v>-0.49736999999999998</v>
      </c>
      <c r="I10">
        <v>-0.45061000000000001</v>
      </c>
      <c r="J10">
        <v>-0.43552000000000002</v>
      </c>
      <c r="K10">
        <v>-0.39133000000000001</v>
      </c>
      <c r="L10">
        <v>-0.32089000000000001</v>
      </c>
      <c r="M10">
        <v>-0.32217000000000001</v>
      </c>
      <c r="P10">
        <v>-0.48247185806519582</v>
      </c>
      <c r="Q10">
        <v>-0.31301041649739592</v>
      </c>
    </row>
    <row r="11" spans="1:21">
      <c r="A11">
        <v>-0.45061000000000001</v>
      </c>
      <c r="B11">
        <v>0.27335999999999999</v>
      </c>
      <c r="C11">
        <v>8.2378000000000007E-2</v>
      </c>
      <c r="D11">
        <v>0.55071000000000003</v>
      </c>
      <c r="E11">
        <v>0.37020999999999998</v>
      </c>
      <c r="F11">
        <v>0.52451000000000003</v>
      </c>
      <c r="H11">
        <v>0.36759999999999998</v>
      </c>
      <c r="I11">
        <v>0.27335999999999999</v>
      </c>
      <c r="J11">
        <v>0.20582</v>
      </c>
      <c r="K11">
        <v>-6.7101000000000001E-3</v>
      </c>
      <c r="L11">
        <v>-0.59192999999999996</v>
      </c>
      <c r="M11">
        <v>-0.63036999999999999</v>
      </c>
    </row>
    <row r="12" spans="1:21">
      <c r="A12">
        <v>-0.43552000000000002</v>
      </c>
      <c r="B12">
        <v>0.20582</v>
      </c>
      <c r="C12">
        <v>-0.34619</v>
      </c>
      <c r="D12">
        <v>-0.48127999999999999</v>
      </c>
      <c r="E12">
        <v>-0.48777999999999999</v>
      </c>
      <c r="F12">
        <v>0.42255999999999999</v>
      </c>
      <c r="H12">
        <v>0.59138000000000002</v>
      </c>
      <c r="I12">
        <v>8.2378000000000007E-2</v>
      </c>
      <c r="J12">
        <v>-0.34619</v>
      </c>
      <c r="K12">
        <v>-0.69486999999999999</v>
      </c>
      <c r="L12">
        <v>0.15537000000000001</v>
      </c>
      <c r="M12">
        <v>0.12906000000000001</v>
      </c>
    </row>
    <row r="13" spans="1:21">
      <c r="A13">
        <v>-0.39133000000000001</v>
      </c>
      <c r="B13">
        <v>-6.7101000000000001E-3</v>
      </c>
      <c r="C13">
        <v>-0.69486999999999999</v>
      </c>
      <c r="D13">
        <v>0.15526999999999999</v>
      </c>
      <c r="E13">
        <v>0.21820999999999999</v>
      </c>
      <c r="F13">
        <v>-0.54059999999999997</v>
      </c>
      <c r="H13">
        <v>-0.19449</v>
      </c>
      <c r="I13">
        <v>0.55071000000000003</v>
      </c>
      <c r="J13">
        <v>-0.48127999999999999</v>
      </c>
      <c r="K13">
        <v>0.15526999999999999</v>
      </c>
      <c r="L13">
        <v>0.44585999999999998</v>
      </c>
      <c r="M13">
        <v>-0.45207000000000003</v>
      </c>
    </row>
    <row r="14" spans="1:21">
      <c r="A14">
        <v>-0.32089000000000001</v>
      </c>
      <c r="B14">
        <v>-0.59192999999999996</v>
      </c>
      <c r="C14">
        <v>0.15537000000000001</v>
      </c>
      <c r="D14">
        <v>0.44585999999999998</v>
      </c>
      <c r="E14">
        <v>-0.56574999999999998</v>
      </c>
      <c r="F14">
        <v>-6.0387000000000003E-2</v>
      </c>
      <c r="H14">
        <v>-4.2391000000000005E-2</v>
      </c>
      <c r="I14">
        <v>0.37020999999999998</v>
      </c>
      <c r="J14">
        <v>-0.48777999999999999</v>
      </c>
      <c r="K14">
        <v>0.21820999999999999</v>
      </c>
      <c r="L14">
        <v>-0.56574999999999998</v>
      </c>
      <c r="M14">
        <v>0.50548999999999999</v>
      </c>
    </row>
    <row r="15" spans="1:21">
      <c r="A15">
        <v>-0.32217000000000001</v>
      </c>
      <c r="B15">
        <v>-0.63036999999999999</v>
      </c>
      <c r="C15">
        <v>0.12906000000000001</v>
      </c>
      <c r="D15">
        <v>-0.45207000000000003</v>
      </c>
      <c r="E15">
        <v>0.50548999999999999</v>
      </c>
      <c r="F15">
        <v>0.14934</v>
      </c>
      <c r="H15">
        <v>-0.47763</v>
      </c>
      <c r="I15">
        <v>0.52451000000000003</v>
      </c>
      <c r="J15">
        <v>0.42255999999999999</v>
      </c>
      <c r="K15">
        <v>-0.54059999999999997</v>
      </c>
      <c r="L15">
        <v>-6.0387000000000003E-2</v>
      </c>
      <c r="M15">
        <v>0.14934</v>
      </c>
    </row>
    <row r="17" spans="1:21">
      <c r="A17" t="s">
        <v>3</v>
      </c>
      <c r="H17" t="s">
        <v>3</v>
      </c>
    </row>
    <row r="18" spans="1:21">
      <c r="A18">
        <v>-0.74485000000000001</v>
      </c>
      <c r="B18">
        <v>-0.67481999999999998</v>
      </c>
      <c r="C18">
        <v>-0.65222000000000002</v>
      </c>
      <c r="D18">
        <v>-0.58604000000000001</v>
      </c>
      <c r="E18">
        <v>-0.48054999999999998</v>
      </c>
      <c r="F18">
        <v>-0.48247000000000001</v>
      </c>
      <c r="H18">
        <f t="array" ref="H18:M23">MMULT(H2:M7,H10:M15)</f>
        <v>-0.74484597586952983</v>
      </c>
      <c r="I18">
        <v>-0.67481964168841879</v>
      </c>
      <c r="J18">
        <v>-0.65222132298027158</v>
      </c>
      <c r="K18">
        <v>-0.58604374155462358</v>
      </c>
      <c r="L18">
        <v>-0.48055496953329202</v>
      </c>
      <c r="M18">
        <v>-0.48247185806519582</v>
      </c>
      <c r="P18">
        <f t="array" ref="P18:U23">MMULT(A10:F15,H10:M15)</f>
        <v>0.999990755181</v>
      </c>
      <c r="Q18">
        <v>8.6202999999285268E-7</v>
      </c>
      <c r="R18">
        <v>-1.5314200000338118E-6</v>
      </c>
      <c r="S18">
        <v>-4.8756700000707198E-6</v>
      </c>
      <c r="T18">
        <v>3.4156000001256404E-7</v>
      </c>
      <c r="U18">
        <v>2.787210000035345E-6</v>
      </c>
    </row>
    <row r="19" spans="1:21">
      <c r="A19">
        <v>0.18253</v>
      </c>
      <c r="B19">
        <v>0.13572999999999999</v>
      </c>
      <c r="C19">
        <v>0.1022</v>
      </c>
      <c r="D19">
        <v>-3.3319000000000001E-3</v>
      </c>
      <c r="E19">
        <v>-0.29392000000000001</v>
      </c>
      <c r="F19">
        <v>-0.31301000000000001</v>
      </c>
      <c r="H19">
        <v>0.18253189254635016</v>
      </c>
      <c r="I19">
        <v>0.13573699169333589</v>
      </c>
      <c r="J19">
        <v>0.10219998401493414</v>
      </c>
      <c r="K19">
        <v>-3.3319022093995219E-3</v>
      </c>
      <c r="L19">
        <v>-0.29392302272840326</v>
      </c>
      <c r="M19">
        <v>-0.31301041649739592</v>
      </c>
      <c r="P19">
        <v>8.6202999999285268E-7</v>
      </c>
      <c r="Q19">
        <v>1.0000088848840001</v>
      </c>
      <c r="R19">
        <v>4.3855800000158762E-6</v>
      </c>
      <c r="S19">
        <v>3.0973039999993013E-6</v>
      </c>
      <c r="T19">
        <v>4.9956900000647231E-6</v>
      </c>
      <c r="U19">
        <v>-4.9082200000022391E-6</v>
      </c>
    </row>
    <row r="20" spans="1:21">
      <c r="A20">
        <v>0.19108</v>
      </c>
      <c r="B20">
        <v>2.6617000000000002E-2</v>
      </c>
      <c r="C20">
        <v>-0.11186</v>
      </c>
      <c r="D20">
        <v>-0.22452</v>
      </c>
      <c r="E20">
        <v>5.0202000000000004E-2</v>
      </c>
      <c r="F20">
        <v>4.1699000000000007E-2</v>
      </c>
      <c r="H20">
        <v>0.19107921599274993</v>
      </c>
      <c r="I20">
        <v>2.6616936073338218E-2</v>
      </c>
      <c r="J20">
        <v>-0.11185652843269994</v>
      </c>
      <c r="K20">
        <v>-0.22451759413047809</v>
      </c>
      <c r="L20">
        <v>5.0201186696867593E-2</v>
      </c>
      <c r="M20">
        <v>4.1700232703209959E-2</v>
      </c>
      <c r="P20">
        <v>-1.5314200000338118E-6</v>
      </c>
      <c r="Q20">
        <v>4.3855800000158762E-6</v>
      </c>
      <c r="R20">
        <v>1.0000037793000001</v>
      </c>
      <c r="S20">
        <v>5.2587180000285283E-6</v>
      </c>
      <c r="T20">
        <v>-3.6566199999553406E-6</v>
      </c>
      <c r="U20">
        <v>-1.1085999999382867E-6</v>
      </c>
    </row>
    <row r="21" spans="1:21">
      <c r="A21">
        <v>-3.5714000000000003E-2</v>
      </c>
      <c r="B21">
        <v>0.10113</v>
      </c>
      <c r="C21">
        <v>-8.837600000000001E-2</v>
      </c>
      <c r="D21">
        <v>2.8511999999999999E-2</v>
      </c>
      <c r="E21">
        <v>8.1872E-2</v>
      </c>
      <c r="F21">
        <v>-8.3013000000000003E-2</v>
      </c>
      <c r="H21">
        <v>-3.571378806103985E-2</v>
      </c>
      <c r="I21">
        <v>0.10112571455136643</v>
      </c>
      <c r="J21">
        <v>-8.8376430243288909E-2</v>
      </c>
      <c r="K21">
        <v>2.8511902268690718E-2</v>
      </c>
      <c r="L21">
        <v>8.1872330427760959E-2</v>
      </c>
      <c r="M21">
        <v>-8.3012659616197679E-2</v>
      </c>
      <c r="P21">
        <v>-4.8756700000707198E-6</v>
      </c>
      <c r="Q21">
        <v>3.0973039999993013E-6</v>
      </c>
      <c r="R21">
        <v>5.2587180000285283E-6</v>
      </c>
      <c r="S21">
        <v>1.00000124824201</v>
      </c>
      <c r="T21">
        <v>5.4281929999996925E-6</v>
      </c>
      <c r="U21">
        <v>1.5696370000012339E-6</v>
      </c>
    </row>
    <row r="22" spans="1:21">
      <c r="A22">
        <v>-6.5417000000000001E-3</v>
      </c>
      <c r="B22">
        <v>5.7131000000000001E-2</v>
      </c>
      <c r="C22">
        <v>-7.5274000000000008E-2</v>
      </c>
      <c r="D22">
        <v>3.3674000000000003E-2</v>
      </c>
      <c r="E22">
        <v>-8.730700000000001E-2</v>
      </c>
      <c r="F22">
        <v>7.8007000000000007E-2</v>
      </c>
      <c r="H22">
        <v>-6.5417221334766228E-3</v>
      </c>
      <c r="I22">
        <v>5.7130309524058884E-2</v>
      </c>
      <c r="J22">
        <v>-7.527355387387008E-2</v>
      </c>
      <c r="K22">
        <v>3.3673873858742036E-2</v>
      </c>
      <c r="L22">
        <v>-8.7305779458243471E-2</v>
      </c>
      <c r="M22">
        <v>7.8006537266190876E-2</v>
      </c>
      <c r="P22">
        <v>3.4156000001256404E-7</v>
      </c>
      <c r="Q22">
        <v>4.9956900000647231E-6</v>
      </c>
      <c r="R22">
        <v>-3.6566199999553406E-6</v>
      </c>
      <c r="S22">
        <v>5.4281929999996925E-6</v>
      </c>
      <c r="T22">
        <v>1.0000021457689998</v>
      </c>
      <c r="U22">
        <v>9.0053199999478445E-6</v>
      </c>
    </row>
    <row r="23" spans="1:21">
      <c r="A23">
        <v>-0.12242</v>
      </c>
      <c r="B23">
        <v>0.13442999999999999</v>
      </c>
      <c r="C23">
        <v>0.10829999999999999</v>
      </c>
      <c r="D23">
        <v>-0.13855999999999999</v>
      </c>
      <c r="E23">
        <v>-1.5478E-2</v>
      </c>
      <c r="F23">
        <v>3.8277000000000005E-2</v>
      </c>
      <c r="H23">
        <v>-0.12241871085234682</v>
      </c>
      <c r="I23">
        <v>0.13443426507791478</v>
      </c>
      <c r="J23">
        <v>0.10830402290008515</v>
      </c>
      <c r="K23">
        <v>-0.13855820423084539</v>
      </c>
      <c r="L23">
        <v>-1.5477458895464412E-2</v>
      </c>
      <c r="M23">
        <v>3.8276511690407793E-2</v>
      </c>
      <c r="P23">
        <v>2.787210000035345E-6</v>
      </c>
      <c r="Q23">
        <v>-4.9082200000022391E-6</v>
      </c>
      <c r="R23">
        <v>-1.1085999999382867E-6</v>
      </c>
      <c r="S23">
        <v>1.5696370000012339E-6</v>
      </c>
      <c r="T23">
        <v>9.0053199999478445E-6</v>
      </c>
      <c r="U23">
        <v>1.0000061900000001</v>
      </c>
    </row>
    <row r="25" spans="1:21">
      <c r="A25" t="s">
        <v>6</v>
      </c>
    </row>
    <row r="26" spans="1:21">
      <c r="A26">
        <v>2.2427130000000002</v>
      </c>
      <c r="B26">
        <v>82.55</v>
      </c>
      <c r="H26">
        <f t="shared" ref="H26:H31" si="0">H18^2+I18^2+J18^2+K18^2+L18^2+M18^2</f>
        <v>2.2427291703110224</v>
      </c>
      <c r="I26" s="3">
        <f t="shared" ref="I26:I31" si="1">H26/$H$33</f>
        <v>0.82546819407114735</v>
      </c>
      <c r="J26" s="1"/>
      <c r="K26" s="1"/>
      <c r="L26" s="1"/>
      <c r="M26" s="1"/>
    </row>
    <row r="27" spans="1:21">
      <c r="A27">
        <v>0.246562</v>
      </c>
      <c r="B27">
        <v>9.08</v>
      </c>
      <c r="H27">
        <f t="shared" si="0"/>
        <v>0.24656462514116956</v>
      </c>
      <c r="I27" s="3">
        <f t="shared" si="1"/>
        <v>9.0751597888605012E-2</v>
      </c>
      <c r="J27" s="1"/>
      <c r="K27" s="1"/>
      <c r="L27" s="1"/>
      <c r="M27" s="1"/>
    </row>
    <row r="28" spans="1:21">
      <c r="A28">
        <v>0.104398</v>
      </c>
      <c r="B28">
        <v>3.84</v>
      </c>
      <c r="H28">
        <f t="shared" si="0"/>
        <v>0.10439882965076527</v>
      </c>
      <c r="I28" s="3">
        <f t="shared" si="1"/>
        <v>3.8425465952720179E-2</v>
      </c>
      <c r="J28" s="1"/>
      <c r="K28" s="1"/>
      <c r="L28" s="1"/>
      <c r="M28" s="1"/>
    </row>
    <row r="29" spans="1:21">
      <c r="A29">
        <v>3.3718999999999999E-2</v>
      </c>
      <c r="B29">
        <v>1.24</v>
      </c>
      <c r="H29">
        <f t="shared" si="0"/>
        <v>3.3719386940946769E-2</v>
      </c>
      <c r="I29" s="3">
        <f t="shared" si="1"/>
        <v>1.2410897317338363E-2</v>
      </c>
      <c r="J29" s="1"/>
      <c r="K29" s="1"/>
      <c r="L29" s="1"/>
      <c r="M29" s="1"/>
    </row>
    <row r="30" spans="1:21">
      <c r="A30">
        <v>2.3813999999999998E-2</v>
      </c>
      <c r="B30">
        <v>0.88</v>
      </c>
      <c r="H30">
        <f t="shared" si="0"/>
        <v>2.3814023071316356E-2</v>
      </c>
      <c r="I30" s="3">
        <f t="shared" si="1"/>
        <v>8.7650880358068426E-3</v>
      </c>
      <c r="J30" s="1"/>
      <c r="K30" s="1"/>
      <c r="L30" s="1"/>
      <c r="M30" s="1"/>
    </row>
    <row r="31" spans="1:21">
      <c r="A31">
        <v>6.5692E-2</v>
      </c>
      <c r="B31">
        <v>2.42</v>
      </c>
      <c r="H31">
        <f t="shared" si="0"/>
        <v>6.5691692810855101E-2</v>
      </c>
      <c r="I31" s="3">
        <f t="shared" si="1"/>
        <v>2.4178756734382245E-2</v>
      </c>
      <c r="J31" s="1"/>
      <c r="K31" s="1"/>
      <c r="L31" s="1"/>
      <c r="M31" s="1"/>
    </row>
    <row r="32" spans="1:21">
      <c r="J32" s="1"/>
      <c r="K32" s="1"/>
      <c r="L32" s="1"/>
      <c r="M32" s="1"/>
    </row>
    <row r="33" spans="1:21">
      <c r="H33">
        <f>SUM(H26:H31)</f>
        <v>2.7169177279260754</v>
      </c>
      <c r="J33" s="1"/>
      <c r="K33" s="1"/>
      <c r="L33" s="1"/>
      <c r="M33" s="1"/>
    </row>
    <row r="34" spans="1:21">
      <c r="H34" s="1"/>
      <c r="I34" s="1"/>
      <c r="J34" s="1"/>
      <c r="K34" s="1"/>
      <c r="L34" s="1"/>
      <c r="M34" s="1"/>
    </row>
    <row r="35" spans="1:21">
      <c r="A35" s="2" t="s">
        <v>1</v>
      </c>
      <c r="H35" s="1" t="s">
        <v>0</v>
      </c>
      <c r="I35" s="1"/>
      <c r="J35" s="1"/>
      <c r="K35" s="1"/>
      <c r="L35" s="1"/>
      <c r="M35" s="1"/>
    </row>
    <row r="36" spans="1:21">
      <c r="A36">
        <f>A2</f>
        <v>2.2427134056056799</v>
      </c>
      <c r="B36">
        <v>0</v>
      </c>
      <c r="C36">
        <v>0</v>
      </c>
      <c r="D36">
        <v>0</v>
      </c>
      <c r="E36">
        <v>0</v>
      </c>
      <c r="F36">
        <v>0</v>
      </c>
      <c r="H36" s="6">
        <f t="array" ref="H36:M41">MMULT(MMULT(A10:F15,A36:F41),H10:M15)</f>
        <v>0.6409292959028795</v>
      </c>
      <c r="I36" s="6">
        <v>0.5120563854361565</v>
      </c>
      <c r="J36" s="6">
        <v>0.47347596345120851</v>
      </c>
      <c r="K36" s="6">
        <v>0.40872706188056646</v>
      </c>
      <c r="L36" s="6">
        <v>0.31342340269351576</v>
      </c>
      <c r="M36" s="6">
        <v>0.30796952423527119</v>
      </c>
      <c r="P36" s="6">
        <f t="array" ref="P36:U41">MMULT(P5:Q10,P2:U3)</f>
        <v>0.58811341956558449</v>
      </c>
      <c r="Q36" s="6">
        <v>0.52741302453166961</v>
      </c>
      <c r="R36" s="6">
        <v>0.50445918429860881</v>
      </c>
      <c r="S36" s="6">
        <v>0.43590414416442308</v>
      </c>
      <c r="T36" s="6">
        <v>0.30428910963941769</v>
      </c>
      <c r="U36" s="6">
        <v>0.30223283824016511</v>
      </c>
    </row>
    <row r="37" spans="1:21">
      <c r="A37">
        <v>0</v>
      </c>
      <c r="B37">
        <f>A3</f>
        <v>0.24656220655281499</v>
      </c>
      <c r="C37">
        <v>0</v>
      </c>
      <c r="D37">
        <v>0</v>
      </c>
      <c r="E37">
        <v>0</v>
      </c>
      <c r="F37">
        <v>0</v>
      </c>
      <c r="H37" s="6">
        <v>0.51205638543615661</v>
      </c>
      <c r="I37" s="6">
        <v>0.50607739504525306</v>
      </c>
      <c r="J37" s="6">
        <v>0.45234904042362167</v>
      </c>
      <c r="K37" s="6">
        <v>0.37522570982707537</v>
      </c>
      <c r="L37" s="6">
        <v>0.28693879813551476</v>
      </c>
      <c r="M37" s="6">
        <v>0.2854118243256375</v>
      </c>
      <c r="P37" s="6">
        <v>0.52741302453166961</v>
      </c>
      <c r="Q37" s="6">
        <v>0.47380607972244265</v>
      </c>
      <c r="R37" s="6">
        <v>0.45400407785638747</v>
      </c>
      <c r="S37" s="6">
        <v>0.39502156530711113</v>
      </c>
      <c r="T37" s="6">
        <v>0.28439170545747966</v>
      </c>
      <c r="U37" s="6">
        <v>0.28309439408026649</v>
      </c>
    </row>
    <row r="38" spans="1:21">
      <c r="A38">
        <v>0</v>
      </c>
      <c r="B38">
        <v>0</v>
      </c>
      <c r="C38">
        <f>A4</f>
        <v>0.10439835017169299</v>
      </c>
      <c r="D38">
        <v>0</v>
      </c>
      <c r="E38">
        <v>0</v>
      </c>
      <c r="F38">
        <v>0</v>
      </c>
      <c r="H38" s="6">
        <v>0.47347596345120851</v>
      </c>
      <c r="I38" s="6">
        <v>0.45234904042362167</v>
      </c>
      <c r="J38" s="6">
        <v>0.47355563654749544</v>
      </c>
      <c r="K38" s="6">
        <v>0.38694251951600966</v>
      </c>
      <c r="L38" s="6">
        <v>0.27543390023416675</v>
      </c>
      <c r="M38" s="6">
        <v>0.28363436417558668</v>
      </c>
      <c r="P38" s="6">
        <v>0.50445918429860881</v>
      </c>
      <c r="Q38" s="6">
        <v>0.45400407785638747</v>
      </c>
      <c r="R38" s="6">
        <v>0.4358374908827885</v>
      </c>
      <c r="S38" s="6">
        <v>0.38188970408852502</v>
      </c>
      <c r="T38" s="6">
        <v>0.28338926976928391</v>
      </c>
      <c r="U38" s="6">
        <v>0.28268877400549008</v>
      </c>
    </row>
    <row r="39" spans="1:21">
      <c r="A39">
        <v>0</v>
      </c>
      <c r="B39">
        <v>0</v>
      </c>
      <c r="C39">
        <v>0</v>
      </c>
      <c r="D39">
        <f>A5</f>
        <v>3.37192014853386E-2</v>
      </c>
      <c r="E39">
        <v>0</v>
      </c>
      <c r="F39">
        <v>0</v>
      </c>
      <c r="H39" s="6">
        <v>0.40872706188056646</v>
      </c>
      <c r="I39" s="6">
        <v>0.37522570982707537</v>
      </c>
      <c r="J39" s="6">
        <v>0.38694251951600972</v>
      </c>
      <c r="K39" s="7">
        <v>0.41501175297312409</v>
      </c>
      <c r="L39" s="6">
        <v>0.27287344646676759</v>
      </c>
      <c r="M39" s="6">
        <v>0.26938650580639961</v>
      </c>
      <c r="P39" s="6">
        <v>0.43590414416442308</v>
      </c>
      <c r="Q39" s="6">
        <v>0.39502156530711113</v>
      </c>
      <c r="R39" s="6">
        <v>0.38188970408852502</v>
      </c>
      <c r="S39" s="6">
        <v>0.34345836858767548</v>
      </c>
      <c r="T39" s="6">
        <v>0.28260555513678076</v>
      </c>
      <c r="U39" s="6">
        <v>0.28379253299363144</v>
      </c>
    </row>
    <row r="40" spans="1:21">
      <c r="A40">
        <v>0</v>
      </c>
      <c r="B40">
        <v>0</v>
      </c>
      <c r="C40">
        <v>0</v>
      </c>
      <c r="D40">
        <v>0</v>
      </c>
      <c r="E40">
        <f>A6</f>
        <v>2.3814247494855799E-2</v>
      </c>
      <c r="F40">
        <v>0</v>
      </c>
      <c r="H40" s="6">
        <v>0.31342340269351587</v>
      </c>
      <c r="I40" s="6">
        <v>0.28693879813551482</v>
      </c>
      <c r="J40" s="6">
        <v>0.27543390023416675</v>
      </c>
      <c r="K40" s="6">
        <v>0.27287344646676759</v>
      </c>
      <c r="L40" s="6">
        <v>0.33440891052906319</v>
      </c>
      <c r="M40" s="6">
        <v>0.31174933340982081</v>
      </c>
      <c r="P40" s="6">
        <v>0.30428910963941769</v>
      </c>
      <c r="Q40" s="6">
        <v>0.28439170545747966</v>
      </c>
      <c r="R40" s="6">
        <v>0.28338926976928391</v>
      </c>
      <c r="S40" s="6">
        <v>0.28260555513678076</v>
      </c>
      <c r="T40" s="6">
        <v>0.31732382203294468</v>
      </c>
      <c r="U40" s="6">
        <v>0.32385521681558205</v>
      </c>
    </row>
    <row r="41" spans="1:21">
      <c r="A41">
        <v>0</v>
      </c>
      <c r="B41">
        <v>0</v>
      </c>
      <c r="C41">
        <v>0</v>
      </c>
      <c r="D41">
        <v>0</v>
      </c>
      <c r="E41">
        <v>0</v>
      </c>
      <c r="F41">
        <f>A7</f>
        <v>6.5691988689608599E-2</v>
      </c>
      <c r="H41" s="6">
        <v>0.30796952423527124</v>
      </c>
      <c r="I41" s="6">
        <v>0.2854118243256375</v>
      </c>
      <c r="J41" s="6">
        <v>0.28363436417558668</v>
      </c>
      <c r="K41" s="6">
        <v>0.26938650580639961</v>
      </c>
      <c r="L41" s="6">
        <v>0.31174933340982075</v>
      </c>
      <c r="M41" s="6">
        <v>0.34693473692825988</v>
      </c>
      <c r="P41" s="6">
        <v>0.30223283824016511</v>
      </c>
      <c r="Q41" s="6">
        <v>0.28309439408026649</v>
      </c>
      <c r="R41" s="6">
        <v>0.28268877400549008</v>
      </c>
      <c r="S41" s="6">
        <v>0.28379253299363144</v>
      </c>
      <c r="T41" s="6">
        <v>0.32385521681558205</v>
      </c>
      <c r="U41" s="6">
        <v>0.33075461466075573</v>
      </c>
    </row>
    <row r="43" spans="1:21">
      <c r="P43" s="6">
        <f t="shared" ref="P43:P48" si="2">P36-H36</f>
        <v>-5.2815876337295009E-2</v>
      </c>
      <c r="Q43" s="6">
        <f t="shared" ref="Q43:U48" si="3">Q36-I36</f>
        <v>1.5356639095513103E-2</v>
      </c>
      <c r="R43" s="6">
        <f t="shared" si="3"/>
        <v>3.0983220847400295E-2</v>
      </c>
      <c r="S43" s="6">
        <f t="shared" si="3"/>
        <v>2.7177082283856624E-2</v>
      </c>
      <c r="T43" s="6">
        <f t="shared" si="3"/>
        <v>-9.1342930540980749E-3</v>
      </c>
      <c r="U43" s="6">
        <f t="shared" si="3"/>
        <v>-5.7366859951060722E-3</v>
      </c>
    </row>
    <row r="44" spans="1:21">
      <c r="P44" s="6">
        <f t="shared" si="2"/>
        <v>1.5356639095512992E-2</v>
      </c>
      <c r="Q44" s="6">
        <f t="shared" si="3"/>
        <v>-3.2271315322810412E-2</v>
      </c>
      <c r="R44" s="6">
        <f t="shared" si="3"/>
        <v>1.6550374327657935E-3</v>
      </c>
      <c r="S44" s="6">
        <f t="shared" si="3"/>
        <v>1.9795855480035762E-2</v>
      </c>
      <c r="T44" s="6">
        <f t="shared" si="3"/>
        <v>-2.5470926780351011E-3</v>
      </c>
      <c r="U44" s="6">
        <f t="shared" si="3"/>
        <v>-2.3174302453710105E-3</v>
      </c>
    </row>
    <row r="45" spans="1:21">
      <c r="P45" s="6">
        <f t="shared" si="2"/>
        <v>3.0983220847400295E-2</v>
      </c>
      <c r="Q45" s="6">
        <f t="shared" si="3"/>
        <v>1.6550374327657935E-3</v>
      </c>
      <c r="R45" s="6">
        <f t="shared" si="3"/>
        <v>-3.7718145664706937E-2</v>
      </c>
      <c r="S45" s="6">
        <f t="shared" si="3"/>
        <v>-5.0528154274846471E-3</v>
      </c>
      <c r="T45" s="6">
        <f t="shared" si="3"/>
        <v>7.9553695351171627E-3</v>
      </c>
      <c r="U45" s="6">
        <f t="shared" si="3"/>
        <v>-9.4559017009659962E-4</v>
      </c>
    </row>
    <row r="46" spans="1:21">
      <c r="P46" s="6">
        <f t="shared" si="2"/>
        <v>2.7177082283856624E-2</v>
      </c>
      <c r="Q46" s="6">
        <f t="shared" si="3"/>
        <v>1.9795855480035762E-2</v>
      </c>
      <c r="R46" s="6">
        <f t="shared" si="3"/>
        <v>-5.0528154274847026E-3</v>
      </c>
      <c r="S46" s="7">
        <f t="shared" si="3"/>
        <v>-7.1553384385448615E-2</v>
      </c>
      <c r="T46" s="6">
        <f t="shared" si="3"/>
        <v>9.7321086700131731E-3</v>
      </c>
      <c r="U46" s="6">
        <f t="shared" si="3"/>
        <v>1.4406027187231829E-2</v>
      </c>
    </row>
    <row r="47" spans="1:21">
      <c r="P47" s="6">
        <f t="shared" si="2"/>
        <v>-9.1342930540981859E-3</v>
      </c>
      <c r="Q47" s="6">
        <f t="shared" si="3"/>
        <v>-2.5470926780351566E-3</v>
      </c>
      <c r="R47" s="6">
        <f t="shared" si="3"/>
        <v>7.9553695351171627E-3</v>
      </c>
      <c r="S47" s="6">
        <f t="shared" si="3"/>
        <v>9.7321086700131731E-3</v>
      </c>
      <c r="T47" s="6">
        <f t="shared" si="3"/>
        <v>-1.7085088496118506E-2</v>
      </c>
      <c r="U47" s="6">
        <f t="shared" si="3"/>
        <v>1.2105883405761242E-2</v>
      </c>
    </row>
    <row r="48" spans="1:21">
      <c r="P48" s="6">
        <f t="shared" si="2"/>
        <v>-5.7366859951061278E-3</v>
      </c>
      <c r="Q48" s="6">
        <f t="shared" si="3"/>
        <v>-2.3174302453710105E-3</v>
      </c>
      <c r="R48" s="6">
        <f t="shared" si="3"/>
        <v>-9.4559017009659962E-4</v>
      </c>
      <c r="S48" s="6">
        <f t="shared" si="3"/>
        <v>1.4406027187231829E-2</v>
      </c>
      <c r="T48" s="6">
        <f t="shared" si="3"/>
        <v>1.2105883405761297E-2</v>
      </c>
      <c r="U48" s="6">
        <f t="shared" si="3"/>
        <v>-1.6180122267504149E-2</v>
      </c>
    </row>
    <row r="49" spans="8:21">
      <c r="P49" s="5"/>
      <c r="Q49" s="5"/>
      <c r="R49" s="5"/>
      <c r="S49" s="5"/>
      <c r="T49" s="5"/>
      <c r="U49" s="5"/>
    </row>
    <row r="50" spans="8:21">
      <c r="H50" s="4"/>
      <c r="I50" s="4"/>
      <c r="J50" s="4"/>
      <c r="K50" s="4"/>
      <c r="L50" s="4"/>
      <c r="M50" s="4"/>
      <c r="P50" s="6">
        <f t="shared" ref="P50:P55" si="4">P43/H36</f>
        <v>-8.2405152448045124E-2</v>
      </c>
      <c r="Q50" s="6">
        <f t="shared" ref="Q50:U55" si="5">Q43/I36</f>
        <v>2.9990132985906838E-2</v>
      </c>
      <c r="R50" s="6">
        <f t="shared" si="5"/>
        <v>6.5437790382347677E-2</v>
      </c>
      <c r="S50" s="6">
        <f t="shared" si="5"/>
        <v>6.6492006080571195E-2</v>
      </c>
      <c r="T50" s="6">
        <f t="shared" si="5"/>
        <v>-2.9143621617273217E-2</v>
      </c>
      <c r="U50" s="6">
        <f t="shared" si="5"/>
        <v>-1.8627447015580577E-2</v>
      </c>
    </row>
    <row r="51" spans="8:21">
      <c r="H51" s="4"/>
      <c r="I51" s="4"/>
      <c r="J51" s="4"/>
      <c r="K51" s="4"/>
      <c r="L51" s="4"/>
      <c r="M51" s="4"/>
      <c r="P51" s="6">
        <f t="shared" si="4"/>
        <v>2.9990132985906613E-2</v>
      </c>
      <c r="Q51" s="6">
        <f t="shared" si="5"/>
        <v>-6.3767549467260307E-2</v>
      </c>
      <c r="R51" s="6">
        <f t="shared" si="5"/>
        <v>3.6587618959373997E-3</v>
      </c>
      <c r="S51" s="6">
        <f t="shared" si="5"/>
        <v>5.2757193767875819E-2</v>
      </c>
      <c r="T51" s="6">
        <f t="shared" si="5"/>
        <v>-8.8767803259291768E-3</v>
      </c>
      <c r="U51" s="6">
        <f t="shared" si="5"/>
        <v>-8.1196013894889087E-3</v>
      </c>
    </row>
    <row r="52" spans="8:21">
      <c r="H52" s="4"/>
      <c r="I52" s="4"/>
      <c r="J52" s="4"/>
      <c r="K52" s="4"/>
      <c r="L52" s="4"/>
      <c r="M52" s="4"/>
      <c r="P52" s="6">
        <f t="shared" si="4"/>
        <v>6.5437790382347677E-2</v>
      </c>
      <c r="Q52" s="6">
        <f t="shared" si="5"/>
        <v>3.6587618959373997E-3</v>
      </c>
      <c r="R52" s="6">
        <f t="shared" si="5"/>
        <v>-7.9648815796375769E-2</v>
      </c>
      <c r="S52" s="6">
        <f t="shared" si="5"/>
        <v>-1.3058310143337939E-2</v>
      </c>
      <c r="T52" s="6">
        <f t="shared" si="5"/>
        <v>2.8883044274338469E-2</v>
      </c>
      <c r="U52" s="6">
        <f t="shared" si="5"/>
        <v>-3.3338349986083583E-3</v>
      </c>
    </row>
    <row r="53" spans="8:21">
      <c r="H53" s="4"/>
      <c r="I53" s="4"/>
      <c r="J53" s="4"/>
      <c r="K53" s="4"/>
      <c r="L53" s="4"/>
      <c r="M53" s="4"/>
      <c r="P53" s="6">
        <f t="shared" si="4"/>
        <v>6.6492006080571195E-2</v>
      </c>
      <c r="Q53" s="6">
        <f t="shared" si="5"/>
        <v>5.2757193767875819E-2</v>
      </c>
      <c r="R53" s="6">
        <f t="shared" si="5"/>
        <v>-1.3058310143338079E-2</v>
      </c>
      <c r="S53" s="7">
        <f t="shared" si="5"/>
        <v>-0.17241291089431476</v>
      </c>
      <c r="T53" s="6">
        <f t="shared" si="5"/>
        <v>3.566528292154076E-2</v>
      </c>
      <c r="U53" s="6">
        <f t="shared" si="5"/>
        <v>5.3477167106451236E-2</v>
      </c>
    </row>
    <row r="54" spans="8:21">
      <c r="H54" s="4"/>
      <c r="I54" s="4"/>
      <c r="J54" s="4"/>
      <c r="K54" s="4"/>
      <c r="L54" s="4"/>
      <c r="M54" s="4"/>
      <c r="P54" s="6">
        <f t="shared" si="4"/>
        <v>-2.914362161727356E-2</v>
      </c>
      <c r="Q54" s="6">
        <f t="shared" si="5"/>
        <v>-8.8767803259293693E-3</v>
      </c>
      <c r="R54" s="6">
        <f t="shared" si="5"/>
        <v>2.8883044274338469E-2</v>
      </c>
      <c r="S54" s="6">
        <f t="shared" si="5"/>
        <v>3.566528292154076E-2</v>
      </c>
      <c r="T54" s="6">
        <f t="shared" si="5"/>
        <v>-5.1090410447163177E-2</v>
      </c>
      <c r="U54" s="6">
        <f t="shared" si="5"/>
        <v>3.8832106787048161E-2</v>
      </c>
    </row>
    <row r="55" spans="8:21">
      <c r="H55" s="4"/>
      <c r="I55" s="4"/>
      <c r="J55" s="4"/>
      <c r="K55" s="4"/>
      <c r="L55" s="4"/>
      <c r="M55" s="4"/>
      <c r="P55" s="6">
        <f t="shared" si="4"/>
        <v>-1.8627447015580754E-2</v>
      </c>
      <c r="Q55" s="6">
        <f t="shared" si="5"/>
        <v>-8.1196013894889087E-3</v>
      </c>
      <c r="R55" s="6">
        <f t="shared" si="5"/>
        <v>-3.3338349986083583E-3</v>
      </c>
      <c r="S55" s="6">
        <f t="shared" si="5"/>
        <v>5.3477167106451236E-2</v>
      </c>
      <c r="T55" s="6">
        <f t="shared" si="5"/>
        <v>3.8832106787048341E-2</v>
      </c>
      <c r="U55" s="6">
        <f t="shared" si="5"/>
        <v>-4.6637365894121804E-2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M39"/>
  <sheetViews>
    <sheetView zoomScale="75" workbookViewId="0">
      <selection activeCell="W35" sqref="W35"/>
    </sheetView>
  </sheetViews>
  <sheetFormatPr defaultRowHeight="12.75"/>
  <cols>
    <col min="9" max="9" width="12.42578125" bestFit="1" customWidth="1"/>
  </cols>
  <sheetData>
    <row r="1" spans="1:13">
      <c r="A1" t="s">
        <v>0</v>
      </c>
      <c r="H1" s="2" t="s">
        <v>9</v>
      </c>
    </row>
    <row r="2" spans="1:13">
      <c r="A2">
        <v>0.6409292959028795</v>
      </c>
      <c r="B2">
        <v>0.5120563854361565</v>
      </c>
      <c r="C2">
        <v>0.47347596345120851</v>
      </c>
      <c r="D2">
        <v>0.40872706188056646</v>
      </c>
      <c r="E2">
        <v>0.31342340269351576</v>
      </c>
      <c r="F2">
        <v>0.30796952423527119</v>
      </c>
      <c r="H2" t="e">
        <f t="array" aca="1" ref="H2:M7" ca="1">MMULT(MMULT(Vec,Lambda),VecTrans)</f>
        <v>#NAME?</v>
      </c>
      <c r="I2" t="e">
        <f ca="1"/>
        <v>#NAME?</v>
      </c>
      <c r="J2" t="e">
        <f ca="1"/>
        <v>#NAME?</v>
      </c>
      <c r="K2" t="e">
        <f ca="1"/>
        <v>#NAME?</v>
      </c>
      <c r="L2" t="e">
        <f ca="1"/>
        <v>#NAME?</v>
      </c>
      <c r="M2" t="e">
        <f ca="1"/>
        <v>#NAME?</v>
      </c>
    </row>
    <row r="3" spans="1:13">
      <c r="A3">
        <v>0.51205638543615661</v>
      </c>
      <c r="B3">
        <v>0.50607739504525306</v>
      </c>
      <c r="C3">
        <v>0.45234904042362167</v>
      </c>
      <c r="D3">
        <v>0.37522570982707537</v>
      </c>
      <c r="E3">
        <v>0.28693879813551476</v>
      </c>
      <c r="F3">
        <v>0.2854118243256375</v>
      </c>
      <c r="H3" t="e">
        <f ca="1"/>
        <v>#NAME?</v>
      </c>
      <c r="I3" t="e">
        <f ca="1"/>
        <v>#NAME?</v>
      </c>
      <c r="J3" t="e">
        <f ca="1"/>
        <v>#NAME?</v>
      </c>
      <c r="K3" t="e">
        <f ca="1"/>
        <v>#NAME?</v>
      </c>
      <c r="L3" t="e">
        <f ca="1"/>
        <v>#NAME?</v>
      </c>
      <c r="M3" t="e">
        <f ca="1"/>
        <v>#NAME?</v>
      </c>
    </row>
    <row r="4" spans="1:13">
      <c r="A4">
        <v>0.47347596345120851</v>
      </c>
      <c r="B4">
        <v>0.45234904042362167</v>
      </c>
      <c r="C4">
        <v>0.47355563654749544</v>
      </c>
      <c r="D4">
        <v>0.38694251951600966</v>
      </c>
      <c r="E4">
        <v>0.27543390023416675</v>
      </c>
      <c r="F4">
        <v>0.28363436417558668</v>
      </c>
      <c r="H4" t="e">
        <f ca="1"/>
        <v>#NAME?</v>
      </c>
      <c r="I4" t="e">
        <f ca="1"/>
        <v>#NAME?</v>
      </c>
      <c r="J4" t="e">
        <f ca="1"/>
        <v>#NAME?</v>
      </c>
      <c r="K4" t="e">
        <f ca="1"/>
        <v>#NAME?</v>
      </c>
      <c r="L4" t="e">
        <f ca="1"/>
        <v>#NAME?</v>
      </c>
      <c r="M4" t="e">
        <f ca="1"/>
        <v>#NAME?</v>
      </c>
    </row>
    <row r="5" spans="1:13">
      <c r="A5">
        <v>0.40872706188056646</v>
      </c>
      <c r="B5">
        <v>0.37522570982707537</v>
      </c>
      <c r="C5">
        <v>0.38694251951600972</v>
      </c>
      <c r="D5">
        <v>0.41501175297312409</v>
      </c>
      <c r="E5">
        <v>0.27287344646676759</v>
      </c>
      <c r="F5">
        <v>0.26938650580639961</v>
      </c>
      <c r="H5" t="e">
        <f ca="1"/>
        <v>#NAME?</v>
      </c>
      <c r="I5" t="e">
        <f ca="1"/>
        <v>#NAME?</v>
      </c>
      <c r="J5" t="e">
        <f ca="1"/>
        <v>#NAME?</v>
      </c>
      <c r="K5" t="e">
        <f ca="1"/>
        <v>#NAME?</v>
      </c>
      <c r="L5" t="e">
        <f ca="1"/>
        <v>#NAME?</v>
      </c>
      <c r="M5" t="e">
        <f ca="1"/>
        <v>#NAME?</v>
      </c>
    </row>
    <row r="6" spans="1:13">
      <c r="A6">
        <v>0.31342340269351587</v>
      </c>
      <c r="B6">
        <v>0.28693879813551482</v>
      </c>
      <c r="C6">
        <v>0.27543390023416675</v>
      </c>
      <c r="D6">
        <v>0.27287344646676759</v>
      </c>
      <c r="E6">
        <v>0.33440891052906319</v>
      </c>
      <c r="F6">
        <v>0.31174933340982081</v>
      </c>
      <c r="H6" t="e">
        <f ca="1"/>
        <v>#NAME?</v>
      </c>
      <c r="I6" t="e">
        <f ca="1"/>
        <v>#NAME?</v>
      </c>
      <c r="J6" t="e">
        <f ca="1"/>
        <v>#NAME?</v>
      </c>
      <c r="K6" t="e">
        <f ca="1"/>
        <v>#NAME?</v>
      </c>
      <c r="L6" t="e">
        <f ca="1"/>
        <v>#NAME?</v>
      </c>
      <c r="M6" t="e">
        <f ca="1"/>
        <v>#NAME?</v>
      </c>
    </row>
    <row r="7" spans="1:13">
      <c r="A7">
        <v>0.30796952423527124</v>
      </c>
      <c r="B7">
        <v>0.2854118243256375</v>
      </c>
      <c r="C7">
        <v>0.28363436417558668</v>
      </c>
      <c r="D7">
        <v>0.26938650580639961</v>
      </c>
      <c r="E7">
        <v>0.31174933340982075</v>
      </c>
      <c r="F7">
        <v>0.34693473692825988</v>
      </c>
      <c r="H7" t="e">
        <f ca="1"/>
        <v>#NAME?</v>
      </c>
      <c r="I7" t="e">
        <f ca="1"/>
        <v>#NAME?</v>
      </c>
      <c r="J7" t="e">
        <f ca="1"/>
        <v>#NAME?</v>
      </c>
      <c r="K7" t="e">
        <f ca="1"/>
        <v>#NAME?</v>
      </c>
      <c r="L7" t="e">
        <f ca="1"/>
        <v>#NAME?</v>
      </c>
      <c r="M7" t="e">
        <f ca="1"/>
        <v>#NAME?</v>
      </c>
    </row>
    <row r="9" spans="1:13">
      <c r="A9" t="s">
        <v>7</v>
      </c>
      <c r="H9" t="s">
        <v>10</v>
      </c>
    </row>
    <row r="10" spans="1:13">
      <c r="A10" t="e">
        <f t="array" aca="1" ref="A10:F15" ca="1">eigenvalue(M)</f>
        <v>#NAME?</v>
      </c>
      <c r="B10" t="e">
        <f ca="1"/>
        <v>#NAME?</v>
      </c>
      <c r="C10" t="e">
        <f ca="1"/>
        <v>#NAME?</v>
      </c>
      <c r="D10" t="e">
        <f ca="1"/>
        <v>#NAME?</v>
      </c>
      <c r="E10" t="e">
        <f ca="1"/>
        <v>#NAME?</v>
      </c>
      <c r="F10" t="e">
        <f ca="1"/>
        <v>#NAME?</v>
      </c>
      <c r="H10" t="e">
        <f t="shared" ref="H10:M15" ca="1" si="0">H2-A2</f>
        <v>#NAME?</v>
      </c>
      <c r="I10" t="e">
        <f t="shared" ca="1" si="0"/>
        <v>#NAME?</v>
      </c>
      <c r="J10" t="e">
        <f t="shared" ca="1" si="0"/>
        <v>#NAME?</v>
      </c>
      <c r="K10" t="e">
        <f t="shared" ca="1" si="0"/>
        <v>#NAME?</v>
      </c>
      <c r="L10" t="e">
        <f t="shared" ca="1" si="0"/>
        <v>#NAME?</v>
      </c>
      <c r="M10" t="e">
        <f t="shared" ca="1" si="0"/>
        <v>#NAME?</v>
      </c>
    </row>
    <row r="11" spans="1:13">
      <c r="A11" t="e">
        <f ca="1"/>
        <v>#NAME?</v>
      </c>
      <c r="B11" t="e">
        <f ca="1"/>
        <v>#NAME?</v>
      </c>
      <c r="C11" t="e">
        <f ca="1"/>
        <v>#NAME?</v>
      </c>
      <c r="D11" t="e">
        <f ca="1"/>
        <v>#NAME?</v>
      </c>
      <c r="E11" t="e">
        <f ca="1"/>
        <v>#NAME?</v>
      </c>
      <c r="F11" t="e">
        <f ca="1"/>
        <v>#NAME?</v>
      </c>
      <c r="H11" t="e">
        <f t="shared" ca="1" si="0"/>
        <v>#NAME?</v>
      </c>
      <c r="I11" t="e">
        <f t="shared" ca="1" si="0"/>
        <v>#NAME?</v>
      </c>
      <c r="J11" t="e">
        <f t="shared" ca="1" si="0"/>
        <v>#NAME?</v>
      </c>
      <c r="K11" t="e">
        <f t="shared" ca="1" si="0"/>
        <v>#NAME?</v>
      </c>
      <c r="L11" t="e">
        <f t="shared" ca="1" si="0"/>
        <v>#NAME?</v>
      </c>
      <c r="M11" t="e">
        <f t="shared" ca="1" si="0"/>
        <v>#NAME?</v>
      </c>
    </row>
    <row r="12" spans="1:13">
      <c r="A12" t="e">
        <f ca="1"/>
        <v>#NAME?</v>
      </c>
      <c r="B12" t="e">
        <f ca="1"/>
        <v>#NAME?</v>
      </c>
      <c r="C12" t="e">
        <f ca="1"/>
        <v>#NAME?</v>
      </c>
      <c r="D12" t="e">
        <f ca="1"/>
        <v>#NAME?</v>
      </c>
      <c r="E12" t="e">
        <f ca="1"/>
        <v>#NAME?</v>
      </c>
      <c r="F12" t="e">
        <f ca="1"/>
        <v>#NAME?</v>
      </c>
      <c r="H12" t="e">
        <f t="shared" ca="1" si="0"/>
        <v>#NAME?</v>
      </c>
      <c r="I12" t="e">
        <f t="shared" ca="1" si="0"/>
        <v>#NAME?</v>
      </c>
      <c r="J12" t="e">
        <f t="shared" ca="1" si="0"/>
        <v>#NAME?</v>
      </c>
      <c r="K12" t="e">
        <f t="shared" ca="1" si="0"/>
        <v>#NAME?</v>
      </c>
      <c r="L12" t="e">
        <f t="shared" ca="1" si="0"/>
        <v>#NAME?</v>
      </c>
      <c r="M12" t="e">
        <f t="shared" ca="1" si="0"/>
        <v>#NAME?</v>
      </c>
    </row>
    <row r="13" spans="1:13">
      <c r="A13" t="e">
        <f ca="1"/>
        <v>#NAME?</v>
      </c>
      <c r="B13" t="e">
        <f ca="1"/>
        <v>#NAME?</v>
      </c>
      <c r="C13" t="e">
        <f ca="1"/>
        <v>#NAME?</v>
      </c>
      <c r="D13" t="e">
        <f ca="1"/>
        <v>#NAME?</v>
      </c>
      <c r="E13" t="e">
        <f ca="1"/>
        <v>#NAME?</v>
      </c>
      <c r="F13" t="e">
        <f ca="1"/>
        <v>#NAME?</v>
      </c>
      <c r="H13" t="e">
        <f t="shared" ca="1" si="0"/>
        <v>#NAME?</v>
      </c>
      <c r="I13" t="e">
        <f t="shared" ca="1" si="0"/>
        <v>#NAME?</v>
      </c>
      <c r="J13" t="e">
        <f t="shared" ca="1" si="0"/>
        <v>#NAME?</v>
      </c>
      <c r="K13" t="e">
        <f t="shared" ca="1" si="0"/>
        <v>#NAME?</v>
      </c>
      <c r="L13" t="e">
        <f t="shared" ca="1" si="0"/>
        <v>#NAME?</v>
      </c>
      <c r="M13" t="e">
        <f t="shared" ca="1" si="0"/>
        <v>#NAME?</v>
      </c>
    </row>
    <row r="14" spans="1:13">
      <c r="A14" t="e">
        <f ca="1"/>
        <v>#NAME?</v>
      </c>
      <c r="B14" t="e">
        <f ca="1"/>
        <v>#NAME?</v>
      </c>
      <c r="C14" t="e">
        <f ca="1"/>
        <v>#NAME?</v>
      </c>
      <c r="D14" t="e">
        <f ca="1"/>
        <v>#NAME?</v>
      </c>
      <c r="E14" t="e">
        <f ca="1"/>
        <v>#NAME?</v>
      </c>
      <c r="F14" t="e">
        <f ca="1"/>
        <v>#NAME?</v>
      </c>
      <c r="H14" t="e">
        <f t="shared" ca="1" si="0"/>
        <v>#NAME?</v>
      </c>
      <c r="I14" t="e">
        <f t="shared" ca="1" si="0"/>
        <v>#NAME?</v>
      </c>
      <c r="J14" t="e">
        <f t="shared" ca="1" si="0"/>
        <v>#NAME?</v>
      </c>
      <c r="K14" t="e">
        <f t="shared" ca="1" si="0"/>
        <v>#NAME?</v>
      </c>
      <c r="L14" t="e">
        <f t="shared" ca="1" si="0"/>
        <v>#NAME?</v>
      </c>
      <c r="M14" t="e">
        <f t="shared" ca="1" si="0"/>
        <v>#NAME?</v>
      </c>
    </row>
    <row r="15" spans="1:13">
      <c r="A15" t="e">
        <f ca="1"/>
        <v>#NAME?</v>
      </c>
      <c r="B15" t="e">
        <f ca="1"/>
        <v>#NAME?</v>
      </c>
      <c r="C15" t="e">
        <f ca="1"/>
        <v>#NAME?</v>
      </c>
      <c r="D15" t="e">
        <f ca="1"/>
        <v>#NAME?</v>
      </c>
      <c r="E15" t="e">
        <f ca="1"/>
        <v>#NAME?</v>
      </c>
      <c r="F15" t="e">
        <f ca="1"/>
        <v>#NAME?</v>
      </c>
      <c r="H15" t="e">
        <f t="shared" ca="1" si="0"/>
        <v>#NAME?</v>
      </c>
      <c r="I15" t="e">
        <f t="shared" ca="1" si="0"/>
        <v>#NAME?</v>
      </c>
      <c r="J15" t="e">
        <f t="shared" ca="1" si="0"/>
        <v>#NAME?</v>
      </c>
      <c r="K15" t="e">
        <f t="shared" ca="1" si="0"/>
        <v>#NAME?</v>
      </c>
      <c r="L15" t="e">
        <f t="shared" ca="1" si="0"/>
        <v>#NAME?</v>
      </c>
      <c r="M15" t="e">
        <f t="shared" ca="1" si="0"/>
        <v>#NAME?</v>
      </c>
    </row>
    <row r="17" spans="1:13">
      <c r="A17" t="s">
        <v>8</v>
      </c>
      <c r="H17" t="s">
        <v>11</v>
      </c>
    </row>
    <row r="18" spans="1:13">
      <c r="A18" t="e">
        <f t="array" aca="1" ref="A18:F23" ca="1">eigenvector(M)</f>
        <v>#NAME?</v>
      </c>
      <c r="B18" t="e">
        <f ca="1"/>
        <v>#NAME?</v>
      </c>
      <c r="C18" t="e">
        <f ca="1"/>
        <v>#NAME?</v>
      </c>
      <c r="D18" t="e">
        <f ca="1"/>
        <v>#NAME?</v>
      </c>
      <c r="E18" t="e">
        <f ca="1"/>
        <v>#NAME?</v>
      </c>
      <c r="F18" t="e">
        <f ca="1"/>
        <v>#NAME?</v>
      </c>
      <c r="H18" t="e">
        <f t="array" aca="1" ref="H18:M23" ca="1">MMULT(A2:F7,A18:F23)</f>
        <v>#NAME?</v>
      </c>
      <c r="I18" t="e">
        <f ca="1"/>
        <v>#NAME?</v>
      </c>
      <c r="J18" t="e">
        <f ca="1"/>
        <v>#NAME?</v>
      </c>
      <c r="K18" t="e">
        <f ca="1"/>
        <v>#NAME?</v>
      </c>
      <c r="L18" t="e">
        <f ca="1"/>
        <v>#NAME?</v>
      </c>
      <c r="M18" t="e">
        <f ca="1"/>
        <v>#NAME?</v>
      </c>
    </row>
    <row r="19" spans="1:13">
      <c r="A19" t="e">
        <f ca="1"/>
        <v>#NAME?</v>
      </c>
      <c r="B19" t="e">
        <f ca="1"/>
        <v>#NAME?</v>
      </c>
      <c r="C19" t="e">
        <f ca="1"/>
        <v>#NAME?</v>
      </c>
      <c r="D19" t="e">
        <f ca="1"/>
        <v>#NAME?</v>
      </c>
      <c r="E19" t="e">
        <f ca="1"/>
        <v>#NAME?</v>
      </c>
      <c r="F19" t="e">
        <f ca="1"/>
        <v>#NAME?</v>
      </c>
      <c r="H19" t="e">
        <f ca="1"/>
        <v>#NAME?</v>
      </c>
      <c r="I19" t="e">
        <f ca="1"/>
        <v>#NAME?</v>
      </c>
      <c r="J19" t="e">
        <f ca="1"/>
        <v>#NAME?</v>
      </c>
      <c r="K19" t="e">
        <f ca="1"/>
        <v>#NAME?</v>
      </c>
      <c r="L19" t="e">
        <f ca="1"/>
        <v>#NAME?</v>
      </c>
      <c r="M19" t="e">
        <f ca="1"/>
        <v>#NAME?</v>
      </c>
    </row>
    <row r="20" spans="1:13">
      <c r="A20" t="e">
        <f ca="1"/>
        <v>#NAME?</v>
      </c>
      <c r="B20" t="e">
        <f ca="1"/>
        <v>#NAME?</v>
      </c>
      <c r="C20" t="e">
        <f ca="1"/>
        <v>#NAME?</v>
      </c>
      <c r="D20" t="e">
        <f ca="1"/>
        <v>#NAME?</v>
      </c>
      <c r="E20" t="e">
        <f ca="1"/>
        <v>#NAME?</v>
      </c>
      <c r="F20" t="e">
        <f ca="1"/>
        <v>#NAME?</v>
      </c>
      <c r="H20" t="e">
        <f ca="1"/>
        <v>#NAME?</v>
      </c>
      <c r="I20" t="e">
        <f ca="1"/>
        <v>#NAME?</v>
      </c>
      <c r="J20" t="e">
        <f ca="1"/>
        <v>#NAME?</v>
      </c>
      <c r="K20" t="e">
        <f ca="1"/>
        <v>#NAME?</v>
      </c>
      <c r="L20" t="e">
        <f ca="1"/>
        <v>#NAME?</v>
      </c>
      <c r="M20" t="e">
        <f ca="1"/>
        <v>#NAME?</v>
      </c>
    </row>
    <row r="21" spans="1:13">
      <c r="A21" t="e">
        <f ca="1"/>
        <v>#NAME?</v>
      </c>
      <c r="B21" t="e">
        <f ca="1"/>
        <v>#NAME?</v>
      </c>
      <c r="C21" t="e">
        <f ca="1"/>
        <v>#NAME?</v>
      </c>
      <c r="D21" t="e">
        <f ca="1"/>
        <v>#NAME?</v>
      </c>
      <c r="E21" t="e">
        <f ca="1"/>
        <v>#NAME?</v>
      </c>
      <c r="F21" t="e">
        <f ca="1"/>
        <v>#NAME?</v>
      </c>
      <c r="H21" t="e">
        <f ca="1"/>
        <v>#NAME?</v>
      </c>
      <c r="I21" t="e">
        <f ca="1"/>
        <v>#NAME?</v>
      </c>
      <c r="J21" t="e">
        <f ca="1"/>
        <v>#NAME?</v>
      </c>
      <c r="K21" t="e">
        <f ca="1"/>
        <v>#NAME?</v>
      </c>
      <c r="L21" t="e">
        <f ca="1"/>
        <v>#NAME?</v>
      </c>
      <c r="M21" t="e">
        <f ca="1"/>
        <v>#NAME?</v>
      </c>
    </row>
    <row r="22" spans="1:13">
      <c r="A22" t="e">
        <f ca="1"/>
        <v>#NAME?</v>
      </c>
      <c r="B22" t="e">
        <f ca="1"/>
        <v>#NAME?</v>
      </c>
      <c r="C22" t="e">
        <f ca="1"/>
        <v>#NAME?</v>
      </c>
      <c r="D22" t="e">
        <f ca="1"/>
        <v>#NAME?</v>
      </c>
      <c r="E22" t="e">
        <f ca="1"/>
        <v>#NAME?</v>
      </c>
      <c r="F22" t="e">
        <f ca="1"/>
        <v>#NAME?</v>
      </c>
      <c r="H22" t="e">
        <f ca="1"/>
        <v>#NAME?</v>
      </c>
      <c r="I22" t="e">
        <f ca="1"/>
        <v>#NAME?</v>
      </c>
      <c r="J22" t="e">
        <f ca="1"/>
        <v>#NAME?</v>
      </c>
      <c r="K22" t="e">
        <f ca="1"/>
        <v>#NAME?</v>
      </c>
      <c r="L22" t="e">
        <f ca="1"/>
        <v>#NAME?</v>
      </c>
      <c r="M22" t="e">
        <f ca="1"/>
        <v>#NAME?</v>
      </c>
    </row>
    <row r="23" spans="1:13">
      <c r="A23" t="e">
        <f ca="1"/>
        <v>#NAME?</v>
      </c>
      <c r="B23" t="e">
        <f ca="1"/>
        <v>#NAME?</v>
      </c>
      <c r="C23" t="e">
        <f ca="1"/>
        <v>#NAME?</v>
      </c>
      <c r="D23" t="e">
        <f ca="1"/>
        <v>#NAME?</v>
      </c>
      <c r="E23" t="e">
        <f ca="1"/>
        <v>#NAME?</v>
      </c>
      <c r="F23" t="e">
        <f ca="1"/>
        <v>#NAME?</v>
      </c>
      <c r="H23" t="e">
        <f ca="1"/>
        <v>#NAME?</v>
      </c>
      <c r="I23" t="e">
        <f ca="1"/>
        <v>#NAME?</v>
      </c>
      <c r="J23" t="e">
        <f ca="1"/>
        <v>#NAME?</v>
      </c>
      <c r="K23" t="e">
        <f ca="1"/>
        <v>#NAME?</v>
      </c>
      <c r="L23" t="e">
        <f ca="1"/>
        <v>#NAME?</v>
      </c>
      <c r="M23" t="e">
        <f ca="1"/>
        <v>#NAME?</v>
      </c>
    </row>
    <row r="25" spans="1:13">
      <c r="A25" s="2" t="s">
        <v>13</v>
      </c>
      <c r="H25" t="s">
        <v>12</v>
      </c>
    </row>
    <row r="26" spans="1:13">
      <c r="A26" t="e">
        <f t="array" aca="1" ref="A26:F31" ca="1">TRANSPOSE(Vec)</f>
        <v>#NAME?</v>
      </c>
      <c r="B26" t="e">
        <f ca="1"/>
        <v>#NAME?</v>
      </c>
      <c r="C26" t="e">
        <f ca="1"/>
        <v>#NAME?</v>
      </c>
      <c r="D26" t="e">
        <f ca="1"/>
        <v>#NAME?</v>
      </c>
      <c r="E26" t="e">
        <f ca="1"/>
        <v>#NAME?</v>
      </c>
      <c r="F26" t="e">
        <f ca="1"/>
        <v>#NAME?</v>
      </c>
      <c r="H26" t="e">
        <f t="shared" ref="H26:H31" ca="1" si="1">A18*$A$10</f>
        <v>#NAME?</v>
      </c>
      <c r="I26" t="e">
        <f t="shared" ref="I26:I31" ca="1" si="2">B18*$B$11</f>
        <v>#NAME?</v>
      </c>
      <c r="J26" t="e">
        <f t="shared" ref="J26:J31" ca="1" si="3">C18*$C$12</f>
        <v>#NAME?</v>
      </c>
      <c r="K26" t="e">
        <f t="shared" ref="K26:K31" ca="1" si="4">D18*$D$13</f>
        <v>#NAME?</v>
      </c>
      <c r="L26" t="e">
        <f t="shared" ref="L26:L31" ca="1" si="5">E18*$E$14</f>
        <v>#NAME?</v>
      </c>
      <c r="M26" t="e">
        <f t="shared" ref="M26:M31" ca="1" si="6">F18*$F$15</f>
        <v>#NAME?</v>
      </c>
    </row>
    <row r="27" spans="1:13">
      <c r="A27" t="e">
        <f ca="1"/>
        <v>#NAME?</v>
      </c>
      <c r="B27" t="e">
        <f ca="1"/>
        <v>#NAME?</v>
      </c>
      <c r="C27" t="e">
        <f ca="1"/>
        <v>#NAME?</v>
      </c>
      <c r="D27" t="e">
        <f ca="1"/>
        <v>#NAME?</v>
      </c>
      <c r="E27" t="e">
        <f ca="1"/>
        <v>#NAME?</v>
      </c>
      <c r="F27" t="e">
        <f ca="1"/>
        <v>#NAME?</v>
      </c>
      <c r="H27" t="e">
        <f t="shared" ca="1" si="1"/>
        <v>#NAME?</v>
      </c>
      <c r="I27" t="e">
        <f t="shared" ca="1" si="2"/>
        <v>#NAME?</v>
      </c>
      <c r="J27" t="e">
        <f t="shared" ca="1" si="3"/>
        <v>#NAME?</v>
      </c>
      <c r="K27" t="e">
        <f t="shared" ca="1" si="4"/>
        <v>#NAME?</v>
      </c>
      <c r="L27" t="e">
        <f t="shared" ca="1" si="5"/>
        <v>#NAME?</v>
      </c>
      <c r="M27" t="e">
        <f t="shared" ca="1" si="6"/>
        <v>#NAME?</v>
      </c>
    </row>
    <row r="28" spans="1:13">
      <c r="A28" t="e">
        <f ca="1"/>
        <v>#NAME?</v>
      </c>
      <c r="B28" t="e">
        <f ca="1"/>
        <v>#NAME?</v>
      </c>
      <c r="C28" t="e">
        <f ca="1"/>
        <v>#NAME?</v>
      </c>
      <c r="D28" t="e">
        <f ca="1"/>
        <v>#NAME?</v>
      </c>
      <c r="E28" t="e">
        <f ca="1"/>
        <v>#NAME?</v>
      </c>
      <c r="F28" t="e">
        <f ca="1"/>
        <v>#NAME?</v>
      </c>
      <c r="H28" t="e">
        <f t="shared" ca="1" si="1"/>
        <v>#NAME?</v>
      </c>
      <c r="I28" t="e">
        <f t="shared" ca="1" si="2"/>
        <v>#NAME?</v>
      </c>
      <c r="J28" t="e">
        <f t="shared" ca="1" si="3"/>
        <v>#NAME?</v>
      </c>
      <c r="K28" t="e">
        <f t="shared" ca="1" si="4"/>
        <v>#NAME?</v>
      </c>
      <c r="L28" t="e">
        <f t="shared" ca="1" si="5"/>
        <v>#NAME?</v>
      </c>
      <c r="M28" t="e">
        <f t="shared" ca="1" si="6"/>
        <v>#NAME?</v>
      </c>
    </row>
    <row r="29" spans="1:13">
      <c r="A29" t="e">
        <f ca="1"/>
        <v>#NAME?</v>
      </c>
      <c r="B29" t="e">
        <f ca="1"/>
        <v>#NAME?</v>
      </c>
      <c r="C29" t="e">
        <f ca="1"/>
        <v>#NAME?</v>
      </c>
      <c r="D29" t="e">
        <f ca="1"/>
        <v>#NAME?</v>
      </c>
      <c r="E29" t="e">
        <f ca="1"/>
        <v>#NAME?</v>
      </c>
      <c r="F29" t="e">
        <f ca="1"/>
        <v>#NAME?</v>
      </c>
      <c r="H29" t="e">
        <f t="shared" ca="1" si="1"/>
        <v>#NAME?</v>
      </c>
      <c r="I29" t="e">
        <f t="shared" ca="1" si="2"/>
        <v>#NAME?</v>
      </c>
      <c r="J29" t="e">
        <f t="shared" ca="1" si="3"/>
        <v>#NAME?</v>
      </c>
      <c r="K29" t="e">
        <f t="shared" ca="1" si="4"/>
        <v>#NAME?</v>
      </c>
      <c r="L29" t="e">
        <f t="shared" ca="1" si="5"/>
        <v>#NAME?</v>
      </c>
      <c r="M29" t="e">
        <f t="shared" ca="1" si="6"/>
        <v>#NAME?</v>
      </c>
    </row>
    <row r="30" spans="1:13">
      <c r="A30" t="e">
        <f ca="1"/>
        <v>#NAME?</v>
      </c>
      <c r="B30" t="e">
        <f ca="1"/>
        <v>#NAME?</v>
      </c>
      <c r="C30" t="e">
        <f ca="1"/>
        <v>#NAME?</v>
      </c>
      <c r="D30" t="e">
        <f ca="1"/>
        <v>#NAME?</v>
      </c>
      <c r="E30" t="e">
        <f ca="1"/>
        <v>#NAME?</v>
      </c>
      <c r="F30" t="e">
        <f ca="1"/>
        <v>#NAME?</v>
      </c>
      <c r="H30" t="e">
        <f t="shared" ca="1" si="1"/>
        <v>#NAME?</v>
      </c>
      <c r="I30" t="e">
        <f t="shared" ca="1" si="2"/>
        <v>#NAME?</v>
      </c>
      <c r="J30" t="e">
        <f t="shared" ca="1" si="3"/>
        <v>#NAME?</v>
      </c>
      <c r="K30" t="e">
        <f t="shared" ca="1" si="4"/>
        <v>#NAME?</v>
      </c>
      <c r="L30" t="e">
        <f t="shared" ca="1" si="5"/>
        <v>#NAME?</v>
      </c>
      <c r="M30" t="e">
        <f t="shared" ca="1" si="6"/>
        <v>#NAME?</v>
      </c>
    </row>
    <row r="31" spans="1:13">
      <c r="A31" t="e">
        <f ca="1"/>
        <v>#NAME?</v>
      </c>
      <c r="B31" t="e">
        <f ca="1"/>
        <v>#NAME?</v>
      </c>
      <c r="C31" t="e">
        <f ca="1"/>
        <v>#NAME?</v>
      </c>
      <c r="D31" t="e">
        <f ca="1"/>
        <v>#NAME?</v>
      </c>
      <c r="E31" t="e">
        <f ca="1"/>
        <v>#NAME?</v>
      </c>
      <c r="F31" t="e">
        <f ca="1"/>
        <v>#NAME?</v>
      </c>
      <c r="H31" t="e">
        <f t="shared" ca="1" si="1"/>
        <v>#NAME?</v>
      </c>
      <c r="I31" t="e">
        <f t="shared" ca="1" si="2"/>
        <v>#NAME?</v>
      </c>
      <c r="J31" t="e">
        <f t="shared" ca="1" si="3"/>
        <v>#NAME?</v>
      </c>
      <c r="K31" t="e">
        <f t="shared" ca="1" si="4"/>
        <v>#NAME?</v>
      </c>
      <c r="L31" t="e">
        <f t="shared" ca="1" si="5"/>
        <v>#NAME?</v>
      </c>
      <c r="M31" t="e">
        <f t="shared" ca="1" si="6"/>
        <v>#NAME?</v>
      </c>
    </row>
    <row r="33" spans="8:13">
      <c r="H33" t="s">
        <v>10</v>
      </c>
    </row>
    <row r="34" spans="8:13">
      <c r="H34" t="e">
        <f t="shared" ref="H34:M39" ca="1" si="7">H18-H26</f>
        <v>#NAME?</v>
      </c>
      <c r="I34" t="e">
        <f t="shared" ca="1" si="7"/>
        <v>#NAME?</v>
      </c>
      <c r="J34" t="e">
        <f t="shared" ca="1" si="7"/>
        <v>#NAME?</v>
      </c>
      <c r="K34" t="e">
        <f t="shared" ca="1" si="7"/>
        <v>#NAME?</v>
      </c>
      <c r="L34" t="e">
        <f t="shared" ca="1" si="7"/>
        <v>#NAME?</v>
      </c>
      <c r="M34" t="e">
        <f t="shared" ca="1" si="7"/>
        <v>#NAME?</v>
      </c>
    </row>
    <row r="35" spans="8:13">
      <c r="H35" t="e">
        <f t="shared" ca="1" si="7"/>
        <v>#NAME?</v>
      </c>
      <c r="I35" t="e">
        <f t="shared" ca="1" si="7"/>
        <v>#NAME?</v>
      </c>
      <c r="J35" t="e">
        <f t="shared" ca="1" si="7"/>
        <v>#NAME?</v>
      </c>
      <c r="K35" t="e">
        <f t="shared" ca="1" si="7"/>
        <v>#NAME?</v>
      </c>
      <c r="L35" t="e">
        <f t="shared" ca="1" si="7"/>
        <v>#NAME?</v>
      </c>
      <c r="M35" t="e">
        <f t="shared" ca="1" si="7"/>
        <v>#NAME?</v>
      </c>
    </row>
    <row r="36" spans="8:13">
      <c r="H36" t="e">
        <f t="shared" ca="1" si="7"/>
        <v>#NAME?</v>
      </c>
      <c r="I36" t="e">
        <f t="shared" ca="1" si="7"/>
        <v>#NAME?</v>
      </c>
      <c r="J36" t="e">
        <f t="shared" ca="1" si="7"/>
        <v>#NAME?</v>
      </c>
      <c r="K36" t="e">
        <f t="shared" ca="1" si="7"/>
        <v>#NAME?</v>
      </c>
      <c r="L36" t="e">
        <f t="shared" ca="1" si="7"/>
        <v>#NAME?</v>
      </c>
      <c r="M36" t="e">
        <f t="shared" ca="1" si="7"/>
        <v>#NAME?</v>
      </c>
    </row>
    <row r="37" spans="8:13">
      <c r="H37" t="e">
        <f t="shared" ca="1" si="7"/>
        <v>#NAME?</v>
      </c>
      <c r="I37" t="e">
        <f t="shared" ca="1" si="7"/>
        <v>#NAME?</v>
      </c>
      <c r="J37" t="e">
        <f t="shared" ca="1" si="7"/>
        <v>#NAME?</v>
      </c>
      <c r="K37" t="e">
        <f t="shared" ca="1" si="7"/>
        <v>#NAME?</v>
      </c>
      <c r="L37" t="e">
        <f t="shared" ca="1" si="7"/>
        <v>#NAME?</v>
      </c>
      <c r="M37" t="e">
        <f t="shared" ca="1" si="7"/>
        <v>#NAME?</v>
      </c>
    </row>
    <row r="38" spans="8:13">
      <c r="H38" t="e">
        <f t="shared" ca="1" si="7"/>
        <v>#NAME?</v>
      </c>
      <c r="I38" t="e">
        <f t="shared" ca="1" si="7"/>
        <v>#NAME?</v>
      </c>
      <c r="J38" t="e">
        <f t="shared" ca="1" si="7"/>
        <v>#NAME?</v>
      </c>
      <c r="K38" t="e">
        <f t="shared" ca="1" si="7"/>
        <v>#NAME?</v>
      </c>
      <c r="L38" t="e">
        <f t="shared" ca="1" si="7"/>
        <v>#NAME?</v>
      </c>
      <c r="M38" t="e">
        <f t="shared" ca="1" si="7"/>
        <v>#NAME?</v>
      </c>
    </row>
    <row r="39" spans="8:13">
      <c r="H39" t="e">
        <f t="shared" ca="1" si="7"/>
        <v>#NAME?</v>
      </c>
      <c r="I39" t="e">
        <f t="shared" ca="1" si="7"/>
        <v>#NAME?</v>
      </c>
      <c r="J39" t="e">
        <f t="shared" ca="1" si="7"/>
        <v>#NAME?</v>
      </c>
      <c r="K39" t="e">
        <f t="shared" ca="1" si="7"/>
        <v>#NAME?</v>
      </c>
      <c r="L39" t="e">
        <f t="shared" ca="1" si="7"/>
        <v>#NAME?</v>
      </c>
      <c r="M39" t="e">
        <f t="shared" ca="1" si="7"/>
        <v>#NAME?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I33"/>
  <sheetViews>
    <sheetView topLeftCell="A10" workbookViewId="0">
      <selection activeCell="D32" sqref="D32"/>
    </sheetView>
  </sheetViews>
  <sheetFormatPr defaultRowHeight="12.75"/>
  <cols>
    <col min="1" max="1" width="16.28515625" style="5" customWidth="1"/>
    <col min="2" max="5" width="9.28515625" bestFit="1" customWidth="1"/>
    <col min="6" max="9" width="12.42578125" bestFit="1" customWidth="1"/>
    <col min="11" max="11" width="18.28515625" customWidth="1"/>
    <col min="17" max="17" width="20.5703125" bestFit="1" customWidth="1"/>
  </cols>
  <sheetData>
    <row r="1" spans="1:9">
      <c r="A1" s="13"/>
      <c r="B1" s="13" t="s">
        <v>14</v>
      </c>
      <c r="C1" s="13" t="s">
        <v>15</v>
      </c>
      <c r="D1" s="13" t="s">
        <v>16</v>
      </c>
      <c r="E1" s="13" t="s">
        <v>17</v>
      </c>
      <c r="F1" s="13" t="s">
        <v>18</v>
      </c>
      <c r="G1" s="13" t="s">
        <v>19</v>
      </c>
      <c r="H1" s="13" t="s">
        <v>20</v>
      </c>
      <c r="I1" s="14" t="s">
        <v>21</v>
      </c>
    </row>
    <row r="2" spans="1:9">
      <c r="A2" s="17" t="s">
        <v>14</v>
      </c>
      <c r="B2" s="11" t="e">
        <f>VARP(#REF!)</f>
        <v>#REF!</v>
      </c>
      <c r="C2" s="11">
        <v>2.6801263162093067E-3</v>
      </c>
      <c r="D2" s="11">
        <v>2.7029172554504178E-3</v>
      </c>
      <c r="E2" s="11">
        <v>2.6476801348104778E-3</v>
      </c>
      <c r="F2" s="11">
        <v>2.5906869894123303E-3</v>
      </c>
      <c r="G2" s="11">
        <v>2.3685812254842392E-3</v>
      </c>
      <c r="H2" s="11">
        <v>2.1083236078536377E-3</v>
      </c>
      <c r="I2" s="11">
        <v>1.5208216768932653E-3</v>
      </c>
    </row>
    <row r="3" spans="1:9">
      <c r="A3" s="17" t="s">
        <v>15</v>
      </c>
      <c r="B3" s="11">
        <v>2.6801263162093067E-3</v>
      </c>
      <c r="C3" s="11" t="e">
        <f>VARP(#REF!)</f>
        <v>#REF!</v>
      </c>
      <c r="D3" s="11">
        <v>4.0540441399738716E-3</v>
      </c>
      <c r="E3" s="11">
        <v>4.0782979217103884E-3</v>
      </c>
      <c r="F3" s="11">
        <v>4.0627247537531721E-3</v>
      </c>
      <c r="G3" s="11">
        <v>3.7989530148296521E-3</v>
      </c>
      <c r="H3" s="11">
        <v>3.4651833696951692E-3</v>
      </c>
      <c r="I3" s="11">
        <v>2.6162624868231888E-3</v>
      </c>
    </row>
    <row r="4" spans="1:9">
      <c r="A4" s="17" t="s">
        <v>16</v>
      </c>
      <c r="B4" s="11">
        <v>2.7029172554504178E-3</v>
      </c>
      <c r="C4" s="11">
        <v>4.0540441399738716E-3</v>
      </c>
      <c r="D4" s="11" t="e">
        <f>VARP(#REF!)</f>
        <v>#REF!</v>
      </c>
      <c r="E4" s="11">
        <v>4.5809668229606073E-3</v>
      </c>
      <c r="F4" s="11">
        <v>4.618680042745924E-3</v>
      </c>
      <c r="G4" s="11">
        <v>4.3885431669511013E-3</v>
      </c>
      <c r="H4" s="11">
        <v>4.0612765043330406E-3</v>
      </c>
      <c r="I4" s="11">
        <v>3.1449044334850374E-3</v>
      </c>
    </row>
    <row r="5" spans="1:9">
      <c r="A5" s="17" t="s">
        <v>17</v>
      </c>
      <c r="B5" s="11">
        <v>2.6476801348104778E-3</v>
      </c>
      <c r="C5" s="11">
        <v>4.0782979217103884E-3</v>
      </c>
      <c r="D5" s="11">
        <v>4.5809668229606073E-3</v>
      </c>
      <c r="E5" s="11" t="e">
        <f>VARP(#REF!)</f>
        <v>#REF!</v>
      </c>
      <c r="F5" s="11">
        <v>4.8915195198243706E-3</v>
      </c>
      <c r="G5" s="11">
        <v>4.7090762453868883E-3</v>
      </c>
      <c r="H5" s="11">
        <v>4.421874916238736E-3</v>
      </c>
      <c r="I5" s="11">
        <v>3.4886273328688087E-3</v>
      </c>
    </row>
    <row r="6" spans="1:9">
      <c r="A6" s="17" t="s">
        <v>18</v>
      </c>
      <c r="B6" s="11">
        <v>2.5906869894123303E-3</v>
      </c>
      <c r="C6" s="11">
        <v>4.0627247537531721E-3</v>
      </c>
      <c r="D6" s="11">
        <v>4.618680042745924E-3</v>
      </c>
      <c r="E6" s="11">
        <v>4.8915195198243706E-3</v>
      </c>
      <c r="F6" s="11" t="e">
        <f>VARP(#REF!)</f>
        <v>#REF!</v>
      </c>
      <c r="G6" s="11">
        <v>4.9477082073812045E-3</v>
      </c>
      <c r="H6" s="11">
        <v>4.6667794533125986E-3</v>
      </c>
      <c r="I6" s="11">
        <v>3.7288849530891476E-3</v>
      </c>
    </row>
    <row r="7" spans="1:9">
      <c r="A7" s="17" t="s">
        <v>19</v>
      </c>
      <c r="B7" s="11">
        <v>2.3685812254842392E-3</v>
      </c>
      <c r="C7" s="11">
        <v>3.7989530148296521E-3</v>
      </c>
      <c r="D7" s="11">
        <v>4.3885431669511013E-3</v>
      </c>
      <c r="E7" s="11">
        <v>4.7090762453868883E-3</v>
      </c>
      <c r="F7" s="11">
        <v>4.9477082073812045E-3</v>
      </c>
      <c r="G7" s="11" t="e">
        <f>VARP(#REF!)</f>
        <v>#REF!</v>
      </c>
      <c r="H7" s="11">
        <v>4.7229466461888936E-3</v>
      </c>
      <c r="I7" s="11">
        <v>3.8739003819967172E-3</v>
      </c>
    </row>
    <row r="8" spans="1:9">
      <c r="A8" s="17" t="s">
        <v>20</v>
      </c>
      <c r="B8" s="11">
        <v>2.1083236078536377E-3</v>
      </c>
      <c r="C8" s="11">
        <v>3.4651833696951692E-3</v>
      </c>
      <c r="D8" s="11">
        <v>4.0612765043330406E-3</v>
      </c>
      <c r="E8" s="11">
        <v>4.421874916238736E-3</v>
      </c>
      <c r="F8" s="11">
        <v>4.6667794533125986E-3</v>
      </c>
      <c r="G8" s="11">
        <v>4.7229466461888936E-3</v>
      </c>
      <c r="H8" s="11" t="e">
        <f>VARP(#REF!)</f>
        <v>#REF!</v>
      </c>
      <c r="I8" s="11">
        <v>3.9729589926815814E-3</v>
      </c>
    </row>
    <row r="9" spans="1:9" ht="13.5" thickBot="1">
      <c r="A9" s="18" t="s">
        <v>21</v>
      </c>
      <c r="B9" s="12">
        <v>1.5208216768932653E-3</v>
      </c>
      <c r="C9" s="12">
        <v>2.6162624868231888E-3</v>
      </c>
      <c r="D9" s="12">
        <v>3.1449044334850374E-3</v>
      </c>
      <c r="E9" s="12">
        <v>3.4886273328688087E-3</v>
      </c>
      <c r="F9" s="12">
        <v>3.7288849530891476E-3</v>
      </c>
      <c r="G9" s="12">
        <v>3.8739003819967172E-3</v>
      </c>
      <c r="H9" s="12">
        <v>3.9729589926815814E-3</v>
      </c>
      <c r="I9" s="12" t="e">
        <f>VARP(#REF!)</f>
        <v>#REF!</v>
      </c>
    </row>
    <row r="11" spans="1:9">
      <c r="B11" s="19" t="s">
        <v>22</v>
      </c>
      <c r="C11" s="19"/>
      <c r="D11" s="19"/>
      <c r="E11" s="19"/>
      <c r="F11" s="19"/>
      <c r="G11" s="19"/>
      <c r="H11" s="19"/>
      <c r="I11" s="19"/>
    </row>
    <row r="12" spans="1:9">
      <c r="B12" s="10" t="s">
        <v>23</v>
      </c>
      <c r="C12" s="10" t="s">
        <v>24</v>
      </c>
      <c r="D12" s="10" t="s">
        <v>25</v>
      </c>
      <c r="E12" s="10" t="s">
        <v>26</v>
      </c>
      <c r="F12" s="10" t="s">
        <v>27</v>
      </c>
      <c r="G12" s="10" t="s">
        <v>28</v>
      </c>
      <c r="H12" s="10" t="s">
        <v>29</v>
      </c>
      <c r="I12" s="10" t="s">
        <v>30</v>
      </c>
    </row>
    <row r="13" spans="1:9">
      <c r="A13" s="17" t="s">
        <v>14</v>
      </c>
      <c r="B13" s="15" t="e">
        <f t="array" ref="B13:I20">eigenvector(B2:I9)</f>
        <v>#VALUE!</v>
      </c>
      <c r="C13" s="15" t="e">
        <v>#VALUE!</v>
      </c>
      <c r="D13" s="15" t="e">
        <v>#VALUE!</v>
      </c>
      <c r="E13" s="15" t="e">
        <v>#VALUE!</v>
      </c>
      <c r="F13" s="15" t="e">
        <v>#VALUE!</v>
      </c>
      <c r="G13" s="15" t="e">
        <v>#VALUE!</v>
      </c>
      <c r="H13" s="15" t="e">
        <v>#VALUE!</v>
      </c>
      <c r="I13" s="15" t="e">
        <v>#VALUE!</v>
      </c>
    </row>
    <row r="14" spans="1:9">
      <c r="A14" s="17" t="s">
        <v>15</v>
      </c>
      <c r="B14" s="15" t="e">
        <v>#VALUE!</v>
      </c>
      <c r="C14" s="15" t="e">
        <v>#VALUE!</v>
      </c>
      <c r="D14" s="15" t="e">
        <v>#VALUE!</v>
      </c>
      <c r="E14" s="15" t="e">
        <v>#VALUE!</v>
      </c>
      <c r="F14" s="15" t="e">
        <v>#VALUE!</v>
      </c>
      <c r="G14" s="15" t="e">
        <v>#VALUE!</v>
      </c>
      <c r="H14" s="15" t="e">
        <v>#VALUE!</v>
      </c>
      <c r="I14" s="15" t="e">
        <v>#VALUE!</v>
      </c>
    </row>
    <row r="15" spans="1:9">
      <c r="A15" s="17" t="s">
        <v>16</v>
      </c>
      <c r="B15" s="15" t="e">
        <v>#VALUE!</v>
      </c>
      <c r="C15" s="15" t="e">
        <v>#VALUE!</v>
      </c>
      <c r="D15" s="15" t="e">
        <v>#VALUE!</v>
      </c>
      <c r="E15" s="15" t="e">
        <v>#VALUE!</v>
      </c>
      <c r="F15" s="15" t="e">
        <v>#VALUE!</v>
      </c>
      <c r="G15" s="15" t="e">
        <v>#VALUE!</v>
      </c>
      <c r="H15" s="15" t="e">
        <v>#VALUE!</v>
      </c>
      <c r="I15" s="15" t="e">
        <v>#VALUE!</v>
      </c>
    </row>
    <row r="16" spans="1:9">
      <c r="A16" s="17" t="s">
        <v>17</v>
      </c>
      <c r="B16" s="15" t="e">
        <v>#VALUE!</v>
      </c>
      <c r="C16" s="15" t="e">
        <v>#VALUE!</v>
      </c>
      <c r="D16" s="15" t="e">
        <v>#VALUE!</v>
      </c>
      <c r="E16" s="15" t="e">
        <v>#VALUE!</v>
      </c>
      <c r="F16" s="15" t="e">
        <v>#VALUE!</v>
      </c>
      <c r="G16" s="15" t="e">
        <v>#VALUE!</v>
      </c>
      <c r="H16" s="15" t="e">
        <v>#VALUE!</v>
      </c>
      <c r="I16" s="15" t="e">
        <v>#VALUE!</v>
      </c>
    </row>
    <row r="17" spans="1:9">
      <c r="A17" s="17" t="s">
        <v>18</v>
      </c>
      <c r="B17" s="15" t="e">
        <v>#VALUE!</v>
      </c>
      <c r="C17" s="15" t="e">
        <v>#VALUE!</v>
      </c>
      <c r="D17" s="15" t="e">
        <v>#VALUE!</v>
      </c>
      <c r="E17" s="15" t="e">
        <v>#VALUE!</v>
      </c>
      <c r="F17" s="15" t="e">
        <v>#VALUE!</v>
      </c>
      <c r="G17" s="15" t="e">
        <v>#VALUE!</v>
      </c>
      <c r="H17" s="15" t="e">
        <v>#VALUE!</v>
      </c>
      <c r="I17" s="15" t="e">
        <v>#VALUE!</v>
      </c>
    </row>
    <row r="18" spans="1:9">
      <c r="A18" s="17" t="s">
        <v>19</v>
      </c>
      <c r="B18" s="15" t="e">
        <v>#VALUE!</v>
      </c>
      <c r="C18" s="15" t="e">
        <v>#VALUE!</v>
      </c>
      <c r="D18" s="15" t="e">
        <v>#VALUE!</v>
      </c>
      <c r="E18" s="15" t="e">
        <v>#VALUE!</v>
      </c>
      <c r="F18" s="15" t="e">
        <v>#VALUE!</v>
      </c>
      <c r="G18" s="15" t="e">
        <v>#VALUE!</v>
      </c>
      <c r="H18" s="15" t="e">
        <v>#VALUE!</v>
      </c>
      <c r="I18" s="15" t="e">
        <v>#VALUE!</v>
      </c>
    </row>
    <row r="19" spans="1:9">
      <c r="A19" s="17" t="s">
        <v>20</v>
      </c>
      <c r="B19" s="15" t="e">
        <v>#VALUE!</v>
      </c>
      <c r="C19" s="15" t="e">
        <v>#VALUE!</v>
      </c>
      <c r="D19" s="15" t="e">
        <v>#VALUE!</v>
      </c>
      <c r="E19" s="15" t="e">
        <v>#VALUE!</v>
      </c>
      <c r="F19" s="15" t="e">
        <v>#VALUE!</v>
      </c>
      <c r="G19" s="15" t="e">
        <v>#VALUE!</v>
      </c>
      <c r="H19" s="15" t="e">
        <v>#VALUE!</v>
      </c>
      <c r="I19" s="15" t="e">
        <v>#VALUE!</v>
      </c>
    </row>
    <row r="20" spans="1:9">
      <c r="A20" s="17" t="s">
        <v>21</v>
      </c>
      <c r="B20" s="15" t="e">
        <v>#VALUE!</v>
      </c>
      <c r="C20" s="15" t="e">
        <v>#VALUE!</v>
      </c>
      <c r="D20" s="15" t="e">
        <v>#VALUE!</v>
      </c>
      <c r="E20" s="15" t="e">
        <v>#VALUE!</v>
      </c>
      <c r="F20" s="15" t="e">
        <v>#VALUE!</v>
      </c>
      <c r="G20" s="15" t="e">
        <v>#VALUE!</v>
      </c>
      <c r="H20" s="15" t="e">
        <v>#VALUE!</v>
      </c>
      <c r="I20" s="15" t="e">
        <v>#VALUE!</v>
      </c>
    </row>
    <row r="22" spans="1:9">
      <c r="B22" t="e">
        <f t="array" ref="B22:I29">eigenvalue(B2:I9)</f>
        <v>#VALUE!</v>
      </c>
      <c r="C22" t="e">
        <v>#VALUE!</v>
      </c>
      <c r="D22" t="e">
        <v>#VALUE!</v>
      </c>
      <c r="E22" t="e">
        <v>#VALUE!</v>
      </c>
      <c r="F22" t="e">
        <v>#VALUE!</v>
      </c>
      <c r="G22" t="e">
        <v>#VALUE!</v>
      </c>
      <c r="H22" t="e">
        <v>#VALUE!</v>
      </c>
      <c r="I22" t="e">
        <v>#VALUE!</v>
      </c>
    </row>
    <row r="23" spans="1:9">
      <c r="B23" t="e">
        <v>#VALUE!</v>
      </c>
      <c r="C23" t="e">
        <v>#VALUE!</v>
      </c>
      <c r="D23" t="e">
        <v>#VALUE!</v>
      </c>
      <c r="E23" t="e">
        <v>#VALUE!</v>
      </c>
      <c r="F23" t="e">
        <v>#VALUE!</v>
      </c>
      <c r="G23" t="e">
        <v>#VALUE!</v>
      </c>
      <c r="H23" t="e">
        <v>#VALUE!</v>
      </c>
      <c r="I23" t="e">
        <v>#VALUE!</v>
      </c>
    </row>
    <row r="24" spans="1:9">
      <c r="B24" t="e">
        <v>#VALUE!</v>
      </c>
      <c r="C24" t="e">
        <v>#VALUE!</v>
      </c>
      <c r="D24" t="e">
        <v>#VALUE!</v>
      </c>
      <c r="E24" t="e">
        <v>#VALUE!</v>
      </c>
      <c r="F24" t="e">
        <v>#VALUE!</v>
      </c>
      <c r="G24" t="e">
        <v>#VALUE!</v>
      </c>
      <c r="H24" t="e">
        <v>#VALUE!</v>
      </c>
      <c r="I24" t="e">
        <v>#VALUE!</v>
      </c>
    </row>
    <row r="25" spans="1:9">
      <c r="B25" t="e">
        <v>#VALUE!</v>
      </c>
      <c r="C25" t="e">
        <v>#VALUE!</v>
      </c>
      <c r="D25" t="e">
        <v>#VALUE!</v>
      </c>
      <c r="E25" t="e">
        <v>#VALUE!</v>
      </c>
      <c r="F25" t="e">
        <v>#VALUE!</v>
      </c>
      <c r="G25" t="e">
        <v>#VALUE!</v>
      </c>
      <c r="H25" t="e">
        <v>#VALUE!</v>
      </c>
      <c r="I25" t="e">
        <v>#VALUE!</v>
      </c>
    </row>
    <row r="26" spans="1:9">
      <c r="B26" t="e">
        <v>#VALUE!</v>
      </c>
      <c r="C26" t="e">
        <v>#VALUE!</v>
      </c>
      <c r="D26" t="e">
        <v>#VALUE!</v>
      </c>
      <c r="E26" t="e">
        <v>#VALUE!</v>
      </c>
      <c r="F26" t="e">
        <v>#VALUE!</v>
      </c>
      <c r="G26" t="e">
        <v>#VALUE!</v>
      </c>
      <c r="H26" t="e">
        <v>#VALUE!</v>
      </c>
      <c r="I26" t="e">
        <v>#VALUE!</v>
      </c>
    </row>
    <row r="27" spans="1:9">
      <c r="B27" t="e">
        <v>#VALUE!</v>
      </c>
      <c r="C27" t="e">
        <v>#VALUE!</v>
      </c>
      <c r="D27" t="e">
        <v>#VALUE!</v>
      </c>
      <c r="E27" t="e">
        <v>#VALUE!</v>
      </c>
      <c r="F27" t="e">
        <v>#VALUE!</v>
      </c>
      <c r="G27" t="e">
        <v>#VALUE!</v>
      </c>
      <c r="H27" t="e">
        <v>#VALUE!</v>
      </c>
      <c r="I27" t="e">
        <v>#VALUE!</v>
      </c>
    </row>
    <row r="28" spans="1:9">
      <c r="B28" t="e">
        <v>#VALUE!</v>
      </c>
      <c r="C28" t="e">
        <v>#VALUE!</v>
      </c>
      <c r="D28" t="e">
        <v>#VALUE!</v>
      </c>
      <c r="E28" t="e">
        <v>#VALUE!</v>
      </c>
      <c r="F28" t="e">
        <v>#VALUE!</v>
      </c>
      <c r="G28" t="e">
        <v>#VALUE!</v>
      </c>
      <c r="H28" t="e">
        <v>#VALUE!</v>
      </c>
      <c r="I28" t="e">
        <v>#VALUE!</v>
      </c>
    </row>
    <row r="29" spans="1:9">
      <c r="B29" t="e">
        <v>#VALUE!</v>
      </c>
      <c r="C29" t="e">
        <v>#VALUE!</v>
      </c>
      <c r="D29" t="e">
        <v>#VALUE!</v>
      </c>
      <c r="E29" t="e">
        <v>#VALUE!</v>
      </c>
      <c r="F29" t="e">
        <v>#VALUE!</v>
      </c>
      <c r="G29" t="e">
        <v>#VALUE!</v>
      </c>
      <c r="H29" t="e">
        <v>#VALUE!</v>
      </c>
      <c r="I29" t="e">
        <v>#VALUE!</v>
      </c>
    </row>
    <row r="32" spans="1:9">
      <c r="A32" s="16" t="s">
        <v>31</v>
      </c>
      <c r="B32" s="3" t="e">
        <f>SQRT(SUM(B22:B29))</f>
        <v>#VALUE!</v>
      </c>
      <c r="C32" s="3" t="e">
        <f t="shared" ref="C32:I32" si="0">SQRT(SUM(C22:C29))</f>
        <v>#VALUE!</v>
      </c>
      <c r="D32" s="3" t="e">
        <f t="shared" si="0"/>
        <v>#VALUE!</v>
      </c>
      <c r="E32" s="3" t="e">
        <f t="shared" si="0"/>
        <v>#VALUE!</v>
      </c>
      <c r="F32" s="3" t="e">
        <f t="shared" si="0"/>
        <v>#VALUE!</v>
      </c>
      <c r="G32" s="3" t="e">
        <f t="shared" si="0"/>
        <v>#VALUE!</v>
      </c>
      <c r="H32" s="3" t="e">
        <f t="shared" si="0"/>
        <v>#VALUE!</v>
      </c>
      <c r="I32" s="3" t="e">
        <f t="shared" si="0"/>
        <v>#VALUE!</v>
      </c>
    </row>
    <row r="33" spans="1:9">
      <c r="A33" s="10"/>
      <c r="B33" s="3"/>
      <c r="C33" s="3"/>
      <c r="D33" s="3"/>
      <c r="E33" s="3"/>
      <c r="F33" s="3"/>
      <c r="G33" s="3"/>
      <c r="H33" s="3"/>
      <c r="I33" s="3"/>
    </row>
  </sheetData>
  <mergeCells count="1">
    <mergeCell ref="B11:I1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01"/>
  <sheetViews>
    <sheetView tabSelected="1" topLeftCell="D1" workbookViewId="0">
      <selection activeCell="O25" sqref="O25"/>
    </sheetView>
  </sheetViews>
  <sheetFormatPr defaultRowHeight="12.75"/>
  <cols>
    <col min="1" max="1" width="12" customWidth="1"/>
  </cols>
  <sheetData>
    <row r="1" spans="1:2">
      <c r="A1" t="s">
        <v>32</v>
      </c>
      <c r="B1" t="s">
        <v>33</v>
      </c>
    </row>
    <row r="2" spans="1:2">
      <c r="A2" s="9">
        <v>38806</v>
      </c>
      <c r="B2">
        <v>2340.8200000000002</v>
      </c>
    </row>
    <row r="3" spans="1:2">
      <c r="A3" s="9">
        <v>38807</v>
      </c>
      <c r="B3">
        <v>2339.79</v>
      </c>
    </row>
    <row r="4" spans="1:2">
      <c r="A4" s="9">
        <v>38810</v>
      </c>
      <c r="B4">
        <v>2336.7399999999998</v>
      </c>
    </row>
    <row r="5" spans="1:2">
      <c r="A5" s="9">
        <v>38811</v>
      </c>
      <c r="B5">
        <v>2345.36</v>
      </c>
    </row>
    <row r="6" spans="1:2">
      <c r="A6" s="9">
        <v>38812</v>
      </c>
      <c r="B6">
        <v>2359.75</v>
      </c>
    </row>
    <row r="7" spans="1:2">
      <c r="A7" s="9">
        <v>38813</v>
      </c>
      <c r="B7">
        <v>2361.17</v>
      </c>
    </row>
    <row r="8" spans="1:2">
      <c r="A8" s="9">
        <v>38814</v>
      </c>
      <c r="B8">
        <v>2339.02</v>
      </c>
    </row>
    <row r="9" spans="1:2">
      <c r="A9" s="9">
        <v>38817</v>
      </c>
      <c r="B9">
        <v>2333.27</v>
      </c>
    </row>
    <row r="10" spans="1:2">
      <c r="A10" s="9">
        <v>38818</v>
      </c>
      <c r="B10">
        <v>2310.35</v>
      </c>
    </row>
    <row r="11" spans="1:2">
      <c r="A11" s="9">
        <v>38819</v>
      </c>
      <c r="B11">
        <v>2314.6799999999998</v>
      </c>
    </row>
    <row r="12" spans="1:2">
      <c r="A12" s="9">
        <v>38820</v>
      </c>
      <c r="B12">
        <v>2326.11</v>
      </c>
    </row>
    <row r="13" spans="1:2">
      <c r="A13" s="9">
        <v>38824</v>
      </c>
      <c r="B13">
        <v>2311.16</v>
      </c>
    </row>
    <row r="14" spans="1:2">
      <c r="A14" s="9">
        <v>38825</v>
      </c>
      <c r="B14">
        <v>2356.14</v>
      </c>
    </row>
    <row r="15" spans="1:2">
      <c r="A15" s="9">
        <v>38826</v>
      </c>
      <c r="B15">
        <v>2370.88</v>
      </c>
    </row>
    <row r="16" spans="1:2">
      <c r="A16" s="9">
        <v>38827</v>
      </c>
      <c r="B16">
        <v>2362.5500000000002</v>
      </c>
    </row>
    <row r="17" spans="1:2">
      <c r="A17" s="9">
        <v>38828</v>
      </c>
      <c r="B17">
        <v>2342.86</v>
      </c>
    </row>
    <row r="18" spans="1:2">
      <c r="A18" s="9">
        <v>38831</v>
      </c>
      <c r="B18">
        <v>2333.38</v>
      </c>
    </row>
    <row r="19" spans="1:2">
      <c r="A19" s="9">
        <v>38832</v>
      </c>
      <c r="B19">
        <v>2330.3000000000002</v>
      </c>
    </row>
    <row r="20" spans="1:2">
      <c r="A20" s="9">
        <v>38833</v>
      </c>
      <c r="B20">
        <v>2333.63</v>
      </c>
    </row>
    <row r="21" spans="1:2">
      <c r="A21" s="9">
        <v>38834</v>
      </c>
      <c r="B21">
        <v>2344.9499999999998</v>
      </c>
    </row>
    <row r="22" spans="1:2">
      <c r="A22" s="9">
        <v>38835</v>
      </c>
      <c r="B22">
        <v>2322.5700000000002</v>
      </c>
    </row>
    <row r="23" spans="1:2">
      <c r="A23" s="9">
        <v>38838</v>
      </c>
      <c r="B23">
        <v>2304.79</v>
      </c>
    </row>
    <row r="24" spans="1:2">
      <c r="A24" s="9">
        <v>38839</v>
      </c>
      <c r="B24">
        <v>2309.84</v>
      </c>
    </row>
    <row r="25" spans="1:2">
      <c r="A25" s="9">
        <v>38840</v>
      </c>
      <c r="B25">
        <v>2303.9699999999998</v>
      </c>
    </row>
    <row r="26" spans="1:2">
      <c r="A26" s="9">
        <v>38841</v>
      </c>
      <c r="B26">
        <v>2323.9</v>
      </c>
    </row>
    <row r="27" spans="1:2">
      <c r="A27" s="9">
        <v>38842</v>
      </c>
      <c r="B27">
        <v>2342.5700000000002</v>
      </c>
    </row>
    <row r="28" spans="1:2">
      <c r="A28" s="9">
        <v>38845</v>
      </c>
      <c r="B28">
        <v>2344.9899999999998</v>
      </c>
    </row>
    <row r="29" spans="1:2">
      <c r="A29" s="9">
        <v>38846</v>
      </c>
      <c r="B29">
        <v>2338.25</v>
      </c>
    </row>
    <row r="30" spans="1:2">
      <c r="A30" s="9">
        <v>38847</v>
      </c>
      <c r="B30">
        <v>2320.7399999999998</v>
      </c>
    </row>
    <row r="31" spans="1:2">
      <c r="A31" s="9">
        <v>38848</v>
      </c>
      <c r="B31">
        <v>2272.6999999999998</v>
      </c>
    </row>
    <row r="32" spans="1:2">
      <c r="A32" s="9">
        <v>38849</v>
      </c>
      <c r="B32">
        <v>2243.7800000000002</v>
      </c>
    </row>
    <row r="33" spans="1:2">
      <c r="A33" s="9">
        <v>38852</v>
      </c>
      <c r="B33">
        <v>2238.52</v>
      </c>
    </row>
    <row r="34" spans="1:2">
      <c r="A34" s="9">
        <v>38853</v>
      </c>
      <c r="B34">
        <v>2229.13</v>
      </c>
    </row>
    <row r="35" spans="1:2">
      <c r="A35" s="9">
        <v>38854</v>
      </c>
      <c r="B35">
        <v>2195.8000000000002</v>
      </c>
    </row>
    <row r="36" spans="1:2">
      <c r="A36" s="9">
        <v>38855</v>
      </c>
      <c r="B36">
        <v>2180.3200000000002</v>
      </c>
    </row>
    <row r="37" spans="1:2">
      <c r="A37" s="9">
        <v>38856</v>
      </c>
      <c r="B37">
        <v>2193.88</v>
      </c>
    </row>
    <row r="38" spans="1:2">
      <c r="A38" s="9">
        <v>38859</v>
      </c>
      <c r="B38">
        <v>2172.86</v>
      </c>
    </row>
    <row r="39" spans="1:2">
      <c r="A39" s="9">
        <v>38860</v>
      </c>
      <c r="B39">
        <v>2158.7600000000002</v>
      </c>
    </row>
    <row r="40" spans="1:2">
      <c r="A40" s="9">
        <v>38861</v>
      </c>
      <c r="B40">
        <v>2169.17</v>
      </c>
    </row>
    <row r="41" spans="1:2">
      <c r="A41" s="9">
        <v>38862</v>
      </c>
      <c r="B41">
        <v>2198.2399999999998</v>
      </c>
    </row>
    <row r="42" spans="1:2">
      <c r="A42" s="9">
        <v>38863</v>
      </c>
      <c r="B42">
        <v>2210.37</v>
      </c>
    </row>
    <row r="43" spans="1:2">
      <c r="A43" s="9">
        <v>38867</v>
      </c>
      <c r="B43">
        <v>2164.7399999999998</v>
      </c>
    </row>
    <row r="44" spans="1:2">
      <c r="A44" s="9">
        <v>38868</v>
      </c>
      <c r="B44">
        <v>2178.88</v>
      </c>
    </row>
    <row r="45" spans="1:2">
      <c r="A45" s="9">
        <v>38869</v>
      </c>
      <c r="B45">
        <v>2219.86</v>
      </c>
    </row>
    <row r="46" spans="1:2">
      <c r="A46" s="9">
        <v>38870</v>
      </c>
      <c r="B46">
        <v>2219.41</v>
      </c>
    </row>
    <row r="47" spans="1:2">
      <c r="A47" s="9">
        <v>38873</v>
      </c>
      <c r="B47">
        <v>2169.62</v>
      </c>
    </row>
    <row r="48" spans="1:2">
      <c r="A48" s="9">
        <v>38874</v>
      </c>
      <c r="B48">
        <v>2162.7800000000002</v>
      </c>
    </row>
    <row r="49" spans="1:2">
      <c r="A49" s="9">
        <v>38875</v>
      </c>
      <c r="B49">
        <v>2151.8000000000002</v>
      </c>
    </row>
    <row r="50" spans="1:2">
      <c r="A50" s="9">
        <v>38876</v>
      </c>
      <c r="B50">
        <v>2145.3200000000002</v>
      </c>
    </row>
    <row r="51" spans="1:2">
      <c r="A51" s="9">
        <v>38877</v>
      </c>
      <c r="B51">
        <v>2135.06</v>
      </c>
    </row>
    <row r="52" spans="1:2">
      <c r="A52" s="9">
        <v>38880</v>
      </c>
      <c r="B52">
        <v>2091.3200000000002</v>
      </c>
    </row>
    <row r="53" spans="1:2">
      <c r="A53" s="9">
        <v>38881</v>
      </c>
      <c r="B53">
        <v>2072.4699999999998</v>
      </c>
    </row>
    <row r="54" spans="1:2">
      <c r="A54" s="9">
        <v>38882</v>
      </c>
      <c r="B54">
        <v>2086</v>
      </c>
    </row>
    <row r="55" spans="1:2">
      <c r="A55" s="9">
        <v>38883</v>
      </c>
      <c r="B55">
        <v>2144.15</v>
      </c>
    </row>
    <row r="56" spans="1:2">
      <c r="A56" s="9">
        <v>38884</v>
      </c>
      <c r="B56">
        <v>2129.9499999999998</v>
      </c>
    </row>
    <row r="57" spans="1:2">
      <c r="A57" s="9">
        <v>38887</v>
      </c>
      <c r="B57">
        <v>2110.42</v>
      </c>
    </row>
    <row r="58" spans="1:2">
      <c r="A58" s="9">
        <v>38888</v>
      </c>
      <c r="B58">
        <v>2107.06</v>
      </c>
    </row>
    <row r="59" spans="1:2">
      <c r="A59" s="9">
        <v>38889</v>
      </c>
      <c r="B59">
        <v>2141.1999999999998</v>
      </c>
    </row>
    <row r="60" spans="1:2">
      <c r="A60" s="9">
        <v>38890</v>
      </c>
      <c r="B60">
        <v>2122.98</v>
      </c>
    </row>
    <row r="61" spans="1:2">
      <c r="A61" s="9">
        <v>38891</v>
      </c>
      <c r="B61">
        <v>2121.4699999999998</v>
      </c>
    </row>
    <row r="62" spans="1:2">
      <c r="A62" s="9">
        <v>38894</v>
      </c>
      <c r="B62">
        <v>2133.67</v>
      </c>
    </row>
    <row r="63" spans="1:2">
      <c r="A63" s="9">
        <v>38895</v>
      </c>
      <c r="B63">
        <v>2100.25</v>
      </c>
    </row>
    <row r="64" spans="1:2">
      <c r="A64" s="9">
        <v>38896</v>
      </c>
      <c r="B64">
        <v>2111.84</v>
      </c>
    </row>
    <row r="65" spans="1:2">
      <c r="A65" s="9">
        <v>38897</v>
      </c>
      <c r="B65">
        <v>2174.38</v>
      </c>
    </row>
    <row r="66" spans="1:2">
      <c r="A66" s="9">
        <v>38898</v>
      </c>
      <c r="B66">
        <v>2172.09</v>
      </c>
    </row>
    <row r="67" spans="1:2">
      <c r="A67" s="9">
        <v>38901</v>
      </c>
      <c r="B67">
        <v>2190.4299999999998</v>
      </c>
    </row>
    <row r="68" spans="1:2">
      <c r="A68" s="9">
        <v>38903</v>
      </c>
      <c r="B68">
        <v>2153.34</v>
      </c>
    </row>
    <row r="69" spans="1:2">
      <c r="A69" s="9">
        <v>38904</v>
      </c>
      <c r="B69">
        <v>2155.09</v>
      </c>
    </row>
    <row r="70" spans="1:2">
      <c r="A70" s="9">
        <v>38905</v>
      </c>
      <c r="B70">
        <v>2130.06</v>
      </c>
    </row>
    <row r="71" spans="1:2">
      <c r="A71" s="9">
        <v>38908</v>
      </c>
      <c r="B71">
        <v>2116.9299999999998</v>
      </c>
    </row>
    <row r="72" spans="1:2">
      <c r="A72" s="9">
        <v>38909</v>
      </c>
      <c r="B72">
        <v>2128.86</v>
      </c>
    </row>
    <row r="73" spans="1:2">
      <c r="A73" s="9">
        <v>38910</v>
      </c>
      <c r="B73">
        <v>2090.2399999999998</v>
      </c>
    </row>
    <row r="74" spans="1:2">
      <c r="A74" s="9">
        <v>38911</v>
      </c>
      <c r="B74">
        <v>2054.11</v>
      </c>
    </row>
    <row r="75" spans="1:2">
      <c r="A75" s="9">
        <v>38912</v>
      </c>
      <c r="B75">
        <v>2037.35</v>
      </c>
    </row>
    <row r="76" spans="1:2">
      <c r="A76" s="9">
        <v>38915</v>
      </c>
      <c r="B76">
        <v>2037.72</v>
      </c>
    </row>
    <row r="77" spans="1:2">
      <c r="A77" s="9">
        <v>38916</v>
      </c>
      <c r="B77">
        <v>2043.22</v>
      </c>
    </row>
    <row r="78" spans="1:2">
      <c r="A78" s="9">
        <v>38917</v>
      </c>
      <c r="B78">
        <v>2080.71</v>
      </c>
    </row>
    <row r="79" spans="1:2">
      <c r="A79" s="9">
        <v>38918</v>
      </c>
      <c r="B79">
        <v>2039.42</v>
      </c>
    </row>
    <row r="80" spans="1:2">
      <c r="A80" s="9">
        <v>38919</v>
      </c>
      <c r="B80">
        <v>2020.39</v>
      </c>
    </row>
    <row r="81" spans="1:2">
      <c r="A81" s="9">
        <v>38922</v>
      </c>
      <c r="B81">
        <v>2061.84</v>
      </c>
    </row>
    <row r="82" spans="1:2">
      <c r="A82" s="9">
        <v>38923</v>
      </c>
      <c r="B82">
        <v>2073.9</v>
      </c>
    </row>
    <row r="83" spans="1:2">
      <c r="A83" s="9">
        <v>38924</v>
      </c>
      <c r="B83">
        <v>2070.46</v>
      </c>
    </row>
    <row r="84" spans="1:2">
      <c r="A84" s="9">
        <v>38925</v>
      </c>
      <c r="B84">
        <v>2054.4699999999998</v>
      </c>
    </row>
    <row r="85" spans="1:2">
      <c r="A85" s="9">
        <v>38926</v>
      </c>
      <c r="B85">
        <v>2094.14</v>
      </c>
    </row>
    <row r="86" spans="1:2">
      <c r="A86" s="9">
        <v>38929</v>
      </c>
      <c r="B86">
        <v>2091.4699999999998</v>
      </c>
    </row>
    <row r="87" spans="1:2">
      <c r="A87" s="9">
        <v>38930</v>
      </c>
      <c r="B87">
        <v>2061.9899999999998</v>
      </c>
    </row>
    <row r="88" spans="1:2">
      <c r="A88" s="9">
        <v>38931</v>
      </c>
      <c r="B88">
        <v>2078.81</v>
      </c>
    </row>
    <row r="89" spans="1:2">
      <c r="A89" s="9">
        <v>38932</v>
      </c>
      <c r="B89">
        <v>2092.34</v>
      </c>
    </row>
    <row r="90" spans="1:2">
      <c r="A90" s="9">
        <v>38933</v>
      </c>
      <c r="B90">
        <v>2085.0500000000002</v>
      </c>
    </row>
    <row r="91" spans="1:2">
      <c r="A91" s="9">
        <v>38936</v>
      </c>
      <c r="B91">
        <v>2072.5</v>
      </c>
    </row>
    <row r="92" spans="1:2">
      <c r="A92" s="9">
        <v>38937</v>
      </c>
      <c r="B92">
        <v>2060.85</v>
      </c>
    </row>
    <row r="93" spans="1:2">
      <c r="A93" s="9">
        <v>38938</v>
      </c>
      <c r="B93">
        <v>2060.2800000000002</v>
      </c>
    </row>
    <row r="94" spans="1:2">
      <c r="A94" s="9">
        <v>38939</v>
      </c>
      <c r="B94">
        <v>2071.7399999999998</v>
      </c>
    </row>
    <row r="95" spans="1:2">
      <c r="A95" s="9">
        <v>38940</v>
      </c>
      <c r="B95">
        <v>2057.71</v>
      </c>
    </row>
    <row r="96" spans="1:2">
      <c r="A96" s="9">
        <v>38943</v>
      </c>
      <c r="B96">
        <v>2069.04</v>
      </c>
    </row>
    <row r="97" spans="1:2">
      <c r="A97" s="9">
        <v>38944</v>
      </c>
      <c r="B97">
        <v>2115.0100000000002</v>
      </c>
    </row>
    <row r="98" spans="1:2">
      <c r="A98" s="9">
        <v>38945</v>
      </c>
      <c r="B98">
        <v>2149.54</v>
      </c>
    </row>
    <row r="99" spans="1:2">
      <c r="A99" s="9">
        <v>38946</v>
      </c>
      <c r="B99">
        <v>2157.61</v>
      </c>
    </row>
    <row r="100" spans="1:2">
      <c r="A100" s="9">
        <v>38947</v>
      </c>
      <c r="B100">
        <v>2163.9499999999998</v>
      </c>
    </row>
    <row r="101" spans="1:2">
      <c r="A101" s="9">
        <v>38950</v>
      </c>
      <c r="B101">
        <v>2147.75</v>
      </c>
    </row>
    <row r="102" spans="1:2">
      <c r="A102" s="9">
        <v>38951</v>
      </c>
      <c r="B102">
        <v>2150.02</v>
      </c>
    </row>
    <row r="103" spans="1:2">
      <c r="A103" s="9">
        <v>38952</v>
      </c>
      <c r="B103">
        <v>2134.66</v>
      </c>
    </row>
    <row r="104" spans="1:2">
      <c r="A104" s="9">
        <v>38953</v>
      </c>
      <c r="B104">
        <v>2137.11</v>
      </c>
    </row>
    <row r="105" spans="1:2">
      <c r="A105" s="9">
        <v>38954</v>
      </c>
      <c r="B105">
        <v>2140.29</v>
      </c>
    </row>
    <row r="106" spans="1:2">
      <c r="A106" s="9">
        <v>38957</v>
      </c>
      <c r="B106">
        <v>2160.6999999999998</v>
      </c>
    </row>
    <row r="107" spans="1:2">
      <c r="A107" s="9">
        <v>38958</v>
      </c>
      <c r="B107">
        <v>2172.3000000000002</v>
      </c>
    </row>
    <row r="108" spans="1:2">
      <c r="A108" s="9">
        <v>38959</v>
      </c>
      <c r="B108">
        <v>2185.73</v>
      </c>
    </row>
    <row r="109" spans="1:2">
      <c r="A109" s="9">
        <v>38960</v>
      </c>
      <c r="B109">
        <v>2183.75</v>
      </c>
    </row>
    <row r="110" spans="1:2">
      <c r="A110" s="9">
        <v>38961</v>
      </c>
      <c r="B110">
        <v>2193.16</v>
      </c>
    </row>
    <row r="111" spans="1:2">
      <c r="A111" s="9">
        <v>38965</v>
      </c>
      <c r="B111">
        <v>2205.6999999999998</v>
      </c>
    </row>
    <row r="112" spans="1:2">
      <c r="A112" s="9">
        <v>38966</v>
      </c>
      <c r="B112">
        <v>2167.84</v>
      </c>
    </row>
    <row r="113" spans="1:2">
      <c r="A113" s="9">
        <v>38967</v>
      </c>
      <c r="B113">
        <v>2155.29</v>
      </c>
    </row>
    <row r="114" spans="1:2">
      <c r="A114" s="9">
        <v>38968</v>
      </c>
      <c r="B114">
        <v>2165.79</v>
      </c>
    </row>
    <row r="115" spans="1:2">
      <c r="A115" s="9">
        <v>38971</v>
      </c>
      <c r="B115">
        <v>2173.25</v>
      </c>
    </row>
    <row r="116" spans="1:2">
      <c r="A116" s="9">
        <v>38972</v>
      </c>
      <c r="B116">
        <v>2215.8200000000002</v>
      </c>
    </row>
    <row r="117" spans="1:2">
      <c r="A117" s="9">
        <v>38973</v>
      </c>
      <c r="B117">
        <v>2227.67</v>
      </c>
    </row>
    <row r="118" spans="1:2">
      <c r="A118" s="9">
        <v>38974</v>
      </c>
      <c r="B118">
        <v>2228.73</v>
      </c>
    </row>
    <row r="119" spans="1:2">
      <c r="A119" s="9">
        <v>38975</v>
      </c>
      <c r="B119">
        <v>2235.59</v>
      </c>
    </row>
    <row r="120" spans="1:2">
      <c r="A120" s="9">
        <v>38978</v>
      </c>
      <c r="B120">
        <v>2235.75</v>
      </c>
    </row>
    <row r="121" spans="1:2">
      <c r="A121" s="9">
        <v>38979</v>
      </c>
      <c r="B121">
        <v>2222.37</v>
      </c>
    </row>
    <row r="122" spans="1:2">
      <c r="A122" s="9">
        <v>38980</v>
      </c>
      <c r="B122">
        <v>2252.89</v>
      </c>
    </row>
    <row r="123" spans="1:2">
      <c r="A123" s="9">
        <v>38981</v>
      </c>
      <c r="B123">
        <v>2237.75</v>
      </c>
    </row>
    <row r="124" spans="1:2">
      <c r="A124" s="9">
        <v>38982</v>
      </c>
      <c r="B124">
        <v>2218.9299999999998</v>
      </c>
    </row>
    <row r="125" spans="1:2">
      <c r="A125" s="9">
        <v>38985</v>
      </c>
      <c r="B125">
        <v>2249.0700000000002</v>
      </c>
    </row>
    <row r="126" spans="1:2">
      <c r="A126" s="9">
        <v>38986</v>
      </c>
      <c r="B126">
        <v>2261.34</v>
      </c>
    </row>
    <row r="127" spans="1:2">
      <c r="A127" s="9">
        <v>38987</v>
      </c>
      <c r="B127">
        <v>2263.39</v>
      </c>
    </row>
    <row r="128" spans="1:2">
      <c r="A128" s="9">
        <v>38988</v>
      </c>
      <c r="B128">
        <v>2270.02</v>
      </c>
    </row>
    <row r="129" spans="1:2">
      <c r="A129" s="9">
        <v>38989</v>
      </c>
      <c r="B129">
        <v>2258.4299999999998</v>
      </c>
    </row>
    <row r="130" spans="1:2">
      <c r="A130" s="9">
        <v>38992</v>
      </c>
      <c r="B130">
        <v>2237.6</v>
      </c>
    </row>
    <row r="131" spans="1:2">
      <c r="A131" s="9">
        <v>38993</v>
      </c>
      <c r="B131">
        <v>2243.65</v>
      </c>
    </row>
    <row r="132" spans="1:2">
      <c r="A132" s="9">
        <v>38994</v>
      </c>
      <c r="B132">
        <v>2290.9499999999998</v>
      </c>
    </row>
    <row r="133" spans="1:2">
      <c r="A133" s="9">
        <v>38995</v>
      </c>
      <c r="B133">
        <v>2306.34</v>
      </c>
    </row>
    <row r="134" spans="1:2">
      <c r="A134" s="9">
        <v>38996</v>
      </c>
      <c r="B134">
        <v>2299.9899999999998</v>
      </c>
    </row>
    <row r="135" spans="1:2">
      <c r="A135" s="9">
        <v>38999</v>
      </c>
      <c r="B135">
        <v>2311.77</v>
      </c>
    </row>
    <row r="136" spans="1:2">
      <c r="A136" s="9">
        <v>39000</v>
      </c>
      <c r="B136">
        <v>2315.4299999999998</v>
      </c>
    </row>
    <row r="137" spans="1:2">
      <c r="A137" s="9">
        <v>39001</v>
      </c>
      <c r="B137">
        <v>2308.27</v>
      </c>
    </row>
    <row r="138" spans="1:2">
      <c r="A138" s="9">
        <v>39002</v>
      </c>
      <c r="B138">
        <v>2346.1799999999998</v>
      </c>
    </row>
    <row r="139" spans="1:2">
      <c r="A139" s="9">
        <v>39003</v>
      </c>
      <c r="B139">
        <v>2357.29</v>
      </c>
    </row>
    <row r="140" spans="1:2">
      <c r="A140" s="9">
        <v>39006</v>
      </c>
      <c r="B140">
        <v>2363.84</v>
      </c>
    </row>
    <row r="141" spans="1:2">
      <c r="A141" s="9">
        <v>39007</v>
      </c>
      <c r="B141">
        <v>2344.9499999999998</v>
      </c>
    </row>
    <row r="142" spans="1:2">
      <c r="A142" s="9">
        <v>39008</v>
      </c>
      <c r="B142">
        <v>2337.15</v>
      </c>
    </row>
    <row r="143" spans="1:2">
      <c r="A143" s="9">
        <v>39009</v>
      </c>
      <c r="B143">
        <v>2340.94</v>
      </c>
    </row>
    <row r="144" spans="1:2">
      <c r="A144" s="9">
        <v>39010</v>
      </c>
      <c r="B144">
        <v>2342.3000000000002</v>
      </c>
    </row>
    <row r="145" spans="1:2">
      <c r="A145" s="9">
        <v>39013</v>
      </c>
      <c r="B145">
        <v>2355.56</v>
      </c>
    </row>
    <row r="146" spans="1:2">
      <c r="A146" s="9">
        <v>39014</v>
      </c>
      <c r="B146">
        <v>2344.84</v>
      </c>
    </row>
    <row r="147" spans="1:2">
      <c r="A147" s="9">
        <v>39015</v>
      </c>
      <c r="B147">
        <v>2356.59</v>
      </c>
    </row>
    <row r="148" spans="1:2">
      <c r="A148" s="9">
        <v>39016</v>
      </c>
      <c r="B148">
        <v>2379.1</v>
      </c>
    </row>
    <row r="149" spans="1:2">
      <c r="A149" s="9">
        <v>39017</v>
      </c>
      <c r="B149">
        <v>2350.62</v>
      </c>
    </row>
    <row r="150" spans="1:2">
      <c r="A150" s="9">
        <v>39020</v>
      </c>
      <c r="B150">
        <v>2363.77</v>
      </c>
    </row>
    <row r="151" spans="1:2">
      <c r="A151" s="9">
        <v>39021</v>
      </c>
      <c r="B151">
        <v>2366.71</v>
      </c>
    </row>
    <row r="152" spans="1:2">
      <c r="A152" s="9">
        <v>39022</v>
      </c>
      <c r="B152">
        <v>2334.35</v>
      </c>
    </row>
    <row r="153" spans="1:2">
      <c r="A153" s="9">
        <v>39023</v>
      </c>
      <c r="B153">
        <v>2334.02</v>
      </c>
    </row>
    <row r="154" spans="1:2">
      <c r="A154" s="9">
        <v>39024</v>
      </c>
      <c r="B154">
        <v>2330.79</v>
      </c>
    </row>
    <row r="155" spans="1:2">
      <c r="A155" s="9">
        <v>39027</v>
      </c>
      <c r="B155">
        <v>2365.9499999999998</v>
      </c>
    </row>
    <row r="156" spans="1:2">
      <c r="A156" s="9">
        <v>39028</v>
      </c>
      <c r="B156">
        <v>2375.88</v>
      </c>
    </row>
    <row r="157" spans="1:2">
      <c r="A157" s="9">
        <v>39029</v>
      </c>
      <c r="B157">
        <v>2384.94</v>
      </c>
    </row>
    <row r="158" spans="1:2">
      <c r="A158" s="9">
        <v>39030</v>
      </c>
      <c r="B158">
        <v>2376.0100000000002</v>
      </c>
    </row>
    <row r="159" spans="1:2">
      <c r="A159" s="9">
        <v>39031</v>
      </c>
      <c r="B159">
        <v>2389.7199999999998</v>
      </c>
    </row>
    <row r="160" spans="1:2">
      <c r="A160" s="9">
        <v>39034</v>
      </c>
      <c r="B160">
        <v>2406.38</v>
      </c>
    </row>
    <row r="161" spans="1:2">
      <c r="A161" s="9">
        <v>39035</v>
      </c>
      <c r="B161">
        <v>2430.66</v>
      </c>
    </row>
    <row r="162" spans="1:2">
      <c r="A162" s="9">
        <v>39036</v>
      </c>
      <c r="B162">
        <v>2442.75</v>
      </c>
    </row>
    <row r="163" spans="1:2">
      <c r="A163" s="9">
        <v>39037</v>
      </c>
      <c r="B163">
        <v>2449.06</v>
      </c>
    </row>
    <row r="164" spans="1:2">
      <c r="A164" s="9">
        <v>39038</v>
      </c>
      <c r="B164">
        <v>2445.86</v>
      </c>
    </row>
    <row r="165" spans="1:2">
      <c r="A165" s="9">
        <v>39041</v>
      </c>
      <c r="B165">
        <v>2452.7199999999998</v>
      </c>
    </row>
    <row r="166" spans="1:2">
      <c r="A166" s="9">
        <v>39042</v>
      </c>
      <c r="B166">
        <v>2454.84</v>
      </c>
    </row>
    <row r="167" spans="1:2">
      <c r="A167" s="9">
        <v>39043</v>
      </c>
      <c r="B167">
        <v>2465.98</v>
      </c>
    </row>
    <row r="168" spans="1:2">
      <c r="A168" s="9">
        <v>39045</v>
      </c>
      <c r="B168">
        <v>2460.2600000000002</v>
      </c>
    </row>
    <row r="169" spans="1:2">
      <c r="A169" s="9">
        <v>39048</v>
      </c>
      <c r="B169">
        <v>2405.92</v>
      </c>
    </row>
    <row r="170" spans="1:2">
      <c r="A170" s="9">
        <v>39049</v>
      </c>
      <c r="B170">
        <v>2412.61</v>
      </c>
    </row>
    <row r="171" spans="1:2">
      <c r="A171" s="9">
        <v>39050</v>
      </c>
      <c r="B171">
        <v>2432.23</v>
      </c>
    </row>
    <row r="172" spans="1:2">
      <c r="A172" s="9">
        <v>39051</v>
      </c>
      <c r="B172">
        <v>2431.77</v>
      </c>
    </row>
    <row r="173" spans="1:2">
      <c r="A173" s="9">
        <v>39052</v>
      </c>
      <c r="B173">
        <v>2413.21</v>
      </c>
    </row>
    <row r="174" spans="1:2">
      <c r="A174" s="9">
        <v>39055</v>
      </c>
      <c r="B174">
        <v>2448.39</v>
      </c>
    </row>
    <row r="175" spans="1:2">
      <c r="A175" s="9">
        <v>39056</v>
      </c>
      <c r="B175">
        <v>2452.38</v>
      </c>
    </row>
    <row r="176" spans="1:2">
      <c r="A176" s="9">
        <v>39057</v>
      </c>
      <c r="B176">
        <v>2445.86</v>
      </c>
    </row>
    <row r="177" spans="1:2">
      <c r="A177" s="9">
        <v>39058</v>
      </c>
      <c r="B177">
        <v>2427.69</v>
      </c>
    </row>
    <row r="178" spans="1:2">
      <c r="A178" s="9">
        <v>39059</v>
      </c>
      <c r="B178">
        <v>2437.36</v>
      </c>
    </row>
    <row r="179" spans="1:2">
      <c r="A179" s="9">
        <v>39062</v>
      </c>
      <c r="B179">
        <v>2442.86</v>
      </c>
    </row>
    <row r="180" spans="1:2">
      <c r="A180" s="9">
        <v>39063</v>
      </c>
      <c r="B180">
        <v>2431.6</v>
      </c>
    </row>
    <row r="181" spans="1:2">
      <c r="A181" s="9">
        <v>39064</v>
      </c>
      <c r="B181">
        <v>2432.41</v>
      </c>
    </row>
    <row r="182" spans="1:2">
      <c r="A182" s="9">
        <v>39065</v>
      </c>
      <c r="B182">
        <v>2453.85</v>
      </c>
    </row>
    <row r="183" spans="1:2">
      <c r="A183" s="9">
        <v>39066</v>
      </c>
      <c r="B183">
        <v>2457.1999999999998</v>
      </c>
    </row>
    <row r="184" spans="1:2">
      <c r="A184" s="9">
        <v>39069</v>
      </c>
      <c r="B184">
        <v>2435.5700000000002</v>
      </c>
    </row>
    <row r="185" spans="1:2">
      <c r="A185" s="9">
        <v>39070</v>
      </c>
      <c r="B185">
        <v>2429.5500000000002</v>
      </c>
    </row>
    <row r="186" spans="1:2">
      <c r="A186" s="9">
        <v>39071</v>
      </c>
      <c r="B186">
        <v>2427.61</v>
      </c>
    </row>
    <row r="187" spans="1:2">
      <c r="A187" s="9">
        <v>39072</v>
      </c>
      <c r="B187">
        <v>2415.85</v>
      </c>
    </row>
    <row r="188" spans="1:2">
      <c r="A188" s="9">
        <v>39073</v>
      </c>
      <c r="B188">
        <v>2401.1799999999998</v>
      </c>
    </row>
    <row r="189" spans="1:2">
      <c r="A189" s="9">
        <v>39077</v>
      </c>
      <c r="B189">
        <v>2413.5100000000002</v>
      </c>
    </row>
    <row r="190" spans="1:2">
      <c r="A190" s="9">
        <v>39078</v>
      </c>
      <c r="B190">
        <v>2431.2199999999998</v>
      </c>
    </row>
    <row r="191" spans="1:2">
      <c r="A191" s="9">
        <v>39079</v>
      </c>
      <c r="B191">
        <v>2425.5700000000002</v>
      </c>
    </row>
    <row r="192" spans="1:2">
      <c r="A192" s="9">
        <v>39080</v>
      </c>
      <c r="B192">
        <v>2415.29</v>
      </c>
    </row>
    <row r="193" spans="1:2">
      <c r="A193" s="9">
        <v>39085</v>
      </c>
      <c r="B193">
        <v>2423.16</v>
      </c>
    </row>
    <row r="194" spans="1:2">
      <c r="A194" s="9">
        <v>39086</v>
      </c>
      <c r="B194">
        <v>2453.4299999999998</v>
      </c>
    </row>
    <row r="195" spans="1:2">
      <c r="A195" s="9">
        <v>39087</v>
      </c>
      <c r="B195">
        <v>2434.25</v>
      </c>
    </row>
    <row r="196" spans="1:2">
      <c r="A196" s="9">
        <v>39090</v>
      </c>
      <c r="B196">
        <v>2438.1999999999998</v>
      </c>
    </row>
    <row r="197" spans="1:2">
      <c r="A197" s="9">
        <v>39091</v>
      </c>
      <c r="B197">
        <v>2443.83</v>
      </c>
    </row>
    <row r="198" spans="1:2">
      <c r="A198" s="9">
        <v>39092</v>
      </c>
      <c r="B198">
        <v>2459.33</v>
      </c>
    </row>
    <row r="199" spans="1:2">
      <c r="A199" s="9">
        <v>39093</v>
      </c>
      <c r="B199">
        <v>2484.85</v>
      </c>
    </row>
    <row r="200" spans="1:2">
      <c r="A200" s="9">
        <v>39094</v>
      </c>
      <c r="B200">
        <v>2502.8200000000002</v>
      </c>
    </row>
    <row r="201" spans="1:2">
      <c r="A201" s="9">
        <v>39098</v>
      </c>
      <c r="B201">
        <v>2497.7800000000002</v>
      </c>
    </row>
    <row r="202" spans="1:2">
      <c r="A202" s="9">
        <v>39099</v>
      </c>
      <c r="B202">
        <v>2479.42</v>
      </c>
    </row>
    <row r="203" spans="1:2">
      <c r="A203" s="9">
        <v>39100</v>
      </c>
      <c r="B203">
        <v>2443.21</v>
      </c>
    </row>
    <row r="204" spans="1:2">
      <c r="A204" s="9">
        <v>39101</v>
      </c>
      <c r="B204">
        <v>2451.31</v>
      </c>
    </row>
    <row r="205" spans="1:2">
      <c r="A205" s="9">
        <v>39104</v>
      </c>
      <c r="B205">
        <v>2431.0700000000002</v>
      </c>
    </row>
    <row r="206" spans="1:2">
      <c r="A206" s="9">
        <v>39105</v>
      </c>
      <c r="B206">
        <v>2431.41</v>
      </c>
    </row>
    <row r="207" spans="1:2">
      <c r="A207" s="9">
        <v>39106</v>
      </c>
      <c r="B207">
        <v>2466.2800000000002</v>
      </c>
    </row>
    <row r="208" spans="1:2">
      <c r="A208" s="9">
        <v>39107</v>
      </c>
      <c r="B208">
        <v>2434.2399999999998</v>
      </c>
    </row>
    <row r="209" spans="1:2">
      <c r="A209" s="9">
        <v>39108</v>
      </c>
      <c r="B209">
        <v>2435.4899999999998</v>
      </c>
    </row>
    <row r="210" spans="1:2">
      <c r="A210" s="9">
        <v>39111</v>
      </c>
      <c r="B210">
        <v>2441.09</v>
      </c>
    </row>
    <row r="211" spans="1:2">
      <c r="A211" s="9">
        <v>39112</v>
      </c>
      <c r="B211">
        <v>2448.64</v>
      </c>
    </row>
    <row r="212" spans="1:2">
      <c r="A212" s="9">
        <v>39113</v>
      </c>
      <c r="B212">
        <v>2463.9299999999998</v>
      </c>
    </row>
    <row r="213" spans="1:2">
      <c r="A213" s="9">
        <v>39114</v>
      </c>
      <c r="B213">
        <v>2468.38</v>
      </c>
    </row>
    <row r="214" spans="1:2">
      <c r="A214" s="9">
        <v>39115</v>
      </c>
      <c r="B214">
        <v>2475.88</v>
      </c>
    </row>
    <row r="215" spans="1:2">
      <c r="A215" s="9">
        <v>39118</v>
      </c>
      <c r="B215">
        <v>2470.6</v>
      </c>
    </row>
    <row r="216" spans="1:2">
      <c r="A216" s="9">
        <v>39119</v>
      </c>
      <c r="B216">
        <v>2471.4899999999998</v>
      </c>
    </row>
    <row r="217" spans="1:2">
      <c r="A217" s="9">
        <v>39120</v>
      </c>
      <c r="B217">
        <v>2490.5</v>
      </c>
    </row>
    <row r="218" spans="1:2">
      <c r="A218" s="9">
        <v>39121</v>
      </c>
      <c r="B218">
        <v>2488.67</v>
      </c>
    </row>
    <row r="219" spans="1:2">
      <c r="A219" s="9">
        <v>39122</v>
      </c>
      <c r="B219">
        <v>2459.8200000000002</v>
      </c>
    </row>
    <row r="220" spans="1:2">
      <c r="A220" s="9">
        <v>39125</v>
      </c>
      <c r="B220">
        <v>2450.38</v>
      </c>
    </row>
    <row r="221" spans="1:2">
      <c r="A221" s="9">
        <v>39126</v>
      </c>
      <c r="B221">
        <v>2459.88</v>
      </c>
    </row>
    <row r="222" spans="1:2">
      <c r="A222" s="9">
        <v>39127</v>
      </c>
      <c r="B222">
        <v>2488.38</v>
      </c>
    </row>
    <row r="223" spans="1:2">
      <c r="A223" s="9">
        <v>39128</v>
      </c>
      <c r="B223">
        <v>2497.1</v>
      </c>
    </row>
    <row r="224" spans="1:2">
      <c r="A224" s="9">
        <v>39129</v>
      </c>
      <c r="B224">
        <v>2496.31</v>
      </c>
    </row>
    <row r="225" spans="1:2">
      <c r="A225" s="9">
        <v>39133</v>
      </c>
      <c r="B225">
        <v>2513.04</v>
      </c>
    </row>
    <row r="226" spans="1:2">
      <c r="A226" s="9">
        <v>39134</v>
      </c>
      <c r="B226">
        <v>2518.42</v>
      </c>
    </row>
    <row r="227" spans="1:2">
      <c r="A227" s="9">
        <v>39135</v>
      </c>
      <c r="B227">
        <v>2524.94</v>
      </c>
    </row>
    <row r="228" spans="1:2">
      <c r="A228" s="9">
        <v>39136</v>
      </c>
      <c r="B228">
        <v>2515.1</v>
      </c>
    </row>
    <row r="229" spans="1:2">
      <c r="A229" s="9">
        <v>39139</v>
      </c>
      <c r="B229">
        <v>2504.52</v>
      </c>
    </row>
    <row r="230" spans="1:2">
      <c r="A230" s="9">
        <v>39140</v>
      </c>
      <c r="B230">
        <v>2407.86</v>
      </c>
    </row>
    <row r="231" spans="1:2">
      <c r="A231" s="9">
        <v>39141</v>
      </c>
      <c r="B231">
        <v>2416.15</v>
      </c>
    </row>
    <row r="232" spans="1:2">
      <c r="A232" s="9">
        <v>39142</v>
      </c>
      <c r="B232">
        <v>2404.21</v>
      </c>
    </row>
    <row r="233" spans="1:2">
      <c r="A233" s="9">
        <v>39143</v>
      </c>
      <c r="B233">
        <v>2368</v>
      </c>
    </row>
    <row r="234" spans="1:2">
      <c r="A234" s="9">
        <v>39146</v>
      </c>
      <c r="B234">
        <v>2340.6799999999998</v>
      </c>
    </row>
    <row r="235" spans="1:2">
      <c r="A235" s="9">
        <v>39147</v>
      </c>
      <c r="B235">
        <v>2385.14</v>
      </c>
    </row>
    <row r="236" spans="1:2">
      <c r="A236" s="9">
        <v>39148</v>
      </c>
      <c r="B236">
        <v>2374.64</v>
      </c>
    </row>
    <row r="237" spans="1:2">
      <c r="A237" s="9">
        <v>39149</v>
      </c>
      <c r="B237">
        <v>2387.73</v>
      </c>
    </row>
    <row r="238" spans="1:2">
      <c r="A238" s="9">
        <v>39150</v>
      </c>
      <c r="B238">
        <v>2387.5500000000002</v>
      </c>
    </row>
    <row r="239" spans="1:2">
      <c r="A239" s="9">
        <v>39153</v>
      </c>
      <c r="B239">
        <v>2402.29</v>
      </c>
    </row>
    <row r="240" spans="1:2">
      <c r="A240" s="9">
        <v>39154</v>
      </c>
      <c r="B240">
        <v>2350.5700000000002</v>
      </c>
    </row>
    <row r="241" spans="1:2">
      <c r="A241" s="9">
        <v>39155</v>
      </c>
      <c r="B241">
        <v>2371.7399999999998</v>
      </c>
    </row>
    <row r="242" spans="1:2">
      <c r="A242" s="9">
        <v>39156</v>
      </c>
      <c r="B242">
        <v>2378.6999999999998</v>
      </c>
    </row>
    <row r="243" spans="1:2">
      <c r="A243" s="9">
        <v>39157</v>
      </c>
      <c r="B243">
        <v>2372.66</v>
      </c>
    </row>
    <row r="244" spans="1:2">
      <c r="A244" s="9">
        <v>39160</v>
      </c>
      <c r="B244">
        <v>2394.41</v>
      </c>
    </row>
    <row r="245" spans="1:2">
      <c r="A245" s="9">
        <v>39161</v>
      </c>
      <c r="B245">
        <v>2408.21</v>
      </c>
    </row>
    <row r="246" spans="1:2">
      <c r="A246" s="9">
        <v>39162</v>
      </c>
      <c r="B246">
        <v>2455.92</v>
      </c>
    </row>
    <row r="247" spans="1:2">
      <c r="A247" s="9">
        <v>39163</v>
      </c>
      <c r="B247">
        <v>2451.7399999999998</v>
      </c>
    </row>
    <row r="248" spans="1:2">
      <c r="A248" s="9">
        <v>39164</v>
      </c>
      <c r="B248">
        <v>2448.9299999999998</v>
      </c>
    </row>
    <row r="249" spans="1:2">
      <c r="A249" s="9">
        <v>39167</v>
      </c>
      <c r="B249">
        <v>2455.63</v>
      </c>
    </row>
    <row r="250" spans="1:2">
      <c r="A250" s="9">
        <v>39168</v>
      </c>
      <c r="B250">
        <v>2437.4299999999998</v>
      </c>
    </row>
    <row r="251" spans="1:2">
      <c r="A251" s="9">
        <v>39169</v>
      </c>
      <c r="B251">
        <v>2417.1</v>
      </c>
    </row>
    <row r="252" spans="1:2">
      <c r="A252" s="9">
        <v>39170</v>
      </c>
      <c r="B252">
        <v>2417.88</v>
      </c>
    </row>
    <row r="253" spans="1:2">
      <c r="A253" s="9">
        <v>39171</v>
      </c>
      <c r="B253">
        <v>2421.64</v>
      </c>
    </row>
    <row r="254" spans="1:2">
      <c r="A254" s="9">
        <v>39174</v>
      </c>
      <c r="B254">
        <v>2422.2600000000002</v>
      </c>
    </row>
    <row r="255" spans="1:2">
      <c r="A255" s="9">
        <v>39175</v>
      </c>
      <c r="B255">
        <v>2450.33</v>
      </c>
    </row>
    <row r="256" spans="1:2">
      <c r="A256" s="9">
        <v>39176</v>
      </c>
      <c r="B256">
        <v>2458.69</v>
      </c>
    </row>
    <row r="257" spans="1:2">
      <c r="A257" s="9">
        <v>39177</v>
      </c>
      <c r="B257">
        <v>2471.34</v>
      </c>
    </row>
    <row r="258" spans="1:2">
      <c r="A258" s="9">
        <v>39181</v>
      </c>
      <c r="B258">
        <v>2469.1799999999998</v>
      </c>
    </row>
    <row r="259" spans="1:2">
      <c r="A259" s="9">
        <v>39182</v>
      </c>
      <c r="B259">
        <v>2477.61</v>
      </c>
    </row>
    <row r="260" spans="1:2">
      <c r="A260" s="9">
        <v>39183</v>
      </c>
      <c r="B260">
        <v>2459.31</v>
      </c>
    </row>
    <row r="261" spans="1:2">
      <c r="A261" s="9">
        <v>39184</v>
      </c>
      <c r="B261">
        <v>2480.3200000000002</v>
      </c>
    </row>
    <row r="262" spans="1:2">
      <c r="A262" s="9">
        <v>39185</v>
      </c>
      <c r="B262">
        <v>2491.94</v>
      </c>
    </row>
    <row r="263" spans="1:2">
      <c r="A263" s="9">
        <v>39188</v>
      </c>
      <c r="B263">
        <v>2518.33</v>
      </c>
    </row>
    <row r="264" spans="1:2">
      <c r="A264" s="9">
        <v>39189</v>
      </c>
      <c r="B264">
        <v>2516.9499999999998</v>
      </c>
    </row>
    <row r="265" spans="1:2">
      <c r="A265" s="9">
        <v>39190</v>
      </c>
      <c r="B265">
        <v>2510.5</v>
      </c>
    </row>
    <row r="266" spans="1:2">
      <c r="A266" s="9">
        <v>39191</v>
      </c>
      <c r="B266">
        <v>2505.35</v>
      </c>
    </row>
    <row r="267" spans="1:2">
      <c r="A267" s="9">
        <v>39192</v>
      </c>
      <c r="B267">
        <v>2526.39</v>
      </c>
    </row>
    <row r="268" spans="1:2">
      <c r="A268" s="9">
        <v>39195</v>
      </c>
      <c r="B268">
        <v>2523.67</v>
      </c>
    </row>
    <row r="269" spans="1:2">
      <c r="A269" s="9">
        <v>39196</v>
      </c>
      <c r="B269">
        <v>2524.54</v>
      </c>
    </row>
    <row r="270" spans="1:2">
      <c r="A270" s="9">
        <v>39197</v>
      </c>
      <c r="B270">
        <v>2547.89</v>
      </c>
    </row>
    <row r="271" spans="1:2">
      <c r="A271" s="9">
        <v>39198</v>
      </c>
      <c r="B271">
        <v>2554.46</v>
      </c>
    </row>
    <row r="272" spans="1:2">
      <c r="A272" s="9">
        <v>39199</v>
      </c>
      <c r="B272">
        <v>2557.21</v>
      </c>
    </row>
    <row r="273" spans="1:2">
      <c r="A273" s="9">
        <v>39202</v>
      </c>
      <c r="B273">
        <v>2525.09</v>
      </c>
    </row>
    <row r="274" spans="1:2">
      <c r="A274" s="9">
        <v>39203</v>
      </c>
      <c r="B274">
        <v>2531.5300000000002</v>
      </c>
    </row>
    <row r="275" spans="1:2">
      <c r="A275" s="9">
        <v>39204</v>
      </c>
      <c r="B275">
        <v>2557.84</v>
      </c>
    </row>
    <row r="276" spans="1:2">
      <c r="A276" s="9">
        <v>39205</v>
      </c>
      <c r="B276">
        <v>2565.46</v>
      </c>
    </row>
    <row r="277" spans="1:2">
      <c r="A277" s="9">
        <v>39206</v>
      </c>
      <c r="B277">
        <v>2572.15</v>
      </c>
    </row>
    <row r="278" spans="1:2">
      <c r="A278" s="9">
        <v>39209</v>
      </c>
      <c r="B278">
        <v>2570.9499999999998</v>
      </c>
    </row>
    <row r="279" spans="1:2">
      <c r="A279" s="9">
        <v>39210</v>
      </c>
      <c r="B279">
        <v>2571.75</v>
      </c>
    </row>
    <row r="280" spans="1:2">
      <c r="A280" s="9">
        <v>39211</v>
      </c>
      <c r="B280">
        <v>2576.34</v>
      </c>
    </row>
    <row r="281" spans="1:2">
      <c r="A281" s="9">
        <v>39212</v>
      </c>
      <c r="B281">
        <v>2533.7399999999998</v>
      </c>
    </row>
    <row r="282" spans="1:2">
      <c r="A282" s="9">
        <v>39213</v>
      </c>
      <c r="B282">
        <v>2562.2199999999998</v>
      </c>
    </row>
    <row r="283" spans="1:2">
      <c r="A283" s="9">
        <v>39216</v>
      </c>
      <c r="B283">
        <v>2546.44</v>
      </c>
    </row>
    <row r="284" spans="1:2">
      <c r="A284" s="9">
        <v>39217</v>
      </c>
      <c r="B284">
        <v>2525.29</v>
      </c>
    </row>
    <row r="285" spans="1:2">
      <c r="A285" s="9">
        <v>39218</v>
      </c>
      <c r="B285">
        <v>2547.42</v>
      </c>
    </row>
    <row r="286" spans="1:2">
      <c r="A286" s="9">
        <v>39219</v>
      </c>
      <c r="B286">
        <v>2539.38</v>
      </c>
    </row>
    <row r="287" spans="1:2">
      <c r="A287" s="9">
        <v>39220</v>
      </c>
      <c r="B287">
        <v>2558.4499999999998</v>
      </c>
    </row>
    <row r="288" spans="1:2">
      <c r="A288" s="9">
        <v>39223</v>
      </c>
      <c r="B288">
        <v>2578.79</v>
      </c>
    </row>
    <row r="289" spans="1:2">
      <c r="A289" s="9">
        <v>39224</v>
      </c>
      <c r="B289">
        <v>2588.02</v>
      </c>
    </row>
    <row r="290" spans="1:2">
      <c r="A290" s="9">
        <v>39225</v>
      </c>
      <c r="B290">
        <v>2577.0500000000002</v>
      </c>
    </row>
    <row r="291" spans="1:2">
      <c r="A291" s="9">
        <v>39226</v>
      </c>
      <c r="B291">
        <v>2537.92</v>
      </c>
    </row>
    <row r="292" spans="1:2">
      <c r="A292" s="9">
        <v>39227</v>
      </c>
      <c r="B292">
        <v>2557.19</v>
      </c>
    </row>
    <row r="293" spans="1:2">
      <c r="A293" s="9">
        <v>39231</v>
      </c>
      <c r="B293">
        <v>2572.06</v>
      </c>
    </row>
    <row r="294" spans="1:2">
      <c r="A294" s="9">
        <v>39232</v>
      </c>
      <c r="B294">
        <v>2592.59</v>
      </c>
    </row>
    <row r="295" spans="1:2">
      <c r="A295" s="9">
        <v>39233</v>
      </c>
      <c r="B295">
        <v>2604.52</v>
      </c>
    </row>
    <row r="296" spans="1:2">
      <c r="A296" s="9">
        <v>39234</v>
      </c>
      <c r="B296">
        <v>2613.92</v>
      </c>
    </row>
    <row r="297" spans="1:2">
      <c r="A297" s="9">
        <v>39237</v>
      </c>
      <c r="B297">
        <v>2618.29</v>
      </c>
    </row>
    <row r="298" spans="1:2">
      <c r="A298" s="9">
        <v>39238</v>
      </c>
      <c r="B298">
        <v>2611.23</v>
      </c>
    </row>
    <row r="299" spans="1:2">
      <c r="A299" s="9">
        <v>39239</v>
      </c>
      <c r="B299">
        <v>2587.1799999999998</v>
      </c>
    </row>
    <row r="300" spans="1:2">
      <c r="A300" s="9">
        <v>39240</v>
      </c>
      <c r="B300">
        <v>2541.38</v>
      </c>
    </row>
    <row r="301" spans="1:2">
      <c r="A301" s="9">
        <v>39241</v>
      </c>
      <c r="B301">
        <v>2573.54</v>
      </c>
    </row>
    <row r="302" spans="1:2">
      <c r="A302" s="9">
        <v>39244</v>
      </c>
      <c r="B302">
        <v>2572.15</v>
      </c>
    </row>
    <row r="303" spans="1:2">
      <c r="A303" s="9">
        <v>39245</v>
      </c>
      <c r="B303">
        <v>2549.77</v>
      </c>
    </row>
    <row r="304" spans="1:2">
      <c r="A304" s="9">
        <v>39246</v>
      </c>
      <c r="B304">
        <v>2582.31</v>
      </c>
    </row>
    <row r="305" spans="1:2">
      <c r="A305" s="9">
        <v>39247</v>
      </c>
      <c r="B305">
        <v>2599.41</v>
      </c>
    </row>
    <row r="306" spans="1:2">
      <c r="A306" s="9">
        <v>39248</v>
      </c>
      <c r="B306">
        <v>2626.71</v>
      </c>
    </row>
    <row r="307" spans="1:2">
      <c r="A307" s="9">
        <v>39251</v>
      </c>
      <c r="B307">
        <v>2626.6</v>
      </c>
    </row>
    <row r="308" spans="1:2">
      <c r="A308" s="9">
        <v>39252</v>
      </c>
      <c r="B308">
        <v>2626.76</v>
      </c>
    </row>
    <row r="309" spans="1:2">
      <c r="A309" s="9">
        <v>39253</v>
      </c>
      <c r="B309">
        <v>2599.96</v>
      </c>
    </row>
    <row r="310" spans="1:2">
      <c r="A310" s="9">
        <v>39254</v>
      </c>
      <c r="B310">
        <v>2616.96</v>
      </c>
    </row>
    <row r="311" spans="1:2">
      <c r="A311" s="9">
        <v>39255</v>
      </c>
      <c r="B311">
        <v>2588.96</v>
      </c>
    </row>
    <row r="312" spans="1:2">
      <c r="A312" s="9">
        <v>39258</v>
      </c>
      <c r="B312">
        <v>2577.08</v>
      </c>
    </row>
    <row r="313" spans="1:2">
      <c r="A313" s="9">
        <v>39259</v>
      </c>
      <c r="B313">
        <v>2574.16</v>
      </c>
    </row>
    <row r="314" spans="1:2">
      <c r="A314" s="9">
        <v>39260</v>
      </c>
      <c r="B314">
        <v>2605.35</v>
      </c>
    </row>
    <row r="315" spans="1:2">
      <c r="A315" s="9">
        <v>39261</v>
      </c>
      <c r="B315">
        <v>2608.37</v>
      </c>
    </row>
    <row r="316" spans="1:2">
      <c r="A316" s="9">
        <v>39262</v>
      </c>
      <c r="B316">
        <v>2603.23</v>
      </c>
    </row>
    <row r="317" spans="1:2">
      <c r="A317" s="9">
        <v>39265</v>
      </c>
      <c r="B317">
        <v>2632.3</v>
      </c>
    </row>
    <row r="318" spans="1:2">
      <c r="A318" s="9">
        <v>39266</v>
      </c>
      <c r="B318">
        <v>2644.95</v>
      </c>
    </row>
    <row r="319" spans="1:2">
      <c r="A319" s="9">
        <v>39268</v>
      </c>
      <c r="B319">
        <v>2656.65</v>
      </c>
    </row>
    <row r="320" spans="1:2">
      <c r="A320" s="9">
        <v>39269</v>
      </c>
      <c r="B320">
        <v>2666.51</v>
      </c>
    </row>
    <row r="321" spans="1:2">
      <c r="A321" s="9">
        <v>39272</v>
      </c>
      <c r="B321">
        <v>2670.02</v>
      </c>
    </row>
    <row r="322" spans="1:2">
      <c r="A322" s="9">
        <v>39273</v>
      </c>
      <c r="B322">
        <v>2639.16</v>
      </c>
    </row>
    <row r="323" spans="1:2">
      <c r="A323" s="9">
        <v>39274</v>
      </c>
      <c r="B323">
        <v>2651.79</v>
      </c>
    </row>
    <row r="324" spans="1:2">
      <c r="A324" s="9">
        <v>39275</v>
      </c>
      <c r="B324">
        <v>2701.73</v>
      </c>
    </row>
    <row r="325" spans="1:2">
      <c r="A325" s="9">
        <v>39276</v>
      </c>
      <c r="B325">
        <v>2707</v>
      </c>
    </row>
    <row r="326" spans="1:2">
      <c r="A326" s="9">
        <v>39279</v>
      </c>
      <c r="B326">
        <v>2697.33</v>
      </c>
    </row>
    <row r="327" spans="1:2">
      <c r="A327" s="9">
        <v>39280</v>
      </c>
      <c r="B327">
        <v>2712.29</v>
      </c>
    </row>
    <row r="328" spans="1:2">
      <c r="A328" s="9">
        <v>39281</v>
      </c>
      <c r="B328">
        <v>2699.49</v>
      </c>
    </row>
    <row r="329" spans="1:2">
      <c r="A329" s="9">
        <v>39282</v>
      </c>
      <c r="B329">
        <v>2720.04</v>
      </c>
    </row>
    <row r="330" spans="1:2">
      <c r="A330" s="9">
        <v>39283</v>
      </c>
      <c r="B330">
        <v>2687.6</v>
      </c>
    </row>
    <row r="331" spans="1:2">
      <c r="A331" s="9">
        <v>39286</v>
      </c>
      <c r="B331">
        <v>2690.58</v>
      </c>
    </row>
    <row r="332" spans="1:2">
      <c r="A332" s="9">
        <v>39287</v>
      </c>
      <c r="B332">
        <v>2639.86</v>
      </c>
    </row>
    <row r="333" spans="1:2">
      <c r="A333" s="9">
        <v>39288</v>
      </c>
      <c r="B333">
        <v>2648.17</v>
      </c>
    </row>
    <row r="334" spans="1:2">
      <c r="A334" s="9">
        <v>39289</v>
      </c>
      <c r="B334">
        <v>2599.34</v>
      </c>
    </row>
    <row r="335" spans="1:2">
      <c r="A335" s="9">
        <v>39290</v>
      </c>
      <c r="B335">
        <v>2562.2399999999998</v>
      </c>
    </row>
    <row r="336" spans="1:2">
      <c r="A336" s="9">
        <v>39293</v>
      </c>
      <c r="B336">
        <v>2583.2800000000002</v>
      </c>
    </row>
    <row r="337" spans="1:2">
      <c r="A337" s="9">
        <v>39294</v>
      </c>
      <c r="B337">
        <v>2546.27</v>
      </c>
    </row>
    <row r="338" spans="1:2">
      <c r="A338" s="9">
        <v>39295</v>
      </c>
      <c r="B338">
        <v>2553.87</v>
      </c>
    </row>
    <row r="339" spans="1:2">
      <c r="A339" s="9">
        <v>39296</v>
      </c>
      <c r="B339">
        <v>2575.98</v>
      </c>
    </row>
    <row r="340" spans="1:2">
      <c r="A340" s="9">
        <v>39297</v>
      </c>
      <c r="B340">
        <v>2511.25</v>
      </c>
    </row>
    <row r="341" spans="1:2">
      <c r="A341" s="9">
        <v>39300</v>
      </c>
      <c r="B341">
        <v>2547.33</v>
      </c>
    </row>
    <row r="342" spans="1:2">
      <c r="A342" s="9">
        <v>39301</v>
      </c>
      <c r="B342">
        <v>2561.6</v>
      </c>
    </row>
    <row r="343" spans="1:2">
      <c r="A343" s="9">
        <v>39302</v>
      </c>
      <c r="B343">
        <v>2612.98</v>
      </c>
    </row>
    <row r="344" spans="1:2">
      <c r="A344" s="9">
        <v>39303</v>
      </c>
      <c r="B344">
        <v>2556.4899999999998</v>
      </c>
    </row>
    <row r="345" spans="1:2">
      <c r="A345" s="9">
        <v>39304</v>
      </c>
      <c r="B345">
        <v>2544.89</v>
      </c>
    </row>
    <row r="346" spans="1:2">
      <c r="A346" s="9">
        <v>39307</v>
      </c>
      <c r="B346">
        <v>2542.2399999999998</v>
      </c>
    </row>
    <row r="347" spans="1:2">
      <c r="A347" s="9">
        <v>39308</v>
      </c>
      <c r="B347">
        <v>2499.12</v>
      </c>
    </row>
    <row r="348" spans="1:2">
      <c r="A348" s="9">
        <v>39309</v>
      </c>
      <c r="B348">
        <v>2458.83</v>
      </c>
    </row>
    <row r="349" spans="1:2">
      <c r="A349" s="9">
        <v>39310</v>
      </c>
      <c r="B349">
        <v>2451.0700000000002</v>
      </c>
    </row>
    <row r="350" spans="1:2">
      <c r="A350" s="9">
        <v>39311</v>
      </c>
      <c r="B350">
        <v>2505.0300000000002</v>
      </c>
    </row>
    <row r="351" spans="1:2">
      <c r="A351" s="9">
        <v>39314</v>
      </c>
      <c r="B351">
        <v>2508.59</v>
      </c>
    </row>
    <row r="352" spans="1:2">
      <c r="A352" s="9">
        <v>39315</v>
      </c>
      <c r="B352">
        <v>2521.3000000000002</v>
      </c>
    </row>
    <row r="353" spans="1:2">
      <c r="A353" s="9">
        <v>39316</v>
      </c>
      <c r="B353">
        <v>2552.8000000000002</v>
      </c>
    </row>
    <row r="354" spans="1:2">
      <c r="A354" s="9">
        <v>39317</v>
      </c>
      <c r="B354">
        <v>2541.6999999999998</v>
      </c>
    </row>
    <row r="355" spans="1:2">
      <c r="A355" s="9">
        <v>39318</v>
      </c>
      <c r="B355">
        <v>2576.69</v>
      </c>
    </row>
    <row r="356" spans="1:2">
      <c r="A356" s="9">
        <v>39321</v>
      </c>
      <c r="B356">
        <v>2561.25</v>
      </c>
    </row>
    <row r="357" spans="1:2">
      <c r="A357" s="9">
        <v>39322</v>
      </c>
      <c r="B357">
        <v>2500.64</v>
      </c>
    </row>
    <row r="358" spans="1:2">
      <c r="A358" s="9">
        <v>39323</v>
      </c>
      <c r="B358">
        <v>2563.16</v>
      </c>
    </row>
    <row r="359" spans="1:2">
      <c r="A359" s="9">
        <v>39324</v>
      </c>
      <c r="B359">
        <v>2565.3000000000002</v>
      </c>
    </row>
    <row r="360" spans="1:2">
      <c r="A360" s="9">
        <v>39325</v>
      </c>
      <c r="B360">
        <v>2596.36</v>
      </c>
    </row>
    <row r="361" spans="1:2">
      <c r="A361" s="9">
        <v>39329</v>
      </c>
      <c r="B361">
        <v>2630.24</v>
      </c>
    </row>
    <row r="362" spans="1:2">
      <c r="A362" s="9">
        <v>39330</v>
      </c>
      <c r="B362">
        <v>2605.9499999999998</v>
      </c>
    </row>
    <row r="363" spans="1:2">
      <c r="A363" s="9">
        <v>39331</v>
      </c>
      <c r="B363">
        <v>2614.3200000000002</v>
      </c>
    </row>
    <row r="364" spans="1:2">
      <c r="A364" s="9">
        <v>39332</v>
      </c>
      <c r="B364">
        <v>2565.6999999999998</v>
      </c>
    </row>
    <row r="365" spans="1:2">
      <c r="A365" s="9">
        <v>39335</v>
      </c>
      <c r="B365">
        <v>2559.11</v>
      </c>
    </row>
    <row r="366" spans="1:2">
      <c r="A366" s="9">
        <v>39336</v>
      </c>
      <c r="B366">
        <v>2597.4699999999998</v>
      </c>
    </row>
    <row r="367" spans="1:2">
      <c r="A367" s="9">
        <v>39337</v>
      </c>
      <c r="B367">
        <v>2592.0700000000002</v>
      </c>
    </row>
    <row r="368" spans="1:2">
      <c r="A368" s="9">
        <v>39338</v>
      </c>
      <c r="B368">
        <v>2601.06</v>
      </c>
    </row>
    <row r="369" spans="1:2">
      <c r="A369" s="9">
        <v>39339</v>
      </c>
      <c r="B369">
        <v>2602.1799999999998</v>
      </c>
    </row>
    <row r="370" spans="1:2">
      <c r="A370" s="9">
        <v>39342</v>
      </c>
      <c r="B370">
        <v>2581.66</v>
      </c>
    </row>
    <row r="371" spans="1:2">
      <c r="A371" s="9">
        <v>39343</v>
      </c>
      <c r="B371">
        <v>2651.66</v>
      </c>
    </row>
    <row r="372" spans="1:2">
      <c r="A372" s="9">
        <v>39344</v>
      </c>
      <c r="B372">
        <v>2666.48</v>
      </c>
    </row>
    <row r="373" spans="1:2">
      <c r="A373" s="9">
        <v>39345</v>
      </c>
      <c r="B373">
        <v>2654.29</v>
      </c>
    </row>
    <row r="374" spans="1:2">
      <c r="A374" s="9">
        <v>39346</v>
      </c>
      <c r="B374">
        <v>2671.22</v>
      </c>
    </row>
    <row r="375" spans="1:2">
      <c r="A375" s="9">
        <v>39349</v>
      </c>
      <c r="B375">
        <v>2667.95</v>
      </c>
    </row>
    <row r="376" spans="1:2">
      <c r="A376" s="9">
        <v>39350</v>
      </c>
      <c r="B376">
        <v>2683.45</v>
      </c>
    </row>
    <row r="377" spans="1:2">
      <c r="A377" s="9">
        <v>39351</v>
      </c>
      <c r="B377">
        <v>2699.03</v>
      </c>
    </row>
    <row r="378" spans="1:2">
      <c r="A378" s="9">
        <v>39352</v>
      </c>
      <c r="B378">
        <v>2709.59</v>
      </c>
    </row>
    <row r="379" spans="1:2">
      <c r="A379" s="9">
        <v>39353</v>
      </c>
      <c r="B379">
        <v>2701.5</v>
      </c>
    </row>
    <row r="380" spans="1:2">
      <c r="A380" s="9">
        <v>39356</v>
      </c>
      <c r="B380">
        <v>2740.99</v>
      </c>
    </row>
    <row r="381" spans="1:2">
      <c r="A381" s="9">
        <v>39357</v>
      </c>
      <c r="B381">
        <v>2747.11</v>
      </c>
    </row>
    <row r="382" spans="1:2">
      <c r="A382" s="9">
        <v>39358</v>
      </c>
      <c r="B382">
        <v>2729.43</v>
      </c>
    </row>
    <row r="383" spans="1:2">
      <c r="A383" s="9">
        <v>39359</v>
      </c>
      <c r="B383">
        <v>2733.57</v>
      </c>
    </row>
    <row r="384" spans="1:2">
      <c r="A384" s="9">
        <v>39360</v>
      </c>
      <c r="B384">
        <v>2780.32</v>
      </c>
    </row>
    <row r="385" spans="1:2">
      <c r="A385" s="9">
        <v>39363</v>
      </c>
      <c r="B385">
        <v>2787.37</v>
      </c>
    </row>
    <row r="386" spans="1:2">
      <c r="A386" s="9">
        <v>39364</v>
      </c>
      <c r="B386">
        <v>2803.91</v>
      </c>
    </row>
    <row r="387" spans="1:2">
      <c r="A387" s="9">
        <v>39365</v>
      </c>
      <c r="B387">
        <v>2811.61</v>
      </c>
    </row>
    <row r="388" spans="1:2">
      <c r="A388" s="9">
        <v>39366</v>
      </c>
      <c r="B388">
        <v>2772.2</v>
      </c>
    </row>
    <row r="389" spans="1:2">
      <c r="A389" s="9">
        <v>39367</v>
      </c>
      <c r="B389">
        <v>2805.68</v>
      </c>
    </row>
    <row r="390" spans="1:2">
      <c r="A390" s="9">
        <v>39370</v>
      </c>
      <c r="B390">
        <v>2780.05</v>
      </c>
    </row>
    <row r="391" spans="1:2">
      <c r="A391" s="9">
        <v>39371</v>
      </c>
      <c r="B391">
        <v>2763.91</v>
      </c>
    </row>
    <row r="392" spans="1:2">
      <c r="A392" s="9">
        <v>39372</v>
      </c>
      <c r="B392">
        <v>2792.67</v>
      </c>
    </row>
    <row r="393" spans="1:2">
      <c r="A393" s="9">
        <v>39373</v>
      </c>
      <c r="B393">
        <v>2799.31</v>
      </c>
    </row>
    <row r="394" spans="1:2">
      <c r="A394" s="9">
        <v>39374</v>
      </c>
      <c r="B394">
        <v>2725.16</v>
      </c>
    </row>
    <row r="395" spans="1:2">
      <c r="A395" s="9">
        <v>39377</v>
      </c>
      <c r="B395">
        <v>2753.93</v>
      </c>
    </row>
    <row r="396" spans="1:2">
      <c r="A396" s="9">
        <v>39378</v>
      </c>
      <c r="B396">
        <v>2799.26</v>
      </c>
    </row>
    <row r="397" spans="1:2">
      <c r="A397" s="9">
        <v>39379</v>
      </c>
      <c r="B397">
        <v>2774.76</v>
      </c>
    </row>
    <row r="398" spans="1:2">
      <c r="A398" s="9">
        <v>39380</v>
      </c>
      <c r="B398">
        <v>2750.86</v>
      </c>
    </row>
    <row r="399" spans="1:2">
      <c r="A399" s="9">
        <v>39381</v>
      </c>
      <c r="B399">
        <v>2804.19</v>
      </c>
    </row>
    <row r="400" spans="1:2">
      <c r="A400" s="9">
        <v>39384</v>
      </c>
      <c r="B400">
        <v>2817.44</v>
      </c>
    </row>
    <row r="401" spans="1:2">
      <c r="A401" s="9">
        <v>39385</v>
      </c>
      <c r="B401">
        <v>2816.71</v>
      </c>
    </row>
    <row r="402" spans="1:2">
      <c r="A402" s="9">
        <v>39386</v>
      </c>
      <c r="B402">
        <v>2859.12</v>
      </c>
    </row>
    <row r="403" spans="1:2">
      <c r="A403" s="9">
        <v>39387</v>
      </c>
      <c r="B403">
        <v>2794.83</v>
      </c>
    </row>
    <row r="404" spans="1:2">
      <c r="A404" s="9">
        <v>39388</v>
      </c>
      <c r="B404">
        <v>2810.38</v>
      </c>
    </row>
    <row r="405" spans="1:2">
      <c r="A405" s="9">
        <v>39391</v>
      </c>
      <c r="B405">
        <v>2795.18</v>
      </c>
    </row>
    <row r="406" spans="1:2">
      <c r="A406" s="9">
        <v>39392</v>
      </c>
      <c r="B406">
        <v>2825.18</v>
      </c>
    </row>
    <row r="407" spans="1:2">
      <c r="A407" s="9">
        <v>39393</v>
      </c>
      <c r="B407">
        <v>2748.76</v>
      </c>
    </row>
    <row r="408" spans="1:2">
      <c r="A408" s="9">
        <v>39394</v>
      </c>
      <c r="B408">
        <v>2696</v>
      </c>
    </row>
    <row r="409" spans="1:2">
      <c r="A409" s="9">
        <v>39395</v>
      </c>
      <c r="B409">
        <v>2627.94</v>
      </c>
    </row>
    <row r="410" spans="1:2">
      <c r="A410" s="9">
        <v>39398</v>
      </c>
      <c r="B410">
        <v>2584.13</v>
      </c>
    </row>
    <row r="411" spans="1:2">
      <c r="A411" s="9">
        <v>39399</v>
      </c>
      <c r="B411">
        <v>2673.65</v>
      </c>
    </row>
    <row r="412" spans="1:2">
      <c r="A412" s="9">
        <v>39400</v>
      </c>
      <c r="B412">
        <v>2644.32</v>
      </c>
    </row>
    <row r="413" spans="1:2">
      <c r="A413" s="9">
        <v>39401</v>
      </c>
      <c r="B413">
        <v>2618.5100000000002</v>
      </c>
    </row>
    <row r="414" spans="1:2">
      <c r="A414" s="9">
        <v>39402</v>
      </c>
      <c r="B414">
        <v>2637.24</v>
      </c>
    </row>
    <row r="415" spans="1:2">
      <c r="A415" s="9">
        <v>39405</v>
      </c>
      <c r="B415">
        <v>2593.38</v>
      </c>
    </row>
    <row r="416" spans="1:2">
      <c r="A416" s="9">
        <v>39406</v>
      </c>
      <c r="B416">
        <v>2596.81</v>
      </c>
    </row>
    <row r="417" spans="1:2">
      <c r="A417" s="9">
        <v>39407</v>
      </c>
      <c r="B417">
        <v>2562.15</v>
      </c>
    </row>
    <row r="418" spans="1:2">
      <c r="A418" s="9">
        <v>39409</v>
      </c>
      <c r="B418">
        <v>2596.6</v>
      </c>
    </row>
    <row r="419" spans="1:2">
      <c r="A419" s="9">
        <v>39412</v>
      </c>
      <c r="B419">
        <v>2540.9899999999998</v>
      </c>
    </row>
    <row r="420" spans="1:2">
      <c r="A420" s="9">
        <v>39413</v>
      </c>
      <c r="B420">
        <v>2580.8000000000002</v>
      </c>
    </row>
    <row r="421" spans="1:2">
      <c r="A421" s="9">
        <v>39414</v>
      </c>
      <c r="B421">
        <v>2662.91</v>
      </c>
    </row>
    <row r="422" spans="1:2">
      <c r="A422" s="9">
        <v>39415</v>
      </c>
      <c r="B422">
        <v>2668.13</v>
      </c>
    </row>
    <row r="423" spans="1:2">
      <c r="A423" s="9">
        <v>39416</v>
      </c>
      <c r="B423">
        <v>2660.96</v>
      </c>
    </row>
    <row r="424" spans="1:2">
      <c r="A424" s="9">
        <v>39419</v>
      </c>
      <c r="B424">
        <v>2637.13</v>
      </c>
    </row>
    <row r="425" spans="1:2">
      <c r="A425" s="9">
        <v>39420</v>
      </c>
      <c r="B425">
        <v>2619.83</v>
      </c>
    </row>
    <row r="426" spans="1:2">
      <c r="A426" s="9">
        <v>39421</v>
      </c>
      <c r="B426">
        <v>2666.36</v>
      </c>
    </row>
    <row r="427" spans="1:2">
      <c r="A427" s="9">
        <v>39422</v>
      </c>
      <c r="B427">
        <v>2709.03</v>
      </c>
    </row>
    <row r="428" spans="1:2">
      <c r="A428" s="9">
        <v>39423</v>
      </c>
      <c r="B428">
        <v>2706.16</v>
      </c>
    </row>
    <row r="429" spans="1:2">
      <c r="A429" s="9">
        <v>39426</v>
      </c>
      <c r="B429">
        <v>2718.95</v>
      </c>
    </row>
    <row r="430" spans="1:2">
      <c r="A430" s="9">
        <v>39427</v>
      </c>
      <c r="B430">
        <v>2652.35</v>
      </c>
    </row>
    <row r="431" spans="1:2">
      <c r="A431" s="9">
        <v>39428</v>
      </c>
      <c r="B431">
        <v>2671.14</v>
      </c>
    </row>
    <row r="432" spans="1:2">
      <c r="A432" s="9">
        <v>39429</v>
      </c>
      <c r="B432">
        <v>2668.49</v>
      </c>
    </row>
    <row r="433" spans="1:2">
      <c r="A433" s="9">
        <v>39430</v>
      </c>
      <c r="B433">
        <v>2635.74</v>
      </c>
    </row>
    <row r="434" spans="1:2">
      <c r="A434" s="9">
        <v>39433</v>
      </c>
      <c r="B434">
        <v>2574.46</v>
      </c>
    </row>
    <row r="435" spans="1:2">
      <c r="A435" s="9">
        <v>39434</v>
      </c>
      <c r="B435">
        <v>2596.0300000000002</v>
      </c>
    </row>
    <row r="436" spans="1:2">
      <c r="A436" s="9">
        <v>39435</v>
      </c>
      <c r="B436">
        <v>2601.0100000000002</v>
      </c>
    </row>
    <row r="437" spans="1:2">
      <c r="A437" s="9">
        <v>39436</v>
      </c>
      <c r="B437">
        <v>2640.86</v>
      </c>
    </row>
    <row r="438" spans="1:2">
      <c r="A438" s="9">
        <v>39437</v>
      </c>
      <c r="B438">
        <v>2691.99</v>
      </c>
    </row>
    <row r="439" spans="1:2">
      <c r="A439" s="9">
        <v>39440</v>
      </c>
      <c r="B439">
        <v>2713.5</v>
      </c>
    </row>
    <row r="440" spans="1:2">
      <c r="A440" s="9">
        <v>39442</v>
      </c>
      <c r="B440">
        <v>2724.41</v>
      </c>
    </row>
    <row r="441" spans="1:2">
      <c r="A441" s="9">
        <v>39443</v>
      </c>
      <c r="B441">
        <v>2676.79</v>
      </c>
    </row>
    <row r="442" spans="1:2">
      <c r="A442" s="9">
        <v>39444</v>
      </c>
      <c r="B442">
        <v>2674.46</v>
      </c>
    </row>
    <row r="443" spans="1:2">
      <c r="A443" s="9">
        <v>39447</v>
      </c>
      <c r="B443">
        <v>2652.28</v>
      </c>
    </row>
    <row r="444" spans="1:2">
      <c r="A444" s="9">
        <v>39449</v>
      </c>
      <c r="B444">
        <v>2609.63</v>
      </c>
    </row>
    <row r="445" spans="1:2">
      <c r="A445" s="9">
        <v>39450</v>
      </c>
      <c r="B445">
        <v>2602.6799999999998</v>
      </c>
    </row>
    <row r="446" spans="1:2">
      <c r="A446" s="9">
        <v>39451</v>
      </c>
      <c r="B446">
        <v>2504.65</v>
      </c>
    </row>
    <row r="447" spans="1:2">
      <c r="A447" s="9">
        <v>39454</v>
      </c>
      <c r="B447">
        <v>2499.46</v>
      </c>
    </row>
    <row r="448" spans="1:2">
      <c r="A448" s="9">
        <v>39455</v>
      </c>
      <c r="B448">
        <v>2440.5100000000002</v>
      </c>
    </row>
    <row r="449" spans="1:2">
      <c r="A449" s="9">
        <v>39456</v>
      </c>
      <c r="B449">
        <v>2474.5500000000002</v>
      </c>
    </row>
    <row r="450" spans="1:2">
      <c r="A450" s="9">
        <v>39457</v>
      </c>
      <c r="B450">
        <v>2488.52</v>
      </c>
    </row>
    <row r="451" spans="1:2">
      <c r="A451" s="9">
        <v>39458</v>
      </c>
      <c r="B451">
        <v>2439.94</v>
      </c>
    </row>
    <row r="452" spans="1:2">
      <c r="A452" s="9">
        <v>39461</v>
      </c>
      <c r="B452">
        <v>2478.3000000000002</v>
      </c>
    </row>
    <row r="453" spans="1:2">
      <c r="A453" s="9">
        <v>39462</v>
      </c>
      <c r="B453">
        <v>2417.59</v>
      </c>
    </row>
    <row r="454" spans="1:2">
      <c r="A454" s="9">
        <v>39463</v>
      </c>
      <c r="B454">
        <v>2394.59</v>
      </c>
    </row>
    <row r="455" spans="1:2">
      <c r="A455" s="9">
        <v>39464</v>
      </c>
      <c r="B455">
        <v>2346.9</v>
      </c>
    </row>
    <row r="456" spans="1:2">
      <c r="A456" s="9">
        <v>39465</v>
      </c>
      <c r="B456">
        <v>2340.02</v>
      </c>
    </row>
    <row r="457" spans="1:2">
      <c r="A457" s="9">
        <v>39469</v>
      </c>
      <c r="B457">
        <v>2292.27</v>
      </c>
    </row>
    <row r="458" spans="1:2">
      <c r="A458" s="9">
        <v>39470</v>
      </c>
      <c r="B458">
        <v>2316.41</v>
      </c>
    </row>
    <row r="459" spans="1:2">
      <c r="A459" s="9">
        <v>39471</v>
      </c>
      <c r="B459">
        <v>2360.92</v>
      </c>
    </row>
    <row r="460" spans="1:2">
      <c r="A460" s="9">
        <v>39472</v>
      </c>
      <c r="B460">
        <v>2326.1999999999998</v>
      </c>
    </row>
    <row r="461" spans="1:2">
      <c r="A461" s="9">
        <v>39475</v>
      </c>
      <c r="B461">
        <v>2349.91</v>
      </c>
    </row>
    <row r="462" spans="1:2">
      <c r="A462" s="9">
        <v>39476</v>
      </c>
      <c r="B462">
        <v>2358.06</v>
      </c>
    </row>
    <row r="463" spans="1:2">
      <c r="A463" s="9">
        <v>39477</v>
      </c>
      <c r="B463">
        <v>2349</v>
      </c>
    </row>
    <row r="464" spans="1:2">
      <c r="A464" s="9">
        <v>39478</v>
      </c>
      <c r="B464">
        <v>2389.86</v>
      </c>
    </row>
    <row r="465" spans="1:2">
      <c r="A465" s="9">
        <v>39479</v>
      </c>
      <c r="B465">
        <v>2413.36</v>
      </c>
    </row>
    <row r="466" spans="1:2">
      <c r="A466" s="9">
        <v>39482</v>
      </c>
      <c r="B466">
        <v>2382.85</v>
      </c>
    </row>
    <row r="467" spans="1:2">
      <c r="A467" s="9">
        <v>39483</v>
      </c>
      <c r="B467">
        <v>2309.5700000000002</v>
      </c>
    </row>
    <row r="468" spans="1:2">
      <c r="A468" s="9">
        <v>39484</v>
      </c>
      <c r="B468">
        <v>2278.75</v>
      </c>
    </row>
    <row r="469" spans="1:2">
      <c r="A469" s="9">
        <v>39485</v>
      </c>
      <c r="B469">
        <v>2293.0300000000002</v>
      </c>
    </row>
    <row r="470" spans="1:2">
      <c r="A470" s="9">
        <v>39486</v>
      </c>
      <c r="B470">
        <v>2304.85</v>
      </c>
    </row>
    <row r="471" spans="1:2">
      <c r="A471" s="9">
        <v>39489</v>
      </c>
      <c r="B471">
        <v>2320.06</v>
      </c>
    </row>
    <row r="472" spans="1:2">
      <c r="A472" s="9">
        <v>39490</v>
      </c>
      <c r="B472">
        <v>2320.04</v>
      </c>
    </row>
    <row r="473" spans="1:2">
      <c r="A473" s="9">
        <v>39491</v>
      </c>
      <c r="B473">
        <v>2373.9299999999998</v>
      </c>
    </row>
    <row r="474" spans="1:2">
      <c r="A474" s="9">
        <v>39492</v>
      </c>
      <c r="B474">
        <v>2332.54</v>
      </c>
    </row>
    <row r="475" spans="1:2">
      <c r="A475" s="9">
        <v>39493</v>
      </c>
      <c r="B475">
        <v>2321.8000000000002</v>
      </c>
    </row>
    <row r="476" spans="1:2">
      <c r="A476" s="9">
        <v>39497</v>
      </c>
      <c r="B476">
        <v>2306.1999999999998</v>
      </c>
    </row>
    <row r="477" spans="1:2">
      <c r="A477" s="9">
        <v>39498</v>
      </c>
      <c r="B477">
        <v>2327.1</v>
      </c>
    </row>
    <row r="478" spans="1:2">
      <c r="A478" s="9">
        <v>39499</v>
      </c>
      <c r="B478">
        <v>2299.7800000000002</v>
      </c>
    </row>
    <row r="479" spans="1:2">
      <c r="A479" s="9">
        <v>39500</v>
      </c>
      <c r="B479">
        <v>2303.35</v>
      </c>
    </row>
    <row r="480" spans="1:2">
      <c r="A480" s="9">
        <v>39503</v>
      </c>
      <c r="B480">
        <v>2327.48</v>
      </c>
    </row>
    <row r="481" spans="1:2">
      <c r="A481" s="9">
        <v>39504</v>
      </c>
      <c r="B481">
        <v>2344.9899999999998</v>
      </c>
    </row>
    <row r="482" spans="1:2">
      <c r="A482" s="9">
        <v>39505</v>
      </c>
      <c r="B482">
        <v>2353.7800000000002</v>
      </c>
    </row>
    <row r="483" spans="1:2">
      <c r="A483" s="9">
        <v>39506</v>
      </c>
      <c r="B483">
        <v>2331.5700000000002</v>
      </c>
    </row>
    <row r="484" spans="1:2">
      <c r="A484" s="9">
        <v>39507</v>
      </c>
      <c r="B484">
        <v>2271.48</v>
      </c>
    </row>
    <row r="485" spans="1:2">
      <c r="A485" s="9">
        <v>39510</v>
      </c>
      <c r="B485">
        <v>2258.6</v>
      </c>
    </row>
    <row r="486" spans="1:2">
      <c r="A486" s="9">
        <v>39511</v>
      </c>
      <c r="B486">
        <v>2260.2800000000002</v>
      </c>
    </row>
    <row r="487" spans="1:2">
      <c r="A487" s="9">
        <v>39512</v>
      </c>
      <c r="B487">
        <v>2272.81</v>
      </c>
    </row>
    <row r="488" spans="1:2">
      <c r="A488" s="9">
        <v>39513</v>
      </c>
      <c r="B488">
        <v>2220.5</v>
      </c>
    </row>
    <row r="489" spans="1:2">
      <c r="A489" s="9">
        <v>39514</v>
      </c>
      <c r="B489">
        <v>2212.4899999999998</v>
      </c>
    </row>
    <row r="490" spans="1:2">
      <c r="A490" s="9">
        <v>39517</v>
      </c>
      <c r="B490">
        <v>2169.34</v>
      </c>
    </row>
    <row r="491" spans="1:2">
      <c r="A491" s="9">
        <v>39518</v>
      </c>
      <c r="B491">
        <v>2255.7600000000002</v>
      </c>
    </row>
    <row r="492" spans="1:2">
      <c r="A492" s="9">
        <v>39519</v>
      </c>
      <c r="B492">
        <v>2243.87</v>
      </c>
    </row>
    <row r="493" spans="1:2">
      <c r="A493" s="9">
        <v>39520</v>
      </c>
      <c r="B493">
        <v>2263.61</v>
      </c>
    </row>
    <row r="494" spans="1:2">
      <c r="A494" s="9">
        <v>39521</v>
      </c>
      <c r="B494">
        <v>2212.4899999999998</v>
      </c>
    </row>
    <row r="495" spans="1:2">
      <c r="A495" s="9">
        <v>39524</v>
      </c>
      <c r="B495">
        <v>2177.0100000000002</v>
      </c>
    </row>
    <row r="496" spans="1:2">
      <c r="A496" s="9">
        <v>39525</v>
      </c>
      <c r="B496">
        <v>2268.2600000000002</v>
      </c>
    </row>
    <row r="497" spans="1:2">
      <c r="A497" s="9">
        <v>39526</v>
      </c>
      <c r="B497">
        <v>2209.96</v>
      </c>
    </row>
    <row r="498" spans="1:2">
      <c r="A498" s="9">
        <v>39527</v>
      </c>
      <c r="B498">
        <v>2258.11</v>
      </c>
    </row>
    <row r="499" spans="1:2">
      <c r="A499" s="9">
        <v>39531</v>
      </c>
      <c r="B499">
        <v>2326.75</v>
      </c>
    </row>
    <row r="500" spans="1:2">
      <c r="A500" s="9">
        <v>39532</v>
      </c>
      <c r="B500">
        <v>2341.0500000000002</v>
      </c>
    </row>
    <row r="501" spans="1:2">
      <c r="A501" s="9">
        <v>39533</v>
      </c>
      <c r="B501">
        <v>2324.36</v>
      </c>
    </row>
    <row r="502" spans="1:2">
      <c r="A502" s="9">
        <v>39534</v>
      </c>
      <c r="B502">
        <v>2280.83</v>
      </c>
    </row>
    <row r="503" spans="1:2">
      <c r="A503" s="9">
        <v>39535</v>
      </c>
      <c r="B503">
        <v>2261.1799999999998</v>
      </c>
    </row>
    <row r="504" spans="1:2">
      <c r="A504" s="9">
        <v>39538</v>
      </c>
      <c r="B504">
        <v>2279.1</v>
      </c>
    </row>
    <row r="505" spans="1:2">
      <c r="A505" s="9">
        <v>39539</v>
      </c>
      <c r="B505">
        <v>2362.75</v>
      </c>
    </row>
    <row r="506" spans="1:2">
      <c r="A506" s="9">
        <v>39540</v>
      </c>
      <c r="B506">
        <v>2361.4</v>
      </c>
    </row>
    <row r="507" spans="1:2">
      <c r="A507" s="9">
        <v>39541</v>
      </c>
      <c r="B507">
        <v>2363.3000000000002</v>
      </c>
    </row>
    <row r="508" spans="1:2">
      <c r="A508" s="9">
        <v>39542</v>
      </c>
      <c r="B508">
        <v>2370.98</v>
      </c>
    </row>
    <row r="509" spans="1:2">
      <c r="A509" s="9">
        <v>39545</v>
      </c>
      <c r="B509">
        <v>2364.83</v>
      </c>
    </row>
    <row r="510" spans="1:2">
      <c r="A510" s="9">
        <v>39546</v>
      </c>
      <c r="B510">
        <v>2348.7600000000002</v>
      </c>
    </row>
    <row r="511" spans="1:2">
      <c r="A511" s="9">
        <v>39547</v>
      </c>
      <c r="B511">
        <v>2322.12</v>
      </c>
    </row>
    <row r="512" spans="1:2">
      <c r="A512" s="9">
        <v>39548</v>
      </c>
      <c r="B512">
        <v>2351.6999999999998</v>
      </c>
    </row>
    <row r="513" spans="1:2">
      <c r="A513" s="9">
        <v>39549</v>
      </c>
      <c r="B513">
        <v>2290.2399999999998</v>
      </c>
    </row>
    <row r="514" spans="1:2">
      <c r="A514" s="9">
        <v>39552</v>
      </c>
      <c r="B514">
        <v>2275.8200000000002</v>
      </c>
    </row>
    <row r="515" spans="1:2">
      <c r="A515" s="9">
        <v>39553</v>
      </c>
      <c r="B515">
        <v>2286.04</v>
      </c>
    </row>
    <row r="516" spans="1:2">
      <c r="A516" s="9">
        <v>39554</v>
      </c>
      <c r="B516">
        <v>2350.11</v>
      </c>
    </row>
    <row r="517" spans="1:2">
      <c r="A517" s="9">
        <v>39555</v>
      </c>
      <c r="B517">
        <v>2341.83</v>
      </c>
    </row>
    <row r="518" spans="1:2">
      <c r="A518" s="9">
        <v>39556</v>
      </c>
      <c r="B518">
        <v>2402.9699999999998</v>
      </c>
    </row>
    <row r="519" spans="1:2">
      <c r="A519" s="9">
        <v>39559</v>
      </c>
      <c r="B519">
        <v>2408.04</v>
      </c>
    </row>
    <row r="520" spans="1:2">
      <c r="A520" s="9">
        <v>39560</v>
      </c>
      <c r="B520">
        <v>2376.94</v>
      </c>
    </row>
    <row r="521" spans="1:2">
      <c r="A521" s="9">
        <v>39561</v>
      </c>
      <c r="B521">
        <v>2405.21</v>
      </c>
    </row>
    <row r="522" spans="1:2">
      <c r="A522" s="9">
        <v>39562</v>
      </c>
      <c r="B522">
        <v>2428.92</v>
      </c>
    </row>
    <row r="523" spans="1:2">
      <c r="A523" s="9">
        <v>39563</v>
      </c>
      <c r="B523">
        <v>2422.9299999999998</v>
      </c>
    </row>
    <row r="524" spans="1:2">
      <c r="A524" s="9">
        <v>39566</v>
      </c>
      <c r="B524">
        <v>2424.4</v>
      </c>
    </row>
    <row r="525" spans="1:2">
      <c r="A525" s="9">
        <v>39567</v>
      </c>
      <c r="B525">
        <v>2426.1</v>
      </c>
    </row>
    <row r="526" spans="1:2">
      <c r="A526" s="9">
        <v>39568</v>
      </c>
      <c r="B526">
        <v>2412.8000000000002</v>
      </c>
    </row>
    <row r="527" spans="1:2">
      <c r="A527" s="9">
        <v>39569</v>
      </c>
      <c r="B527">
        <v>2480.71</v>
      </c>
    </row>
    <row r="528" spans="1:2">
      <c r="A528" s="9">
        <v>39570</v>
      </c>
      <c r="B528">
        <v>2476.9899999999998</v>
      </c>
    </row>
    <row r="529" spans="1:2">
      <c r="A529" s="9">
        <v>39573</v>
      </c>
      <c r="B529">
        <v>2464.12</v>
      </c>
    </row>
    <row r="530" spans="1:2">
      <c r="A530" s="9">
        <v>39574</v>
      </c>
      <c r="B530">
        <v>2483.31</v>
      </c>
    </row>
    <row r="531" spans="1:2">
      <c r="A531" s="9">
        <v>39575</v>
      </c>
      <c r="B531">
        <v>2438.4899999999998</v>
      </c>
    </row>
    <row r="532" spans="1:2">
      <c r="A532" s="9">
        <v>39576</v>
      </c>
      <c r="B532">
        <v>2451.2399999999998</v>
      </c>
    </row>
    <row r="533" spans="1:2">
      <c r="A533" s="9">
        <v>39577</v>
      </c>
      <c r="B533">
        <v>2445.52</v>
      </c>
    </row>
    <row r="534" spans="1:2">
      <c r="A534" s="9">
        <v>39580</v>
      </c>
      <c r="B534">
        <v>2488.4899999999998</v>
      </c>
    </row>
    <row r="535" spans="1:2">
      <c r="A535" s="9">
        <v>39581</v>
      </c>
      <c r="B535">
        <v>2495.12</v>
      </c>
    </row>
    <row r="536" spans="1:2">
      <c r="A536" s="9">
        <v>39582</v>
      </c>
      <c r="B536">
        <v>2496.6999999999998</v>
      </c>
    </row>
    <row r="537" spans="1:2">
      <c r="A537" s="9">
        <v>39583</v>
      </c>
      <c r="B537">
        <v>2533.73</v>
      </c>
    </row>
    <row r="538" spans="1:2">
      <c r="A538" s="9">
        <v>39584</v>
      </c>
      <c r="B538">
        <v>2528.85</v>
      </c>
    </row>
    <row r="539" spans="1:2">
      <c r="A539" s="9">
        <v>39587</v>
      </c>
      <c r="B539">
        <v>2516.09</v>
      </c>
    </row>
    <row r="540" spans="1:2">
      <c r="A540" s="9">
        <v>39588</v>
      </c>
      <c r="B540">
        <v>2492.2600000000002</v>
      </c>
    </row>
    <row r="541" spans="1:2">
      <c r="A541" s="9">
        <v>39589</v>
      </c>
      <c r="B541">
        <v>2448.27</v>
      </c>
    </row>
    <row r="542" spans="1:2">
      <c r="A542" s="9">
        <v>39590</v>
      </c>
      <c r="B542">
        <v>2464.58</v>
      </c>
    </row>
    <row r="543" spans="1:2">
      <c r="A543" s="9">
        <v>39591</v>
      </c>
      <c r="B543">
        <v>2444.67</v>
      </c>
    </row>
    <row r="544" spans="1:2">
      <c r="A544" s="9">
        <v>39595</v>
      </c>
      <c r="B544">
        <v>2481.2399999999998</v>
      </c>
    </row>
    <row r="545" spans="1:2">
      <c r="A545" s="9">
        <v>39596</v>
      </c>
      <c r="B545">
        <v>2486.6999999999998</v>
      </c>
    </row>
    <row r="546" spans="1:2">
      <c r="A546" s="9">
        <v>39597</v>
      </c>
      <c r="B546">
        <v>2508.3200000000002</v>
      </c>
    </row>
    <row r="547" spans="1:2">
      <c r="A547" s="9">
        <v>39598</v>
      </c>
      <c r="B547">
        <v>2522.66</v>
      </c>
    </row>
    <row r="548" spans="1:2">
      <c r="A548" s="9">
        <v>39601</v>
      </c>
      <c r="B548">
        <v>2491.5300000000002</v>
      </c>
    </row>
    <row r="549" spans="1:2">
      <c r="A549" s="9">
        <v>39602</v>
      </c>
      <c r="B549">
        <v>2480.48</v>
      </c>
    </row>
    <row r="550" spans="1:2">
      <c r="A550" s="9">
        <v>39603</v>
      </c>
      <c r="B550">
        <v>2503.14</v>
      </c>
    </row>
    <row r="551" spans="1:2">
      <c r="A551" s="9">
        <v>39604</v>
      </c>
      <c r="B551">
        <v>2549.94</v>
      </c>
    </row>
    <row r="552" spans="1:2">
      <c r="A552" s="9">
        <v>39605</v>
      </c>
      <c r="B552">
        <v>2474.56</v>
      </c>
    </row>
    <row r="553" spans="1:2">
      <c r="A553" s="9">
        <v>39608</v>
      </c>
      <c r="B553">
        <v>2459.46</v>
      </c>
    </row>
    <row r="554" spans="1:2">
      <c r="A554" s="9">
        <v>39609</v>
      </c>
      <c r="B554">
        <v>2448.94</v>
      </c>
    </row>
    <row r="555" spans="1:2">
      <c r="A555" s="9">
        <v>39610</v>
      </c>
      <c r="B555">
        <v>2394.0100000000002</v>
      </c>
    </row>
    <row r="556" spans="1:2">
      <c r="A556" s="9">
        <v>39611</v>
      </c>
      <c r="B556">
        <v>2404.35</v>
      </c>
    </row>
    <row r="557" spans="1:2">
      <c r="A557" s="9">
        <v>39612</v>
      </c>
      <c r="B557">
        <v>2454.5</v>
      </c>
    </row>
    <row r="558" spans="1:2">
      <c r="A558" s="9">
        <v>39615</v>
      </c>
      <c r="B558">
        <v>2474.7800000000002</v>
      </c>
    </row>
    <row r="559" spans="1:2">
      <c r="A559" s="9">
        <v>39616</v>
      </c>
      <c r="B559">
        <v>2457.73</v>
      </c>
    </row>
    <row r="560" spans="1:2">
      <c r="A560" s="9">
        <v>39617</v>
      </c>
      <c r="B560">
        <v>2429.71</v>
      </c>
    </row>
    <row r="561" spans="1:2">
      <c r="A561" s="9">
        <v>39618</v>
      </c>
      <c r="B561">
        <v>2462.06</v>
      </c>
    </row>
    <row r="562" spans="1:2">
      <c r="A562" s="9">
        <v>39619</v>
      </c>
      <c r="B562">
        <v>2406.09</v>
      </c>
    </row>
    <row r="563" spans="1:2">
      <c r="A563" s="9">
        <v>39622</v>
      </c>
      <c r="B563">
        <v>2385.7399999999998</v>
      </c>
    </row>
    <row r="564" spans="1:2">
      <c r="A564" s="9">
        <v>39623</v>
      </c>
      <c r="B564">
        <v>2368.2800000000002</v>
      </c>
    </row>
    <row r="565" spans="1:2">
      <c r="A565" s="9">
        <v>39624</v>
      </c>
      <c r="B565">
        <v>2401.2600000000002</v>
      </c>
    </row>
    <row r="566" spans="1:2">
      <c r="A566" s="9">
        <v>39625</v>
      </c>
      <c r="B566">
        <v>2321.37</v>
      </c>
    </row>
    <row r="567" spans="1:2">
      <c r="A567" s="9">
        <v>39626</v>
      </c>
      <c r="B567">
        <v>2315.63</v>
      </c>
    </row>
    <row r="568" spans="1:2">
      <c r="A568" s="9">
        <v>39629</v>
      </c>
      <c r="B568">
        <v>2292.98</v>
      </c>
    </row>
    <row r="569" spans="1:2">
      <c r="A569" s="9">
        <v>39630</v>
      </c>
      <c r="B569">
        <v>2304.9699999999998</v>
      </c>
    </row>
    <row r="570" spans="1:2">
      <c r="A570" s="9">
        <v>39631</v>
      </c>
      <c r="B570">
        <v>2251.46</v>
      </c>
    </row>
    <row r="571" spans="1:2">
      <c r="A571" s="9">
        <v>39632</v>
      </c>
      <c r="B571">
        <v>2245.38</v>
      </c>
    </row>
    <row r="572" spans="1:2">
      <c r="A572" s="9">
        <v>39636</v>
      </c>
      <c r="B572">
        <v>2243.3200000000002</v>
      </c>
    </row>
    <row r="573" spans="1:2">
      <c r="A573" s="9">
        <v>39637</v>
      </c>
      <c r="B573">
        <v>2294.44</v>
      </c>
    </row>
    <row r="574" spans="1:2">
      <c r="A574" s="9">
        <v>39638</v>
      </c>
      <c r="B574">
        <v>2234.89</v>
      </c>
    </row>
    <row r="575" spans="1:2">
      <c r="A575" s="9">
        <v>39639</v>
      </c>
      <c r="B575">
        <v>2257.85</v>
      </c>
    </row>
    <row r="576" spans="1:2">
      <c r="A576" s="9">
        <v>39640</v>
      </c>
      <c r="B576">
        <v>2239.08</v>
      </c>
    </row>
    <row r="577" spans="1:2">
      <c r="A577" s="9">
        <v>39643</v>
      </c>
      <c r="B577">
        <v>2212.87</v>
      </c>
    </row>
    <row r="578" spans="1:2">
      <c r="A578" s="9">
        <v>39644</v>
      </c>
      <c r="B578">
        <v>2215.71</v>
      </c>
    </row>
    <row r="579" spans="1:2">
      <c r="A579" s="9">
        <v>39645</v>
      </c>
      <c r="B579">
        <v>2284.85</v>
      </c>
    </row>
    <row r="580" spans="1:2">
      <c r="A580" s="9">
        <v>39646</v>
      </c>
      <c r="B580">
        <v>2312.3000000000002</v>
      </c>
    </row>
    <row r="581" spans="1:2">
      <c r="A581" s="9">
        <v>39647</v>
      </c>
      <c r="B581">
        <v>2282.7800000000002</v>
      </c>
    </row>
    <row r="582" spans="1:2">
      <c r="A582" s="9">
        <v>39650</v>
      </c>
      <c r="B582">
        <v>2279.5300000000002</v>
      </c>
    </row>
    <row r="583" spans="1:2">
      <c r="A583" s="9">
        <v>39651</v>
      </c>
      <c r="B583">
        <v>2303.96</v>
      </c>
    </row>
    <row r="584" spans="1:2">
      <c r="A584" s="9">
        <v>39652</v>
      </c>
      <c r="B584">
        <v>2325.88</v>
      </c>
    </row>
    <row r="585" spans="1:2">
      <c r="A585" s="9">
        <v>39653</v>
      </c>
      <c r="B585">
        <v>2280.11</v>
      </c>
    </row>
    <row r="586" spans="1:2">
      <c r="A586" s="9">
        <v>39654</v>
      </c>
      <c r="B586">
        <v>2310.5300000000002</v>
      </c>
    </row>
    <row r="587" spans="1:2">
      <c r="A587" s="9">
        <v>39657</v>
      </c>
      <c r="B587">
        <v>2264.2199999999998</v>
      </c>
    </row>
    <row r="588" spans="1:2">
      <c r="A588" s="9">
        <v>39658</v>
      </c>
      <c r="B588">
        <v>2319.62</v>
      </c>
    </row>
    <row r="589" spans="1:2">
      <c r="A589" s="9">
        <v>39659</v>
      </c>
      <c r="B589">
        <v>2329.7199999999998</v>
      </c>
    </row>
    <row r="590" spans="1:2">
      <c r="A590" s="9">
        <v>39660</v>
      </c>
      <c r="B590">
        <v>2325.5500000000002</v>
      </c>
    </row>
    <row r="591" spans="1:2">
      <c r="A591" s="9">
        <v>39661</v>
      </c>
      <c r="B591">
        <v>2310.96</v>
      </c>
    </row>
    <row r="592" spans="1:2">
      <c r="A592" s="9">
        <v>39664</v>
      </c>
      <c r="B592">
        <v>2285.56</v>
      </c>
    </row>
    <row r="593" spans="1:2">
      <c r="A593" s="9">
        <v>39665</v>
      </c>
      <c r="B593">
        <v>2349.83</v>
      </c>
    </row>
    <row r="594" spans="1:2">
      <c r="A594" s="9">
        <v>39666</v>
      </c>
      <c r="B594">
        <v>2378.37</v>
      </c>
    </row>
    <row r="595" spans="1:2">
      <c r="A595" s="9">
        <v>39667</v>
      </c>
      <c r="B595">
        <v>2355.73</v>
      </c>
    </row>
    <row r="596" spans="1:2">
      <c r="A596" s="9">
        <v>39668</v>
      </c>
      <c r="B596">
        <v>2414.1</v>
      </c>
    </row>
    <row r="597" spans="1:2">
      <c r="A597" s="9">
        <v>39671</v>
      </c>
      <c r="B597">
        <v>2439.9499999999998</v>
      </c>
    </row>
    <row r="598" spans="1:2">
      <c r="A598" s="9">
        <v>39672</v>
      </c>
      <c r="B598">
        <v>2430.61</v>
      </c>
    </row>
    <row r="599" spans="1:2">
      <c r="A599" s="9">
        <v>39673</v>
      </c>
      <c r="B599">
        <v>2428.62</v>
      </c>
    </row>
    <row r="600" spans="1:2">
      <c r="A600" s="9">
        <v>39674</v>
      </c>
      <c r="B600">
        <v>2453.67</v>
      </c>
    </row>
    <row r="601" spans="1:2">
      <c r="A601" s="9">
        <v>39675</v>
      </c>
      <c r="B601">
        <v>2452.52</v>
      </c>
    </row>
    <row r="602" spans="1:2">
      <c r="A602" s="9">
        <v>39678</v>
      </c>
      <c r="B602">
        <v>2416.98</v>
      </c>
    </row>
    <row r="603" spans="1:2">
      <c r="A603" s="9">
        <v>39679</v>
      </c>
      <c r="B603">
        <v>2384.36</v>
      </c>
    </row>
    <row r="604" spans="1:2">
      <c r="A604" s="9">
        <v>39680</v>
      </c>
      <c r="B604">
        <v>2389.08</v>
      </c>
    </row>
    <row r="605" spans="1:2">
      <c r="A605" s="9">
        <v>39681</v>
      </c>
      <c r="B605">
        <v>2380.38</v>
      </c>
    </row>
    <row r="606" spans="1:2">
      <c r="A606" s="9">
        <v>39682</v>
      </c>
      <c r="B606">
        <v>2414.71</v>
      </c>
    </row>
    <row r="607" spans="1:2">
      <c r="A607" s="9">
        <v>39685</v>
      </c>
      <c r="B607">
        <v>2365.59</v>
      </c>
    </row>
    <row r="608" spans="1:2">
      <c r="A608" s="9">
        <v>39686</v>
      </c>
      <c r="B608">
        <v>2361.9699999999998</v>
      </c>
    </row>
    <row r="609" spans="1:2">
      <c r="A609" s="9">
        <v>39687</v>
      </c>
      <c r="B609">
        <v>2382.46</v>
      </c>
    </row>
    <row r="610" spans="1:2">
      <c r="A610" s="9">
        <v>39688</v>
      </c>
      <c r="B610">
        <v>2411.64</v>
      </c>
    </row>
    <row r="611" spans="1:2">
      <c r="A611" s="9">
        <v>39689</v>
      </c>
      <c r="B611">
        <v>2367.52</v>
      </c>
    </row>
    <row r="612" spans="1:2">
      <c r="A612" s="9">
        <v>39693</v>
      </c>
      <c r="B612">
        <v>2349.2399999999998</v>
      </c>
    </row>
    <row r="613" spans="1:2">
      <c r="A613" s="9">
        <v>39694</v>
      </c>
      <c r="B613">
        <v>2333.73</v>
      </c>
    </row>
    <row r="614" spans="1:2">
      <c r="A614" s="9">
        <v>39695</v>
      </c>
      <c r="B614">
        <v>2259.04</v>
      </c>
    </row>
    <row r="615" spans="1:2">
      <c r="A615" s="9">
        <v>39696</v>
      </c>
      <c r="B615">
        <v>2255.88</v>
      </c>
    </row>
    <row r="616" spans="1:2">
      <c r="A616" s="9">
        <v>39699</v>
      </c>
      <c r="B616">
        <v>2269.7600000000002</v>
      </c>
    </row>
    <row r="617" spans="1:2">
      <c r="A617" s="9">
        <v>39700</v>
      </c>
      <c r="B617">
        <v>2209.81</v>
      </c>
    </row>
    <row r="618" spans="1:2">
      <c r="A618" s="9">
        <v>39701</v>
      </c>
      <c r="B618">
        <v>2228.6999999999998</v>
      </c>
    </row>
    <row r="619" spans="1:2">
      <c r="A619" s="9">
        <v>39702</v>
      </c>
      <c r="B619">
        <v>2258.2199999999998</v>
      </c>
    </row>
    <row r="620" spans="1:2">
      <c r="A620" s="9">
        <v>39703</v>
      </c>
      <c r="B620">
        <v>2261.27</v>
      </c>
    </row>
    <row r="621" spans="1:2">
      <c r="A621" s="9">
        <v>39706</v>
      </c>
      <c r="B621">
        <v>2179.91</v>
      </c>
    </row>
    <row r="622" spans="1:2">
      <c r="A622" s="9">
        <v>39707</v>
      </c>
      <c r="B622">
        <v>2207.9</v>
      </c>
    </row>
    <row r="623" spans="1:2">
      <c r="A623" s="9">
        <v>39708</v>
      </c>
      <c r="B623">
        <v>2098.85</v>
      </c>
    </row>
    <row r="624" spans="1:2">
      <c r="A624" s="9">
        <v>39709</v>
      </c>
      <c r="B624">
        <v>2199.1</v>
      </c>
    </row>
    <row r="625" spans="1:2">
      <c r="A625" s="9">
        <v>39710</v>
      </c>
      <c r="B625">
        <v>2273.9</v>
      </c>
    </row>
    <row r="626" spans="1:2">
      <c r="A626" s="9">
        <v>39713</v>
      </c>
      <c r="B626">
        <v>2178.98</v>
      </c>
    </row>
    <row r="627" spans="1:2">
      <c r="A627" s="9">
        <v>39714</v>
      </c>
      <c r="B627">
        <v>2153.33</v>
      </c>
    </row>
    <row r="628" spans="1:2">
      <c r="A628" s="9">
        <v>39715</v>
      </c>
      <c r="B628">
        <v>2155.6799999999998</v>
      </c>
    </row>
    <row r="629" spans="1:2">
      <c r="A629" s="9">
        <v>39716</v>
      </c>
      <c r="B629">
        <v>2186.5700000000002</v>
      </c>
    </row>
    <row r="630" spans="1:2">
      <c r="A630" s="9">
        <v>39717</v>
      </c>
      <c r="B630">
        <v>2183.34</v>
      </c>
    </row>
    <row r="631" spans="1:2">
      <c r="A631" s="9">
        <v>39720</v>
      </c>
      <c r="B631">
        <v>1983.73</v>
      </c>
    </row>
    <row r="632" spans="1:2">
      <c r="A632" s="9">
        <v>39721</v>
      </c>
      <c r="B632">
        <v>2091.88</v>
      </c>
    </row>
    <row r="633" spans="1:2">
      <c r="A633" s="9">
        <v>39722</v>
      </c>
      <c r="B633">
        <v>2069.4</v>
      </c>
    </row>
    <row r="634" spans="1:2">
      <c r="A634" s="9">
        <v>39723</v>
      </c>
      <c r="B634">
        <v>1976.72</v>
      </c>
    </row>
    <row r="635" spans="1:2">
      <c r="A635" s="9">
        <v>39724</v>
      </c>
      <c r="B635">
        <v>1947.39</v>
      </c>
    </row>
    <row r="636" spans="1:2">
      <c r="A636" s="9">
        <v>39727</v>
      </c>
      <c r="B636">
        <v>1862.96</v>
      </c>
    </row>
    <row r="637" spans="1:2">
      <c r="A637" s="9">
        <v>39728</v>
      </c>
      <c r="B637">
        <v>1754.88</v>
      </c>
    </row>
    <row r="638" spans="1:2">
      <c r="A638" s="9">
        <v>39729</v>
      </c>
      <c r="B638">
        <v>1740.33</v>
      </c>
    </row>
    <row r="639" spans="1:2">
      <c r="A639" s="9">
        <v>39730</v>
      </c>
      <c r="B639">
        <v>1645.12</v>
      </c>
    </row>
    <row r="640" spans="1:2">
      <c r="A640" s="9">
        <v>39731</v>
      </c>
      <c r="B640">
        <v>1649.51</v>
      </c>
    </row>
    <row r="641" spans="1:2">
      <c r="A641" s="9">
        <v>39734</v>
      </c>
      <c r="B641">
        <v>1844.25</v>
      </c>
    </row>
    <row r="642" spans="1:2">
      <c r="A642" s="9">
        <v>39735</v>
      </c>
      <c r="B642">
        <v>1779.01</v>
      </c>
    </row>
    <row r="643" spans="1:2">
      <c r="A643" s="9">
        <v>39736</v>
      </c>
      <c r="B643">
        <v>1628.33</v>
      </c>
    </row>
    <row r="644" spans="1:2">
      <c r="A644" s="9">
        <v>39737</v>
      </c>
      <c r="B644">
        <v>1717.71</v>
      </c>
    </row>
    <row r="645" spans="1:2">
      <c r="A645" s="9">
        <v>39738</v>
      </c>
      <c r="B645">
        <v>1711.29</v>
      </c>
    </row>
    <row r="646" spans="1:2">
      <c r="A646" s="9">
        <v>39741</v>
      </c>
      <c r="B646">
        <v>1770.03</v>
      </c>
    </row>
    <row r="647" spans="1:2">
      <c r="A647" s="9">
        <v>39742</v>
      </c>
      <c r="B647">
        <v>1696.68</v>
      </c>
    </row>
    <row r="648" spans="1:2">
      <c r="A648" s="9">
        <v>39743</v>
      </c>
      <c r="B648">
        <v>1615.75</v>
      </c>
    </row>
    <row r="649" spans="1:2">
      <c r="A649" s="9">
        <v>39744</v>
      </c>
      <c r="B649">
        <v>1603.91</v>
      </c>
    </row>
    <row r="650" spans="1:2">
      <c r="A650" s="9">
        <v>39745</v>
      </c>
      <c r="B650">
        <v>1552.03</v>
      </c>
    </row>
    <row r="651" spans="1:2">
      <c r="A651" s="9">
        <v>39748</v>
      </c>
      <c r="B651">
        <v>1505.9</v>
      </c>
    </row>
    <row r="652" spans="1:2">
      <c r="A652" s="9">
        <v>39749</v>
      </c>
      <c r="B652">
        <v>1649.47</v>
      </c>
    </row>
    <row r="653" spans="1:2">
      <c r="A653" s="9">
        <v>39750</v>
      </c>
      <c r="B653">
        <v>1657.21</v>
      </c>
    </row>
    <row r="654" spans="1:2">
      <c r="A654" s="9">
        <v>39751</v>
      </c>
      <c r="B654">
        <v>1698.52</v>
      </c>
    </row>
    <row r="655" spans="1:2">
      <c r="A655" s="9">
        <v>39752</v>
      </c>
      <c r="B655">
        <v>1720.95</v>
      </c>
    </row>
    <row r="656" spans="1:2">
      <c r="A656" s="9">
        <v>39755</v>
      </c>
      <c r="B656">
        <v>1726.33</v>
      </c>
    </row>
    <row r="657" spans="1:2">
      <c r="A657" s="9">
        <v>39756</v>
      </c>
      <c r="B657">
        <v>1780.12</v>
      </c>
    </row>
    <row r="658" spans="1:2">
      <c r="A658" s="9">
        <v>39757</v>
      </c>
      <c r="B658">
        <v>1681.64</v>
      </c>
    </row>
    <row r="659" spans="1:2">
      <c r="A659" s="9">
        <v>39758</v>
      </c>
      <c r="B659">
        <v>1608.7</v>
      </c>
    </row>
    <row r="660" spans="1:2">
      <c r="A660" s="9">
        <v>39759</v>
      </c>
      <c r="B660">
        <v>1647.4</v>
      </c>
    </row>
    <row r="661" spans="1:2">
      <c r="A661" s="9">
        <v>39762</v>
      </c>
      <c r="B661">
        <v>1616.74</v>
      </c>
    </row>
    <row r="662" spans="1:2">
      <c r="A662" s="9">
        <v>39763</v>
      </c>
      <c r="B662">
        <v>1580.9</v>
      </c>
    </row>
    <row r="663" spans="1:2">
      <c r="A663" s="9">
        <v>39764</v>
      </c>
      <c r="B663">
        <v>1499.21</v>
      </c>
    </row>
    <row r="664" spans="1:2">
      <c r="A664" s="9">
        <v>39765</v>
      </c>
      <c r="B664">
        <v>1596.7</v>
      </c>
    </row>
    <row r="665" spans="1:2">
      <c r="A665" s="9">
        <v>39766</v>
      </c>
      <c r="B665">
        <v>1516.85</v>
      </c>
    </row>
    <row r="666" spans="1:2">
      <c r="A666" s="9">
        <v>39769</v>
      </c>
      <c r="B666">
        <v>1482.05</v>
      </c>
    </row>
    <row r="667" spans="1:2">
      <c r="A667" s="9">
        <v>39770</v>
      </c>
      <c r="B667">
        <v>1483.27</v>
      </c>
    </row>
    <row r="668" spans="1:2">
      <c r="A668" s="9">
        <v>39771</v>
      </c>
      <c r="B668">
        <v>1386.42</v>
      </c>
    </row>
    <row r="669" spans="1:2">
      <c r="A669" s="9">
        <v>39772</v>
      </c>
      <c r="B669">
        <v>1316.12</v>
      </c>
    </row>
    <row r="670" spans="1:2">
      <c r="A670" s="9">
        <v>39773</v>
      </c>
      <c r="B670">
        <v>1384.35</v>
      </c>
    </row>
    <row r="671" spans="1:2">
      <c r="A671" s="9">
        <v>39776</v>
      </c>
      <c r="B671">
        <v>1472.02</v>
      </c>
    </row>
    <row r="672" spans="1:2">
      <c r="A672" s="9">
        <v>39777</v>
      </c>
      <c r="B672">
        <v>1464.73</v>
      </c>
    </row>
    <row r="673" spans="1:2">
      <c r="A673" s="9">
        <v>39778</v>
      </c>
      <c r="B673">
        <v>1532.1</v>
      </c>
    </row>
    <row r="674" spans="1:2">
      <c r="A674" s="9">
        <v>39780</v>
      </c>
      <c r="B674">
        <v>1535.57</v>
      </c>
    </row>
    <row r="675" spans="1:2">
      <c r="A675" s="9">
        <v>39783</v>
      </c>
      <c r="B675">
        <v>1398.07</v>
      </c>
    </row>
    <row r="676" spans="1:2">
      <c r="A676" s="9">
        <v>39784</v>
      </c>
      <c r="B676">
        <v>1449.8</v>
      </c>
    </row>
    <row r="677" spans="1:2">
      <c r="A677" s="9">
        <v>39785</v>
      </c>
      <c r="B677">
        <v>1492.38</v>
      </c>
    </row>
    <row r="678" spans="1:2">
      <c r="A678" s="9">
        <v>39786</v>
      </c>
      <c r="B678">
        <v>1445.56</v>
      </c>
    </row>
    <row r="679" spans="1:2">
      <c r="A679" s="9">
        <v>39787</v>
      </c>
      <c r="B679">
        <v>1509.31</v>
      </c>
    </row>
    <row r="680" spans="1:2">
      <c r="A680" s="9">
        <v>39790</v>
      </c>
      <c r="B680">
        <v>1571.74</v>
      </c>
    </row>
    <row r="681" spans="1:2">
      <c r="A681" s="9">
        <v>39791</v>
      </c>
      <c r="B681">
        <v>1547.34</v>
      </c>
    </row>
    <row r="682" spans="1:2">
      <c r="A682" s="9">
        <v>39792</v>
      </c>
      <c r="B682">
        <v>1565.48</v>
      </c>
    </row>
    <row r="683" spans="1:2">
      <c r="A683" s="9">
        <v>39793</v>
      </c>
      <c r="B683">
        <v>1507.88</v>
      </c>
    </row>
    <row r="684" spans="1:2">
      <c r="A684" s="9">
        <v>39794</v>
      </c>
      <c r="B684">
        <v>1540.72</v>
      </c>
    </row>
    <row r="685" spans="1:2">
      <c r="A685" s="9">
        <v>39797</v>
      </c>
      <c r="B685">
        <v>1508.34</v>
      </c>
    </row>
    <row r="686" spans="1:2">
      <c r="A686" s="9">
        <v>39798</v>
      </c>
      <c r="B686">
        <v>1589.89</v>
      </c>
    </row>
    <row r="687" spans="1:2">
      <c r="A687" s="9">
        <v>39799</v>
      </c>
      <c r="B687">
        <v>1579.31</v>
      </c>
    </row>
    <row r="688" spans="1:2">
      <c r="A688" s="9">
        <v>39800</v>
      </c>
      <c r="B688">
        <v>1552.37</v>
      </c>
    </row>
    <row r="689" spans="1:2">
      <c r="A689" s="9">
        <v>39801</v>
      </c>
      <c r="B689">
        <v>1564.32</v>
      </c>
    </row>
    <row r="690" spans="1:2">
      <c r="A690" s="9">
        <v>39804</v>
      </c>
      <c r="B690">
        <v>1532.35</v>
      </c>
    </row>
    <row r="691" spans="1:2">
      <c r="A691" s="9">
        <v>39805</v>
      </c>
      <c r="B691">
        <v>1521.54</v>
      </c>
    </row>
    <row r="692" spans="1:2">
      <c r="A692" s="9">
        <v>39806</v>
      </c>
      <c r="B692">
        <v>1524.9</v>
      </c>
    </row>
    <row r="693" spans="1:2">
      <c r="A693" s="9">
        <v>39808</v>
      </c>
      <c r="B693">
        <v>1530.24</v>
      </c>
    </row>
    <row r="694" spans="1:2">
      <c r="A694" s="9">
        <v>39811</v>
      </c>
      <c r="B694">
        <v>1510.32</v>
      </c>
    </row>
    <row r="695" spans="1:2">
      <c r="A695" s="9">
        <v>39812</v>
      </c>
      <c r="B695">
        <v>1550.7</v>
      </c>
    </row>
    <row r="696" spans="1:2">
      <c r="A696" s="9">
        <v>39813</v>
      </c>
      <c r="B696">
        <v>1577.03</v>
      </c>
    </row>
    <row r="697" spans="1:2">
      <c r="A697" s="9">
        <v>39815</v>
      </c>
      <c r="B697">
        <v>1632.21</v>
      </c>
    </row>
    <row r="698" spans="1:2">
      <c r="A698" s="9">
        <v>39818</v>
      </c>
      <c r="B698">
        <v>1628.03</v>
      </c>
    </row>
    <row r="699" spans="1:2">
      <c r="A699" s="9">
        <v>39819</v>
      </c>
      <c r="B699">
        <v>1652.38</v>
      </c>
    </row>
    <row r="700" spans="1:2">
      <c r="A700" s="9">
        <v>39820</v>
      </c>
      <c r="B700">
        <v>1599.06</v>
      </c>
    </row>
    <row r="701" spans="1:2">
      <c r="A701" s="9">
        <v>39821</v>
      </c>
      <c r="B701">
        <v>1617.01</v>
      </c>
    </row>
    <row r="702" spans="1:2">
      <c r="A702" s="9">
        <v>39822</v>
      </c>
      <c r="B702">
        <v>1571.59</v>
      </c>
    </row>
    <row r="703" spans="1:2">
      <c r="A703" s="9">
        <v>39825</v>
      </c>
      <c r="B703">
        <v>1538.79</v>
      </c>
    </row>
    <row r="704" spans="1:2">
      <c r="A704" s="9">
        <v>39826</v>
      </c>
      <c r="B704">
        <v>1546.46</v>
      </c>
    </row>
    <row r="705" spans="1:2">
      <c r="A705" s="9">
        <v>39827</v>
      </c>
      <c r="B705">
        <v>1489.64</v>
      </c>
    </row>
    <row r="706" spans="1:2">
      <c r="A706" s="9">
        <v>39828</v>
      </c>
      <c r="B706">
        <v>1511.84</v>
      </c>
    </row>
    <row r="707" spans="1:2">
      <c r="A707" s="9">
        <v>39829</v>
      </c>
      <c r="B707">
        <v>1529.33</v>
      </c>
    </row>
    <row r="708" spans="1:2">
      <c r="A708" s="9">
        <v>39833</v>
      </c>
      <c r="B708">
        <v>1440.86</v>
      </c>
    </row>
    <row r="709" spans="1:2">
      <c r="A709" s="9">
        <v>39834</v>
      </c>
      <c r="B709">
        <v>1507.07</v>
      </c>
    </row>
    <row r="710" spans="1:2">
      <c r="A710" s="9">
        <v>39835</v>
      </c>
      <c r="B710">
        <v>1465.49</v>
      </c>
    </row>
    <row r="711" spans="1:2">
      <c r="A711" s="9">
        <v>39836</v>
      </c>
      <c r="B711">
        <v>1477.29</v>
      </c>
    </row>
    <row r="712" spans="1:2">
      <c r="A712" s="9">
        <v>39839</v>
      </c>
      <c r="B712">
        <v>1489.46</v>
      </c>
    </row>
    <row r="713" spans="1:2">
      <c r="A713" s="9">
        <v>39840</v>
      </c>
      <c r="B713">
        <v>1504.9</v>
      </c>
    </row>
    <row r="714" spans="1:2">
      <c r="A714" s="9">
        <v>39841</v>
      </c>
      <c r="B714">
        <v>1558.34</v>
      </c>
    </row>
    <row r="715" spans="1:2">
      <c r="A715" s="9">
        <v>39842</v>
      </c>
      <c r="B715">
        <v>1507.84</v>
      </c>
    </row>
    <row r="716" spans="1:2">
      <c r="A716" s="9">
        <v>39843</v>
      </c>
      <c r="B716">
        <v>1476.42</v>
      </c>
    </row>
    <row r="717" spans="1:2">
      <c r="A717" s="9">
        <v>39846</v>
      </c>
      <c r="B717">
        <v>1494.43</v>
      </c>
    </row>
    <row r="718" spans="1:2">
      <c r="A718" s="9">
        <v>39847</v>
      </c>
      <c r="B718">
        <v>1516.3</v>
      </c>
    </row>
    <row r="719" spans="1:2">
      <c r="A719" s="9">
        <v>39848</v>
      </c>
      <c r="B719">
        <v>1515.05</v>
      </c>
    </row>
    <row r="720" spans="1:2">
      <c r="A720" s="9">
        <v>39849</v>
      </c>
      <c r="B720">
        <v>1546.24</v>
      </c>
    </row>
    <row r="721" spans="1:2">
      <c r="A721" s="9">
        <v>39850</v>
      </c>
      <c r="B721">
        <v>1591.71</v>
      </c>
    </row>
    <row r="722" spans="1:2">
      <c r="A722" s="9">
        <v>39853</v>
      </c>
      <c r="B722">
        <v>1591.56</v>
      </c>
    </row>
    <row r="723" spans="1:2">
      <c r="A723" s="9">
        <v>39854</v>
      </c>
      <c r="B723">
        <v>1524.73</v>
      </c>
    </row>
    <row r="724" spans="1:2">
      <c r="A724" s="9">
        <v>39855</v>
      </c>
      <c r="B724">
        <v>1530.5</v>
      </c>
    </row>
    <row r="725" spans="1:2">
      <c r="A725" s="9">
        <v>39856</v>
      </c>
      <c r="B725">
        <v>1541.71</v>
      </c>
    </row>
    <row r="726" spans="1:2">
      <c r="A726" s="9">
        <v>39857</v>
      </c>
      <c r="B726">
        <v>1534.36</v>
      </c>
    </row>
    <row r="727" spans="1:2">
      <c r="A727" s="9">
        <v>39861</v>
      </c>
      <c r="B727">
        <v>1470.66</v>
      </c>
    </row>
    <row r="728" spans="1:2">
      <c r="A728" s="9">
        <v>39862</v>
      </c>
      <c r="B728">
        <v>1467.97</v>
      </c>
    </row>
    <row r="729" spans="1:2">
      <c r="A729" s="9">
        <v>39863</v>
      </c>
      <c r="B729">
        <v>1442.82</v>
      </c>
    </row>
    <row r="730" spans="1:2">
      <c r="A730" s="9">
        <v>39864</v>
      </c>
      <c r="B730">
        <v>1441.23</v>
      </c>
    </row>
    <row r="731" spans="1:2">
      <c r="A731" s="9">
        <v>39867</v>
      </c>
      <c r="B731">
        <v>1387.72</v>
      </c>
    </row>
    <row r="732" spans="1:2">
      <c r="A732" s="9">
        <v>39868</v>
      </c>
      <c r="B732">
        <v>1441.83</v>
      </c>
    </row>
    <row r="733" spans="1:2">
      <c r="A733" s="9">
        <v>39869</v>
      </c>
      <c r="B733">
        <v>1425.43</v>
      </c>
    </row>
    <row r="734" spans="1:2">
      <c r="A734" s="9">
        <v>39870</v>
      </c>
      <c r="B734">
        <v>1391.47</v>
      </c>
    </row>
    <row r="735" spans="1:2">
      <c r="A735" s="9">
        <v>39871</v>
      </c>
      <c r="B735">
        <v>1377.84</v>
      </c>
    </row>
    <row r="736" spans="1:2">
      <c r="A736" s="9">
        <v>39874</v>
      </c>
      <c r="B736">
        <v>1322.85</v>
      </c>
    </row>
    <row r="737" spans="1:2">
      <c r="A737" s="9">
        <v>39875</v>
      </c>
      <c r="B737">
        <v>1321.01</v>
      </c>
    </row>
    <row r="738" spans="1:2">
      <c r="A738" s="9">
        <v>39876</v>
      </c>
      <c r="B738">
        <v>1353.74</v>
      </c>
    </row>
    <row r="739" spans="1:2">
      <c r="A739" s="9">
        <v>39877</v>
      </c>
      <c r="B739">
        <v>1299.5899999999999</v>
      </c>
    </row>
    <row r="740" spans="1:2">
      <c r="A740" s="9">
        <v>39878</v>
      </c>
      <c r="B740">
        <v>1293.8499999999999</v>
      </c>
    </row>
    <row r="741" spans="1:2">
      <c r="A741" s="9">
        <v>39881</v>
      </c>
      <c r="B741">
        <v>1268.6400000000001</v>
      </c>
    </row>
    <row r="742" spans="1:2">
      <c r="A742" s="9">
        <v>39882</v>
      </c>
      <c r="B742">
        <v>1358.28</v>
      </c>
    </row>
    <row r="743" spans="1:2">
      <c r="A743" s="9">
        <v>39883</v>
      </c>
      <c r="B743">
        <v>1371.64</v>
      </c>
    </row>
    <row r="744" spans="1:2">
      <c r="A744" s="9">
        <v>39884</v>
      </c>
      <c r="B744">
        <v>1426.1</v>
      </c>
    </row>
    <row r="745" spans="1:2">
      <c r="A745" s="9">
        <v>39885</v>
      </c>
      <c r="B745">
        <v>1431.5</v>
      </c>
    </row>
    <row r="746" spans="1:2">
      <c r="A746" s="9">
        <v>39888</v>
      </c>
      <c r="B746">
        <v>1404.02</v>
      </c>
    </row>
    <row r="747" spans="1:2">
      <c r="A747" s="9">
        <v>39889</v>
      </c>
      <c r="B747">
        <v>1462.11</v>
      </c>
    </row>
    <row r="748" spans="1:2">
      <c r="A748" s="9">
        <v>39890</v>
      </c>
      <c r="B748">
        <v>1491.22</v>
      </c>
    </row>
    <row r="749" spans="1:2">
      <c r="A749" s="9">
        <v>39891</v>
      </c>
      <c r="B749">
        <v>1483.48</v>
      </c>
    </row>
    <row r="750" spans="1:2">
      <c r="A750" s="9">
        <v>39892</v>
      </c>
      <c r="B750">
        <v>1457.27</v>
      </c>
    </row>
    <row r="751" spans="1:2">
      <c r="A751" s="9">
        <v>39895</v>
      </c>
      <c r="B751">
        <v>1555.77</v>
      </c>
    </row>
    <row r="752" spans="1:2">
      <c r="A752" s="9">
        <v>39896</v>
      </c>
      <c r="B752">
        <v>1516.52</v>
      </c>
    </row>
    <row r="753" spans="1:2">
      <c r="A753" s="9">
        <v>39897</v>
      </c>
      <c r="B753">
        <v>1528.95</v>
      </c>
    </row>
    <row r="754" spans="1:2">
      <c r="A754" s="9">
        <v>39898</v>
      </c>
      <c r="B754">
        <v>1587</v>
      </c>
    </row>
    <row r="755" spans="1:2">
      <c r="A755" s="9">
        <v>39899</v>
      </c>
      <c r="B755">
        <v>1545.2</v>
      </c>
    </row>
    <row r="756" spans="1:2">
      <c r="A756" s="9">
        <v>39902</v>
      </c>
      <c r="B756">
        <v>1501.8</v>
      </c>
    </row>
    <row r="757" spans="1:2">
      <c r="A757" s="9">
        <v>39903</v>
      </c>
      <c r="B757">
        <v>1528.59</v>
      </c>
    </row>
    <row r="758" spans="1:2">
      <c r="A758" s="9">
        <v>39904</v>
      </c>
      <c r="B758">
        <v>1551.6</v>
      </c>
    </row>
    <row r="759" spans="1:2">
      <c r="A759" s="9">
        <v>39905</v>
      </c>
      <c r="B759">
        <v>1602.63</v>
      </c>
    </row>
    <row r="760" spans="1:2">
      <c r="A760" s="9">
        <v>39906</v>
      </c>
      <c r="B760">
        <v>1621.87</v>
      </c>
    </row>
    <row r="761" spans="1:2">
      <c r="A761" s="9">
        <v>39909</v>
      </c>
      <c r="B761">
        <v>1606.71</v>
      </c>
    </row>
    <row r="762" spans="1:2">
      <c r="A762" s="9">
        <v>39910</v>
      </c>
      <c r="B762">
        <v>1561.61</v>
      </c>
    </row>
    <row r="763" spans="1:2">
      <c r="A763" s="9">
        <v>39911</v>
      </c>
      <c r="B763">
        <v>1590.66</v>
      </c>
    </row>
    <row r="764" spans="1:2">
      <c r="A764" s="9">
        <v>39912</v>
      </c>
      <c r="B764">
        <v>1652.54</v>
      </c>
    </row>
    <row r="765" spans="1:2">
      <c r="A765" s="9">
        <v>39916</v>
      </c>
      <c r="B765">
        <v>1653.31</v>
      </c>
    </row>
    <row r="766" spans="1:2">
      <c r="A766" s="9">
        <v>39917</v>
      </c>
      <c r="B766">
        <v>1625.72</v>
      </c>
    </row>
    <row r="767" spans="1:2">
      <c r="A767" s="9">
        <v>39918</v>
      </c>
      <c r="B767">
        <v>1626.8</v>
      </c>
    </row>
    <row r="768" spans="1:2">
      <c r="A768" s="9">
        <v>39919</v>
      </c>
      <c r="B768">
        <v>1670.44</v>
      </c>
    </row>
    <row r="769" spans="1:2">
      <c r="A769" s="9">
        <v>39920</v>
      </c>
      <c r="B769">
        <v>1673.07</v>
      </c>
    </row>
    <row r="770" spans="1:2">
      <c r="A770" s="9">
        <v>39923</v>
      </c>
      <c r="B770">
        <v>1608.21</v>
      </c>
    </row>
    <row r="771" spans="1:2">
      <c r="A771" s="9">
        <v>39924</v>
      </c>
      <c r="B771">
        <v>1643.85</v>
      </c>
    </row>
    <row r="772" spans="1:2">
      <c r="A772" s="9">
        <v>39925</v>
      </c>
      <c r="B772">
        <v>1646.12</v>
      </c>
    </row>
    <row r="773" spans="1:2">
      <c r="A773" s="9">
        <v>39926</v>
      </c>
      <c r="B773">
        <v>1652.21</v>
      </c>
    </row>
    <row r="774" spans="1:2">
      <c r="A774" s="9">
        <v>39927</v>
      </c>
      <c r="B774">
        <v>1694.29</v>
      </c>
    </row>
    <row r="775" spans="1:2">
      <c r="A775" s="9">
        <v>39930</v>
      </c>
      <c r="B775">
        <v>1679.41</v>
      </c>
    </row>
    <row r="776" spans="1:2">
      <c r="A776" s="9">
        <v>39931</v>
      </c>
      <c r="B776">
        <v>1673.81</v>
      </c>
    </row>
    <row r="777" spans="1:2">
      <c r="A777" s="9">
        <v>39932</v>
      </c>
      <c r="B777">
        <v>1711.94</v>
      </c>
    </row>
    <row r="778" spans="1:2">
      <c r="A778" s="9">
        <v>39933</v>
      </c>
      <c r="B778">
        <v>1717.3</v>
      </c>
    </row>
    <row r="779" spans="1:2">
      <c r="A779" s="9">
        <v>39934</v>
      </c>
      <c r="B779">
        <v>1719.2</v>
      </c>
    </row>
    <row r="780" spans="1:2">
      <c r="A780" s="9">
        <v>39937</v>
      </c>
      <c r="B780">
        <v>1763.56</v>
      </c>
    </row>
    <row r="781" spans="1:2">
      <c r="A781" s="9">
        <v>39938</v>
      </c>
      <c r="B781">
        <v>1754.12</v>
      </c>
    </row>
    <row r="782" spans="1:2">
      <c r="A782" s="9">
        <v>39939</v>
      </c>
      <c r="B782">
        <v>1759.1</v>
      </c>
    </row>
    <row r="783" spans="1:2">
      <c r="A783" s="9">
        <v>39940</v>
      </c>
      <c r="B783">
        <v>1716.24</v>
      </c>
    </row>
    <row r="784" spans="1:2">
      <c r="A784" s="9">
        <v>39941</v>
      </c>
      <c r="B784">
        <v>1739</v>
      </c>
    </row>
    <row r="785" spans="1:2">
      <c r="A785" s="9">
        <v>39944</v>
      </c>
      <c r="B785">
        <v>1731.24</v>
      </c>
    </row>
    <row r="786" spans="1:2">
      <c r="A786" s="9">
        <v>39945</v>
      </c>
      <c r="B786">
        <v>1715.92</v>
      </c>
    </row>
    <row r="787" spans="1:2">
      <c r="A787" s="9">
        <v>39946</v>
      </c>
      <c r="B787">
        <v>1664.19</v>
      </c>
    </row>
    <row r="788" spans="1:2">
      <c r="A788" s="9">
        <v>39947</v>
      </c>
      <c r="B788">
        <v>1689.21</v>
      </c>
    </row>
    <row r="789" spans="1:2">
      <c r="A789" s="9">
        <v>39948</v>
      </c>
      <c r="B789">
        <v>1680.14</v>
      </c>
    </row>
    <row r="790" spans="1:2">
      <c r="A790" s="9">
        <v>39951</v>
      </c>
      <c r="B790">
        <v>1732.36</v>
      </c>
    </row>
    <row r="791" spans="1:2">
      <c r="A791" s="9">
        <v>39952</v>
      </c>
      <c r="B791">
        <v>1734.54</v>
      </c>
    </row>
    <row r="792" spans="1:2">
      <c r="A792" s="9">
        <v>39953</v>
      </c>
      <c r="B792">
        <v>1727.84</v>
      </c>
    </row>
    <row r="793" spans="1:2">
      <c r="A793" s="9">
        <v>39954</v>
      </c>
      <c r="B793">
        <v>1695.25</v>
      </c>
    </row>
    <row r="794" spans="1:2">
      <c r="A794" s="9">
        <v>39955</v>
      </c>
      <c r="B794">
        <v>1692.01</v>
      </c>
    </row>
    <row r="795" spans="1:2">
      <c r="A795" s="9">
        <v>39959</v>
      </c>
      <c r="B795">
        <v>1750.43</v>
      </c>
    </row>
    <row r="796" spans="1:2">
      <c r="A796" s="9">
        <v>39960</v>
      </c>
      <c r="B796">
        <v>1731.08</v>
      </c>
    </row>
    <row r="797" spans="1:2">
      <c r="A797" s="9">
        <v>39961</v>
      </c>
      <c r="B797">
        <v>1751.79</v>
      </c>
    </row>
    <row r="798" spans="1:2">
      <c r="A798" s="9">
        <v>39962</v>
      </c>
      <c r="B798">
        <v>1774.33</v>
      </c>
    </row>
    <row r="799" spans="1:2">
      <c r="A799" s="9">
        <v>39965</v>
      </c>
      <c r="B799">
        <v>1828.68</v>
      </c>
    </row>
    <row r="800" spans="1:2">
      <c r="A800" s="9">
        <v>39966</v>
      </c>
      <c r="B800">
        <v>1836.8</v>
      </c>
    </row>
    <row r="801" spans="1:2">
      <c r="A801" s="9">
        <v>39967</v>
      </c>
      <c r="B801">
        <v>1825.92</v>
      </c>
    </row>
    <row r="802" spans="1:2">
      <c r="A802" s="9">
        <v>39968</v>
      </c>
      <c r="B802">
        <v>1850.02</v>
      </c>
    </row>
    <row r="803" spans="1:2">
      <c r="A803" s="9">
        <v>39969</v>
      </c>
      <c r="B803">
        <v>1849.42</v>
      </c>
    </row>
    <row r="804" spans="1:2">
      <c r="A804" s="9">
        <v>39972</v>
      </c>
      <c r="B804">
        <v>1842.4</v>
      </c>
    </row>
    <row r="805" spans="1:2">
      <c r="A805" s="9">
        <v>39973</v>
      </c>
      <c r="B805">
        <v>1860.13</v>
      </c>
    </row>
    <row r="806" spans="1:2">
      <c r="A806" s="9">
        <v>39974</v>
      </c>
      <c r="B806">
        <v>1853.08</v>
      </c>
    </row>
    <row r="807" spans="1:2">
      <c r="A807" s="9">
        <v>39975</v>
      </c>
      <c r="B807">
        <v>1862.37</v>
      </c>
    </row>
    <row r="808" spans="1:2">
      <c r="A808" s="9">
        <v>39976</v>
      </c>
      <c r="B808">
        <v>1858.8</v>
      </c>
    </row>
    <row r="809" spans="1:2">
      <c r="A809" s="9">
        <v>39979</v>
      </c>
      <c r="B809">
        <v>1816.38</v>
      </c>
    </row>
    <row r="810" spans="1:2">
      <c r="A810" s="9">
        <v>39980</v>
      </c>
      <c r="B810">
        <v>1796.18</v>
      </c>
    </row>
    <row r="811" spans="1:2">
      <c r="A811" s="9">
        <v>39981</v>
      </c>
      <c r="B811">
        <v>1808.06</v>
      </c>
    </row>
    <row r="812" spans="1:2">
      <c r="A812" s="9">
        <v>39982</v>
      </c>
      <c r="B812">
        <v>1807.72</v>
      </c>
    </row>
    <row r="813" spans="1:2">
      <c r="A813" s="9">
        <v>39983</v>
      </c>
      <c r="B813">
        <v>1827.47</v>
      </c>
    </row>
    <row r="814" spans="1:2">
      <c r="A814" s="9">
        <v>39986</v>
      </c>
      <c r="B814">
        <v>1766.19</v>
      </c>
    </row>
    <row r="815" spans="1:2">
      <c r="A815" s="9">
        <v>39987</v>
      </c>
      <c r="B815">
        <v>1764.92</v>
      </c>
    </row>
    <row r="816" spans="1:2">
      <c r="A816" s="9">
        <v>39988</v>
      </c>
      <c r="B816">
        <v>1792.34</v>
      </c>
    </row>
    <row r="817" spans="1:2">
      <c r="A817" s="9">
        <v>39989</v>
      </c>
      <c r="B817">
        <v>1829.54</v>
      </c>
    </row>
    <row r="818" spans="1:2">
      <c r="A818" s="9">
        <v>39990</v>
      </c>
      <c r="B818">
        <v>1838.22</v>
      </c>
    </row>
    <row r="819" spans="1:2">
      <c r="A819" s="9">
        <v>39993</v>
      </c>
      <c r="B819">
        <v>1844.06</v>
      </c>
    </row>
    <row r="820" spans="1:2">
      <c r="A820" s="9">
        <v>39994</v>
      </c>
      <c r="B820">
        <v>1835.04</v>
      </c>
    </row>
    <row r="821" spans="1:2">
      <c r="A821" s="9">
        <v>39995</v>
      </c>
      <c r="B821">
        <v>1845.72</v>
      </c>
    </row>
    <row r="822" spans="1:2">
      <c r="A822" s="9">
        <v>39996</v>
      </c>
      <c r="B822">
        <v>1796.52</v>
      </c>
    </row>
    <row r="823" spans="1:2">
      <c r="A823" s="9">
        <v>40000</v>
      </c>
      <c r="B823">
        <v>1787.4</v>
      </c>
    </row>
    <row r="824" spans="1:2">
      <c r="A824" s="9">
        <v>40001</v>
      </c>
      <c r="B824">
        <v>1746.17</v>
      </c>
    </row>
    <row r="825" spans="1:2">
      <c r="A825" s="9">
        <v>40002</v>
      </c>
      <c r="B825">
        <v>1747.17</v>
      </c>
    </row>
    <row r="826" spans="1:2">
      <c r="A826" s="9">
        <v>40003</v>
      </c>
      <c r="B826">
        <v>1752.55</v>
      </c>
    </row>
    <row r="827" spans="1:2">
      <c r="A827" s="9">
        <v>40004</v>
      </c>
      <c r="B827">
        <v>1756.03</v>
      </c>
    </row>
    <row r="828" spans="1:2">
      <c r="A828" s="9">
        <v>40007</v>
      </c>
      <c r="B828">
        <v>1793.21</v>
      </c>
    </row>
    <row r="829" spans="1:2">
      <c r="A829" s="9">
        <v>40008</v>
      </c>
      <c r="B829">
        <v>1799.73</v>
      </c>
    </row>
    <row r="830" spans="1:2">
      <c r="A830" s="9">
        <v>40009</v>
      </c>
      <c r="B830">
        <v>1862.9</v>
      </c>
    </row>
    <row r="831" spans="1:2">
      <c r="A831" s="9">
        <v>40010</v>
      </c>
      <c r="B831">
        <v>1885.03</v>
      </c>
    </row>
    <row r="832" spans="1:2">
      <c r="A832" s="9">
        <v>40011</v>
      </c>
      <c r="B832">
        <v>1886.61</v>
      </c>
    </row>
    <row r="833" spans="1:2">
      <c r="A833" s="9">
        <v>40014</v>
      </c>
      <c r="B833">
        <v>1909.29</v>
      </c>
    </row>
    <row r="834" spans="1:2">
      <c r="A834" s="9">
        <v>40015</v>
      </c>
      <c r="B834">
        <v>1916.2</v>
      </c>
    </row>
    <row r="835" spans="1:2">
      <c r="A835" s="9">
        <v>40016</v>
      </c>
      <c r="B835">
        <v>1926.38</v>
      </c>
    </row>
    <row r="836" spans="1:2">
      <c r="A836" s="9">
        <v>40017</v>
      </c>
      <c r="B836">
        <v>1973.6</v>
      </c>
    </row>
    <row r="837" spans="1:2">
      <c r="A837" s="9">
        <v>40018</v>
      </c>
      <c r="B837">
        <v>1965.96</v>
      </c>
    </row>
    <row r="838" spans="1:2">
      <c r="A838" s="9">
        <v>40021</v>
      </c>
      <c r="B838">
        <v>1967.89</v>
      </c>
    </row>
    <row r="839" spans="1:2">
      <c r="A839" s="9">
        <v>40022</v>
      </c>
      <c r="B839">
        <v>1975.51</v>
      </c>
    </row>
    <row r="840" spans="1:2">
      <c r="A840" s="9">
        <v>40023</v>
      </c>
      <c r="B840">
        <v>1967.76</v>
      </c>
    </row>
    <row r="841" spans="1:2">
      <c r="A841" s="9">
        <v>40024</v>
      </c>
      <c r="B841">
        <v>1984.3</v>
      </c>
    </row>
    <row r="842" spans="1:2">
      <c r="A842" s="9">
        <v>40025</v>
      </c>
      <c r="B842">
        <v>1978.5</v>
      </c>
    </row>
    <row r="843" spans="1:2">
      <c r="A843" s="9">
        <v>40028</v>
      </c>
      <c r="B843">
        <v>2008.61</v>
      </c>
    </row>
    <row r="844" spans="1:2">
      <c r="A844" s="9">
        <v>40029</v>
      </c>
      <c r="B844">
        <v>2011.31</v>
      </c>
    </row>
    <row r="845" spans="1:2">
      <c r="A845" s="9">
        <v>40030</v>
      </c>
      <c r="B845">
        <v>1993.05</v>
      </c>
    </row>
    <row r="846" spans="1:2">
      <c r="A846" s="9">
        <v>40031</v>
      </c>
      <c r="B846">
        <v>1973.16</v>
      </c>
    </row>
    <row r="847" spans="1:2">
      <c r="A847" s="9">
        <v>40032</v>
      </c>
      <c r="B847">
        <v>2000.25</v>
      </c>
    </row>
    <row r="848" spans="1:2">
      <c r="A848" s="9">
        <v>40035</v>
      </c>
      <c r="B848">
        <v>1992.24</v>
      </c>
    </row>
    <row r="849" spans="1:2">
      <c r="A849" s="9">
        <v>40036</v>
      </c>
      <c r="B849">
        <v>1969.73</v>
      </c>
    </row>
    <row r="850" spans="1:2">
      <c r="A850" s="9">
        <v>40037</v>
      </c>
      <c r="B850">
        <v>1998.72</v>
      </c>
    </row>
    <row r="851" spans="1:2">
      <c r="A851" s="9">
        <v>40038</v>
      </c>
      <c r="B851">
        <v>2009.35</v>
      </c>
    </row>
    <row r="852" spans="1:2">
      <c r="A852" s="9">
        <v>40039</v>
      </c>
      <c r="B852">
        <v>1985.52</v>
      </c>
    </row>
    <row r="853" spans="1:2">
      <c r="A853" s="9">
        <v>40042</v>
      </c>
      <c r="B853">
        <v>1930.84</v>
      </c>
    </row>
    <row r="854" spans="1:2">
      <c r="A854" s="9">
        <v>40043</v>
      </c>
      <c r="B854">
        <v>1955.92</v>
      </c>
    </row>
    <row r="855" spans="1:2">
      <c r="A855" s="9">
        <v>40044</v>
      </c>
      <c r="B855">
        <v>1969.24</v>
      </c>
    </row>
    <row r="856" spans="1:2">
      <c r="A856" s="9">
        <v>40045</v>
      </c>
      <c r="B856">
        <v>1989.22</v>
      </c>
    </row>
    <row r="857" spans="1:2">
      <c r="A857" s="9">
        <v>40046</v>
      </c>
      <c r="B857">
        <v>2020.9</v>
      </c>
    </row>
    <row r="858" spans="1:2">
      <c r="A858" s="9">
        <v>40049</v>
      </c>
      <c r="B858">
        <v>2017.98</v>
      </c>
    </row>
    <row r="859" spans="1:2">
      <c r="A859" s="9">
        <v>40050</v>
      </c>
      <c r="B859">
        <v>2024.23</v>
      </c>
    </row>
    <row r="860" spans="1:2">
      <c r="A860" s="9">
        <v>40051</v>
      </c>
      <c r="B860">
        <v>2024.43</v>
      </c>
    </row>
    <row r="861" spans="1:2">
      <c r="A861" s="9">
        <v>40052</v>
      </c>
      <c r="B861">
        <v>2027.73</v>
      </c>
    </row>
    <row r="862" spans="1:2">
      <c r="A862" s="9">
        <v>40053</v>
      </c>
      <c r="B862">
        <v>2028.77</v>
      </c>
    </row>
    <row r="863" spans="1:2">
      <c r="A863" s="9">
        <v>40056</v>
      </c>
      <c r="B863">
        <v>2009.06</v>
      </c>
    </row>
    <row r="864" spans="1:2">
      <c r="A864" s="9">
        <v>40057</v>
      </c>
      <c r="B864">
        <v>1968.89</v>
      </c>
    </row>
    <row r="865" spans="1:2">
      <c r="A865" s="9">
        <v>40058</v>
      </c>
      <c r="B865">
        <v>1967.07</v>
      </c>
    </row>
    <row r="866" spans="1:2">
      <c r="A866" s="9">
        <v>40059</v>
      </c>
      <c r="B866">
        <v>1983.2</v>
      </c>
    </row>
    <row r="867" spans="1:2">
      <c r="A867" s="9">
        <v>40060</v>
      </c>
      <c r="B867">
        <v>2018.78</v>
      </c>
    </row>
    <row r="868" spans="1:2">
      <c r="A868" s="9">
        <v>40064</v>
      </c>
      <c r="B868">
        <v>2037.77</v>
      </c>
    </row>
    <row r="869" spans="1:2">
      <c r="A869" s="9">
        <v>40065</v>
      </c>
      <c r="B869">
        <v>2060.39</v>
      </c>
    </row>
    <row r="870" spans="1:2">
      <c r="A870" s="9">
        <v>40066</v>
      </c>
      <c r="B870">
        <v>2084.02</v>
      </c>
    </row>
    <row r="871" spans="1:2">
      <c r="A871" s="9">
        <v>40067</v>
      </c>
      <c r="B871">
        <v>2080.9</v>
      </c>
    </row>
    <row r="872" spans="1:2">
      <c r="A872" s="9">
        <v>40070</v>
      </c>
      <c r="B872">
        <v>2091.7800000000002</v>
      </c>
    </row>
    <row r="873" spans="1:2">
      <c r="A873" s="9">
        <v>40071</v>
      </c>
      <c r="B873">
        <v>2102.64</v>
      </c>
    </row>
    <row r="874" spans="1:2">
      <c r="A874" s="9">
        <v>40072</v>
      </c>
      <c r="B874">
        <v>2133.15</v>
      </c>
    </row>
    <row r="875" spans="1:2">
      <c r="A875" s="9">
        <v>40073</v>
      </c>
      <c r="B875">
        <v>2126.75</v>
      </c>
    </row>
    <row r="876" spans="1:2">
      <c r="A876" s="9">
        <v>40074</v>
      </c>
      <c r="B876">
        <v>2132.86</v>
      </c>
    </row>
    <row r="877" spans="1:2">
      <c r="A877" s="9">
        <v>40077</v>
      </c>
      <c r="B877">
        <v>2138.04</v>
      </c>
    </row>
    <row r="878" spans="1:2">
      <c r="A878" s="9">
        <v>40078</v>
      </c>
      <c r="B878">
        <v>2146.3000000000002</v>
      </c>
    </row>
    <row r="879" spans="1:2">
      <c r="A879" s="9">
        <v>40079</v>
      </c>
      <c r="B879">
        <v>2131.42</v>
      </c>
    </row>
    <row r="880" spans="1:2">
      <c r="A880" s="9">
        <v>40080</v>
      </c>
      <c r="B880">
        <v>2107.61</v>
      </c>
    </row>
    <row r="881" spans="1:2">
      <c r="A881" s="9">
        <v>40081</v>
      </c>
      <c r="B881">
        <v>2090.92</v>
      </c>
    </row>
    <row r="882" spans="1:2">
      <c r="A882" s="9">
        <v>40084</v>
      </c>
      <c r="B882">
        <v>2130.7399999999998</v>
      </c>
    </row>
    <row r="883" spans="1:2">
      <c r="A883" s="9">
        <v>40085</v>
      </c>
      <c r="B883">
        <v>2124.04</v>
      </c>
    </row>
    <row r="884" spans="1:2">
      <c r="A884" s="9">
        <v>40086</v>
      </c>
      <c r="B884">
        <v>2122.42</v>
      </c>
    </row>
    <row r="885" spans="1:2">
      <c r="A885" s="9">
        <v>40087</v>
      </c>
      <c r="B885">
        <v>2057.48</v>
      </c>
    </row>
    <row r="886" spans="1:2">
      <c r="A886" s="9">
        <v>40088</v>
      </c>
      <c r="B886">
        <v>2048.11</v>
      </c>
    </row>
    <row r="887" spans="1:2">
      <c r="A887" s="9">
        <v>40091</v>
      </c>
      <c r="B887">
        <v>2068.15</v>
      </c>
    </row>
    <row r="888" spans="1:2">
      <c r="A888" s="9">
        <v>40092</v>
      </c>
      <c r="B888">
        <v>2103.5700000000002</v>
      </c>
    </row>
    <row r="889" spans="1:2">
      <c r="A889" s="9">
        <v>40093</v>
      </c>
      <c r="B889">
        <v>2110.33</v>
      </c>
    </row>
    <row r="890" spans="1:2">
      <c r="A890" s="9">
        <v>40094</v>
      </c>
      <c r="B890">
        <v>2123.9299999999998</v>
      </c>
    </row>
    <row r="891" spans="1:2">
      <c r="A891" s="9">
        <v>40095</v>
      </c>
      <c r="B891">
        <v>2139.2800000000002</v>
      </c>
    </row>
    <row r="892" spans="1:2">
      <c r="A892" s="9">
        <v>40098</v>
      </c>
      <c r="B892">
        <v>2139.14</v>
      </c>
    </row>
    <row r="893" spans="1:2">
      <c r="A893" s="9">
        <v>40099</v>
      </c>
      <c r="B893">
        <v>2139.89</v>
      </c>
    </row>
    <row r="894" spans="1:2">
      <c r="A894" s="9">
        <v>40100</v>
      </c>
      <c r="B894">
        <v>2172.23</v>
      </c>
    </row>
    <row r="895" spans="1:2">
      <c r="A895" s="9">
        <v>40101</v>
      </c>
      <c r="B895">
        <v>2173.29</v>
      </c>
    </row>
    <row r="896" spans="1:2">
      <c r="A896" s="9">
        <v>40102</v>
      </c>
      <c r="B896">
        <v>2156.8000000000002</v>
      </c>
    </row>
    <row r="897" spans="1:2">
      <c r="A897" s="9">
        <v>40105</v>
      </c>
      <c r="B897">
        <v>2176.3200000000002</v>
      </c>
    </row>
    <row r="898" spans="1:2">
      <c r="A898" s="9">
        <v>40106</v>
      </c>
      <c r="B898">
        <v>2163.4699999999998</v>
      </c>
    </row>
    <row r="899" spans="1:2">
      <c r="A899" s="9">
        <v>40107</v>
      </c>
      <c r="B899">
        <v>2150.73</v>
      </c>
    </row>
    <row r="900" spans="1:2">
      <c r="A900" s="9">
        <v>40108</v>
      </c>
      <c r="B900">
        <v>2165.29</v>
      </c>
    </row>
    <row r="901" spans="1:2">
      <c r="A901" s="9">
        <v>40109</v>
      </c>
      <c r="B901">
        <v>2154.4699999999998</v>
      </c>
    </row>
    <row r="902" spans="1:2">
      <c r="A902" s="9">
        <v>40112</v>
      </c>
      <c r="B902">
        <v>2141.85</v>
      </c>
    </row>
    <row r="903" spans="1:2">
      <c r="A903" s="9">
        <v>40113</v>
      </c>
      <c r="B903">
        <v>2116.09</v>
      </c>
    </row>
    <row r="904" spans="1:2">
      <c r="A904" s="9">
        <v>40114</v>
      </c>
      <c r="B904">
        <v>2059.61</v>
      </c>
    </row>
    <row r="905" spans="1:2">
      <c r="A905" s="9">
        <v>40115</v>
      </c>
      <c r="B905">
        <v>2097.5500000000002</v>
      </c>
    </row>
    <row r="906" spans="1:2">
      <c r="A906" s="9">
        <v>40116</v>
      </c>
      <c r="B906">
        <v>2045.11</v>
      </c>
    </row>
    <row r="907" spans="1:2">
      <c r="A907" s="9">
        <v>40119</v>
      </c>
      <c r="B907">
        <v>2049.1999999999998</v>
      </c>
    </row>
    <row r="908" spans="1:2">
      <c r="A908" s="9">
        <v>40120</v>
      </c>
      <c r="B908">
        <v>2057.3200000000002</v>
      </c>
    </row>
    <row r="909" spans="1:2">
      <c r="A909" s="9">
        <v>40121</v>
      </c>
      <c r="B909">
        <v>2055.52</v>
      </c>
    </row>
    <row r="910" spans="1:2">
      <c r="A910" s="9">
        <v>40122</v>
      </c>
      <c r="B910">
        <v>2105.3200000000002</v>
      </c>
    </row>
    <row r="911" spans="1:2">
      <c r="A911" s="9">
        <v>40123</v>
      </c>
      <c r="B911">
        <v>2112.44</v>
      </c>
    </row>
    <row r="912" spans="1:2">
      <c r="A912" s="9">
        <v>40126</v>
      </c>
      <c r="B912">
        <v>2154.06</v>
      </c>
    </row>
    <row r="913" spans="1:2">
      <c r="A913" s="9">
        <v>40127</v>
      </c>
      <c r="B913">
        <v>2151.08</v>
      </c>
    </row>
    <row r="914" spans="1:2">
      <c r="A914" s="9">
        <v>40128</v>
      </c>
      <c r="B914">
        <v>2166.9</v>
      </c>
    </row>
    <row r="915" spans="1:2">
      <c r="A915" s="9">
        <v>40129</v>
      </c>
      <c r="B915">
        <v>2149.02</v>
      </c>
    </row>
    <row r="916" spans="1:2">
      <c r="A916" s="9">
        <v>40130</v>
      </c>
      <c r="B916">
        <v>2167.88</v>
      </c>
    </row>
    <row r="917" spans="1:2">
      <c r="A917" s="9">
        <v>40133</v>
      </c>
      <c r="B917">
        <v>2197.85</v>
      </c>
    </row>
    <row r="918" spans="1:2">
      <c r="A918" s="9">
        <v>40134</v>
      </c>
      <c r="B918">
        <v>2203.7800000000002</v>
      </c>
    </row>
    <row r="919" spans="1:2">
      <c r="A919" s="9">
        <v>40135</v>
      </c>
      <c r="B919">
        <v>2193.14</v>
      </c>
    </row>
    <row r="920" spans="1:2">
      <c r="A920" s="9">
        <v>40136</v>
      </c>
      <c r="B920">
        <v>2156.8200000000002</v>
      </c>
    </row>
    <row r="921" spans="1:2">
      <c r="A921" s="9">
        <v>40137</v>
      </c>
      <c r="B921">
        <v>2146.04</v>
      </c>
    </row>
    <row r="922" spans="1:2">
      <c r="A922" s="9">
        <v>40140</v>
      </c>
      <c r="B922">
        <v>2176.0100000000002</v>
      </c>
    </row>
    <row r="923" spans="1:2">
      <c r="A923" s="9">
        <v>40141</v>
      </c>
      <c r="B923">
        <v>2169.1799999999998</v>
      </c>
    </row>
    <row r="924" spans="1:2">
      <c r="A924" s="9">
        <v>40142</v>
      </c>
      <c r="B924">
        <v>2176.0500000000002</v>
      </c>
    </row>
    <row r="925" spans="1:2">
      <c r="A925" s="9">
        <v>40144</v>
      </c>
      <c r="B925">
        <v>2138.44</v>
      </c>
    </row>
    <row r="926" spans="1:2">
      <c r="A926" s="9">
        <v>40147</v>
      </c>
      <c r="B926">
        <v>2144.6</v>
      </c>
    </row>
    <row r="927" spans="1:2">
      <c r="A927" s="9">
        <v>40148</v>
      </c>
      <c r="B927">
        <v>2175.81</v>
      </c>
    </row>
    <row r="928" spans="1:2">
      <c r="A928" s="9">
        <v>40149</v>
      </c>
      <c r="B928">
        <v>2185.0300000000002</v>
      </c>
    </row>
    <row r="929" spans="1:2">
      <c r="A929" s="9">
        <v>40150</v>
      </c>
      <c r="B929">
        <v>2173.14</v>
      </c>
    </row>
    <row r="930" spans="1:2">
      <c r="A930" s="9">
        <v>40151</v>
      </c>
      <c r="B930">
        <v>2194.35</v>
      </c>
    </row>
    <row r="931" spans="1:2">
      <c r="A931" s="9">
        <v>40154</v>
      </c>
      <c r="B931">
        <v>2189.61</v>
      </c>
    </row>
    <row r="932" spans="1:2">
      <c r="A932" s="9">
        <v>40155</v>
      </c>
      <c r="B932">
        <v>2172.9899999999998</v>
      </c>
    </row>
    <row r="933" spans="1:2">
      <c r="A933" s="9">
        <v>40156</v>
      </c>
      <c r="B933">
        <v>2183.73</v>
      </c>
    </row>
    <row r="934" spans="1:2">
      <c r="A934" s="9">
        <v>40157</v>
      </c>
      <c r="B934">
        <v>2190.86</v>
      </c>
    </row>
    <row r="935" spans="1:2">
      <c r="A935" s="9">
        <v>40158</v>
      </c>
      <c r="B935">
        <v>2190.31</v>
      </c>
    </row>
    <row r="936" spans="1:2">
      <c r="A936" s="9">
        <v>40161</v>
      </c>
      <c r="B936">
        <v>2212.1</v>
      </c>
    </row>
    <row r="937" spans="1:2">
      <c r="A937" s="9">
        <v>40162</v>
      </c>
      <c r="B937">
        <v>2201.0500000000002</v>
      </c>
    </row>
    <row r="938" spans="1:2">
      <c r="A938" s="9">
        <v>40163</v>
      </c>
      <c r="B938">
        <v>2206.91</v>
      </c>
    </row>
    <row r="939" spans="1:2">
      <c r="A939" s="9">
        <v>40164</v>
      </c>
      <c r="B939">
        <v>2180.0500000000002</v>
      </c>
    </row>
    <row r="940" spans="1:2">
      <c r="A940" s="9">
        <v>40165</v>
      </c>
      <c r="B940">
        <v>2211.69</v>
      </c>
    </row>
    <row r="941" spans="1:2">
      <c r="A941" s="9">
        <v>40168</v>
      </c>
      <c r="B941">
        <v>2237.66</v>
      </c>
    </row>
    <row r="942" spans="1:2">
      <c r="A942" s="9">
        <v>40169</v>
      </c>
      <c r="B942">
        <v>2252.67</v>
      </c>
    </row>
    <row r="943" spans="1:2">
      <c r="A943" s="9">
        <v>40170</v>
      </c>
      <c r="B943">
        <v>2269.64</v>
      </c>
    </row>
    <row r="944" spans="1:2">
      <c r="A944" s="9">
        <v>40171</v>
      </c>
      <c r="B944">
        <v>2285.69</v>
      </c>
    </row>
    <row r="945" spans="1:2">
      <c r="A945" s="9">
        <v>40175</v>
      </c>
      <c r="B945">
        <v>2291.08</v>
      </c>
    </row>
    <row r="946" spans="1:2">
      <c r="A946" s="9">
        <v>40176</v>
      </c>
      <c r="B946">
        <v>2288.4</v>
      </c>
    </row>
    <row r="947" spans="1:2">
      <c r="A947" s="9">
        <v>40177</v>
      </c>
      <c r="B947">
        <v>2291.2800000000002</v>
      </c>
    </row>
    <row r="948" spans="1:2">
      <c r="A948" s="9">
        <v>40178</v>
      </c>
      <c r="B948">
        <v>2269.15</v>
      </c>
    </row>
    <row r="949" spans="1:2">
      <c r="A949" s="9">
        <v>40182</v>
      </c>
      <c r="B949">
        <v>2308.42</v>
      </c>
    </row>
    <row r="950" spans="1:2">
      <c r="A950" s="9">
        <v>40183</v>
      </c>
      <c r="B950">
        <v>2308.71</v>
      </c>
    </row>
    <row r="951" spans="1:2">
      <c r="A951" s="9">
        <v>40184</v>
      </c>
      <c r="B951">
        <v>2301.09</v>
      </c>
    </row>
    <row r="952" spans="1:2">
      <c r="A952" s="9">
        <v>40185</v>
      </c>
      <c r="B952">
        <v>2300.0500000000002</v>
      </c>
    </row>
    <row r="953" spans="1:2">
      <c r="A953" s="9">
        <v>40186</v>
      </c>
      <c r="B953">
        <v>2317.17</v>
      </c>
    </row>
    <row r="954" spans="1:2">
      <c r="A954" s="9">
        <v>40189</v>
      </c>
      <c r="B954">
        <v>2312.41</v>
      </c>
    </row>
    <row r="955" spans="1:2">
      <c r="A955" s="9">
        <v>40190</v>
      </c>
      <c r="B955">
        <v>2282.31</v>
      </c>
    </row>
    <row r="956" spans="1:2">
      <c r="A956" s="9">
        <v>40191</v>
      </c>
      <c r="B956">
        <v>2307.9</v>
      </c>
    </row>
    <row r="957" spans="1:2">
      <c r="A957" s="9">
        <v>40192</v>
      </c>
      <c r="B957">
        <v>2316.7399999999998</v>
      </c>
    </row>
    <row r="958" spans="1:2">
      <c r="A958" s="9">
        <v>40193</v>
      </c>
      <c r="B958">
        <v>2287.9899999999998</v>
      </c>
    </row>
    <row r="959" spans="1:2">
      <c r="A959" s="9">
        <v>40197</v>
      </c>
      <c r="B959">
        <v>2320.4</v>
      </c>
    </row>
    <row r="960" spans="1:2">
      <c r="A960" s="9">
        <v>40198</v>
      </c>
      <c r="B960">
        <v>2291.25</v>
      </c>
    </row>
    <row r="961" spans="1:2">
      <c r="A961" s="9">
        <v>40199</v>
      </c>
      <c r="B961">
        <v>2265.6999999999998</v>
      </c>
    </row>
    <row r="962" spans="1:2">
      <c r="A962" s="9">
        <v>40200</v>
      </c>
      <c r="B962">
        <v>2205.29</v>
      </c>
    </row>
    <row r="963" spans="1:2">
      <c r="A963" s="9">
        <v>40203</v>
      </c>
      <c r="B963">
        <v>2210.8000000000002</v>
      </c>
    </row>
    <row r="964" spans="1:2">
      <c r="A964" s="9">
        <v>40204</v>
      </c>
      <c r="B964">
        <v>2203.73</v>
      </c>
    </row>
    <row r="965" spans="1:2">
      <c r="A965" s="9">
        <v>40205</v>
      </c>
      <c r="B965">
        <v>2221.41</v>
      </c>
    </row>
    <row r="966" spans="1:2">
      <c r="A966" s="9">
        <v>40206</v>
      </c>
      <c r="B966">
        <v>2179</v>
      </c>
    </row>
    <row r="967" spans="1:2">
      <c r="A967" s="9">
        <v>40207</v>
      </c>
      <c r="B967">
        <v>2147.35</v>
      </c>
    </row>
    <row r="968" spans="1:2">
      <c r="A968" s="9">
        <v>40210</v>
      </c>
      <c r="B968">
        <v>2171.1999999999998</v>
      </c>
    </row>
    <row r="969" spans="1:2">
      <c r="A969" s="9">
        <v>40211</v>
      </c>
      <c r="B969">
        <v>2190.06</v>
      </c>
    </row>
    <row r="970" spans="1:2">
      <c r="A970" s="9">
        <v>40212</v>
      </c>
      <c r="B970">
        <v>2190.91</v>
      </c>
    </row>
    <row r="971" spans="1:2">
      <c r="A971" s="9">
        <v>40213</v>
      </c>
      <c r="B971">
        <v>2125.4299999999998</v>
      </c>
    </row>
    <row r="972" spans="1:2">
      <c r="A972" s="9">
        <v>40214</v>
      </c>
      <c r="B972">
        <v>2141.12</v>
      </c>
    </row>
    <row r="973" spans="1:2">
      <c r="A973" s="9">
        <v>40217</v>
      </c>
      <c r="B973">
        <v>2126.0500000000002</v>
      </c>
    </row>
    <row r="974" spans="1:2">
      <c r="A974" s="9">
        <v>40218</v>
      </c>
      <c r="B974">
        <v>2150.87</v>
      </c>
    </row>
    <row r="975" spans="1:2">
      <c r="A975" s="9">
        <v>40219</v>
      </c>
      <c r="B975">
        <v>2147.87</v>
      </c>
    </row>
    <row r="976" spans="1:2">
      <c r="A976" s="9">
        <v>40220</v>
      </c>
      <c r="B976">
        <v>2177.41</v>
      </c>
    </row>
    <row r="977" spans="1:2">
      <c r="A977" s="9">
        <v>40221</v>
      </c>
      <c r="B977">
        <v>2183.5300000000002</v>
      </c>
    </row>
    <row r="978" spans="1:2">
      <c r="A978" s="9">
        <v>40225</v>
      </c>
      <c r="B978">
        <v>2214.19</v>
      </c>
    </row>
    <row r="979" spans="1:2">
      <c r="A979" s="9">
        <v>40226</v>
      </c>
      <c r="B979">
        <v>2226.29</v>
      </c>
    </row>
    <row r="980" spans="1:2">
      <c r="A980" s="9">
        <v>40227</v>
      </c>
      <c r="B980">
        <v>2241.71</v>
      </c>
    </row>
    <row r="981" spans="1:2">
      <c r="A981" s="9">
        <v>40228</v>
      </c>
      <c r="B981">
        <v>2243.87</v>
      </c>
    </row>
    <row r="982" spans="1:2">
      <c r="A982" s="9">
        <v>40231</v>
      </c>
      <c r="B982">
        <v>2242.0300000000002</v>
      </c>
    </row>
    <row r="983" spans="1:2">
      <c r="A983" s="9">
        <v>40232</v>
      </c>
      <c r="B983">
        <v>2213.44</v>
      </c>
    </row>
    <row r="984" spans="1:2">
      <c r="A984" s="9">
        <v>40233</v>
      </c>
      <c r="B984">
        <v>2235.9</v>
      </c>
    </row>
    <row r="985" spans="1:2">
      <c r="A985" s="9">
        <v>40234</v>
      </c>
      <c r="B985">
        <v>2234.2199999999998</v>
      </c>
    </row>
    <row r="986" spans="1:2">
      <c r="A986" s="9">
        <v>40235</v>
      </c>
      <c r="B986">
        <v>2238.2600000000002</v>
      </c>
    </row>
    <row r="987" spans="1:2">
      <c r="A987" s="9">
        <v>40238</v>
      </c>
      <c r="B987">
        <v>2273.5700000000002</v>
      </c>
    </row>
    <row r="988" spans="1:2">
      <c r="A988" s="9">
        <v>40239</v>
      </c>
      <c r="B988">
        <v>2280.79</v>
      </c>
    </row>
    <row r="989" spans="1:2">
      <c r="A989" s="9">
        <v>40240</v>
      </c>
      <c r="B989">
        <v>2280.6799999999998</v>
      </c>
    </row>
    <row r="990" spans="1:2">
      <c r="A990" s="9">
        <v>40241</v>
      </c>
      <c r="B990">
        <v>2292.31</v>
      </c>
    </row>
    <row r="991" spans="1:2">
      <c r="A991" s="9">
        <v>40242</v>
      </c>
      <c r="B991">
        <v>2326.35</v>
      </c>
    </row>
    <row r="992" spans="1:2">
      <c r="A992" s="9">
        <v>40245</v>
      </c>
      <c r="B992">
        <v>2332.21</v>
      </c>
    </row>
    <row r="993" spans="1:2">
      <c r="A993" s="9">
        <v>40246</v>
      </c>
      <c r="B993">
        <v>2340.6799999999998</v>
      </c>
    </row>
    <row r="994" spans="1:2">
      <c r="A994" s="9">
        <v>40247</v>
      </c>
      <c r="B994">
        <v>2358.9499999999998</v>
      </c>
    </row>
    <row r="995" spans="1:2">
      <c r="A995" s="9">
        <v>40248</v>
      </c>
      <c r="B995">
        <v>2368.46</v>
      </c>
    </row>
    <row r="996" spans="1:2">
      <c r="A996" s="9">
        <v>40249</v>
      </c>
      <c r="B996">
        <v>2367.66</v>
      </c>
    </row>
    <row r="997" spans="1:2">
      <c r="A997" s="9">
        <v>40252</v>
      </c>
      <c r="B997">
        <v>2362.21</v>
      </c>
    </row>
    <row r="998" spans="1:2">
      <c r="A998" s="9">
        <v>40253</v>
      </c>
      <c r="B998">
        <v>2378.0100000000002</v>
      </c>
    </row>
    <row r="999" spans="1:2">
      <c r="A999" s="9">
        <v>40254</v>
      </c>
      <c r="B999">
        <v>2389.09</v>
      </c>
    </row>
    <row r="1000" spans="1:2">
      <c r="A1000" s="9">
        <v>40255</v>
      </c>
      <c r="B1000">
        <v>2391.2800000000002</v>
      </c>
    </row>
    <row r="1001" spans="1:2">
      <c r="A1001" s="9">
        <v>40256</v>
      </c>
      <c r="B1001">
        <v>2374.41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BEF</vt:lpstr>
      <vt:lpstr>Eigen test</vt:lpstr>
      <vt:lpstr>PCA</vt:lpstr>
      <vt:lpstr>NASDAQ</vt:lpstr>
      <vt:lpstr>Lambda</vt:lpstr>
      <vt:lpstr>M</vt:lpstr>
      <vt:lpstr>Vec</vt:lpstr>
      <vt:lpstr>VecTrans</vt:lpstr>
    </vt:vector>
  </TitlesOfParts>
  <Company>University of Toronto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White</dc:creator>
  <cp:lastModifiedBy>Ravi</cp:lastModifiedBy>
  <cp:lastPrinted>2011-10-04T19:23:43Z</cp:lastPrinted>
  <dcterms:created xsi:type="dcterms:W3CDTF">1999-10-06T23:05:41Z</dcterms:created>
  <dcterms:modified xsi:type="dcterms:W3CDTF">2016-03-26T17:01:55Z</dcterms:modified>
</cp:coreProperties>
</file>