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Zeben\Google Drive\_Risk Management\Assignment\"/>
    </mc:Choice>
  </mc:AlternateContent>
  <bookViews>
    <workbookView xWindow="0" yWindow="0" windowWidth="15750" windowHeight="8160" firstSheet="2" activeTab="8"/>
  </bookViews>
  <sheets>
    <sheet name="Data" sheetId="1" r:id="rId1"/>
    <sheet name="Scenarios" sheetId="2" r:id="rId2"/>
    <sheet name="Ranked Loss" sheetId="3" r:id="rId3"/>
    <sheet name="Sc w Weights" sheetId="5" r:id="rId4"/>
    <sheet name="Ranked Loss w Weights" sheetId="6" r:id="rId5"/>
    <sheet name="Lambdas " sheetId="11" r:id="rId6"/>
    <sheet name="Data with Vol Ests" sheetId="7" r:id="rId7"/>
    <sheet name="Vol Adj Scenarios" sheetId="8" r:id="rId8"/>
    <sheet name="Ranked Losses Vol Adj Scenarios" sheetId="9" r:id="rId9"/>
  </sheets>
  <definedNames>
    <definedName name="_xlnm._FilterDatabase" localSheetId="2" hidden="1">'Ranked Loss'!$A$1:$B$1</definedName>
    <definedName name="_xlnm._FilterDatabase" localSheetId="4" hidden="1">'Ranked Loss w Weights'!$A$1:$C$1</definedName>
    <definedName name="_xlnm._FilterDatabase" localSheetId="8" hidden="1">'Ranked Losses Vol Adj Scenarios'!$A$1:$B$1</definedName>
    <definedName name="solver_adj" localSheetId="5" hidden="1">'Lambdas '!$R$2</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lhs1" localSheetId="5" hidden="1">'Lambdas '!$M$2</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1</definedName>
    <definedName name="solver_nwt" localSheetId="5" hidden="1">1</definedName>
    <definedName name="solver_opt" localSheetId="5" hidden="1">'Lambdas '!$R$3</definedName>
    <definedName name="solver_pre" localSheetId="5" hidden="1">0.000001</definedName>
    <definedName name="solver_rbv" localSheetId="5" hidden="1">1</definedName>
    <definedName name="solver_rel1" localSheetId="5" hidden="1">1</definedName>
    <definedName name="solver_rhs1"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1</definedName>
    <definedName name="solver_val" localSheetId="5" hidden="1">0</definedName>
    <definedName name="solver_ver" localSheetId="5" hidden="1">3</definedName>
  </definedNames>
  <calcPr calcId="152511"/>
</workbook>
</file>

<file path=xl/calcChain.xml><?xml version="1.0" encoding="utf-8"?>
<calcChain xmlns="http://schemas.openxmlformats.org/spreadsheetml/2006/main">
  <c r="D3" i="9" l="1"/>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6" i="9"/>
  <c r="D147" i="9"/>
  <c r="D148" i="9"/>
  <c r="D149" i="9"/>
  <c r="D150" i="9"/>
  <c r="D151" i="9"/>
  <c r="D152" i="9"/>
  <c r="D153" i="9"/>
  <c r="D154" i="9"/>
  <c r="D155" i="9"/>
  <c r="D156" i="9"/>
  <c r="D157" i="9"/>
  <c r="D158" i="9"/>
  <c r="D159" i="9"/>
  <c r="D160" i="9"/>
  <c r="D161" i="9"/>
  <c r="D162" i="9"/>
  <c r="D163" i="9"/>
  <c r="D164" i="9"/>
  <c r="D165" i="9"/>
  <c r="D166" i="9"/>
  <c r="D167" i="9"/>
  <c r="D168" i="9"/>
  <c r="D169" i="9"/>
  <c r="D170" i="9"/>
  <c r="D171" i="9"/>
  <c r="D172" i="9"/>
  <c r="D173" i="9"/>
  <c r="D174" i="9"/>
  <c r="D175" i="9"/>
  <c r="D176" i="9"/>
  <c r="D177" i="9"/>
  <c r="D178" i="9"/>
  <c r="D179" i="9"/>
  <c r="D180" i="9"/>
  <c r="D181" i="9"/>
  <c r="D182" i="9"/>
  <c r="D183" i="9"/>
  <c r="D184" i="9"/>
  <c r="D185" i="9"/>
  <c r="D186" i="9"/>
  <c r="D187" i="9"/>
  <c r="D188" i="9"/>
  <c r="D189" i="9"/>
  <c r="D190" i="9"/>
  <c r="D191" i="9"/>
  <c r="D192" i="9"/>
  <c r="D193" i="9"/>
  <c r="D194" i="9"/>
  <c r="D195" i="9"/>
  <c r="D196" i="9"/>
  <c r="D197" i="9"/>
  <c r="D198" i="9"/>
  <c r="D199" i="9"/>
  <c r="D200" i="9"/>
  <c r="D201" i="9"/>
  <c r="D202" i="9"/>
  <c r="D203" i="9"/>
  <c r="D204" i="9"/>
  <c r="D205" i="9"/>
  <c r="D206" i="9"/>
  <c r="D207" i="9"/>
  <c r="D208" i="9"/>
  <c r="D209" i="9"/>
  <c r="D210" i="9"/>
  <c r="D211" i="9"/>
  <c r="D212" i="9"/>
  <c r="D213" i="9"/>
  <c r="D214" i="9"/>
  <c r="D215" i="9"/>
  <c r="D216" i="9"/>
  <c r="D217" i="9"/>
  <c r="D218" i="9"/>
  <c r="D219" i="9"/>
  <c r="D220" i="9"/>
  <c r="D221" i="9"/>
  <c r="D222" i="9"/>
  <c r="D223" i="9"/>
  <c r="D224" i="9"/>
  <c r="D225" i="9"/>
  <c r="D226" i="9"/>
  <c r="D227" i="9"/>
  <c r="D228" i="9"/>
  <c r="D229" i="9"/>
  <c r="D230" i="9"/>
  <c r="D231" i="9"/>
  <c r="D232" i="9"/>
  <c r="D233" i="9"/>
  <c r="D234" i="9"/>
  <c r="D235" i="9"/>
  <c r="D236" i="9"/>
  <c r="D237" i="9"/>
  <c r="D238" i="9"/>
  <c r="D239" i="9"/>
  <c r="D240" i="9"/>
  <c r="D241" i="9"/>
  <c r="D242" i="9"/>
  <c r="D243" i="9"/>
  <c r="D244" i="9"/>
  <c r="D245" i="9"/>
  <c r="D246" i="9"/>
  <c r="D247" i="9"/>
  <c r="D248" i="9"/>
  <c r="D249" i="9"/>
  <c r="D250" i="9"/>
  <c r="D251" i="9"/>
  <c r="D252" i="9"/>
  <c r="D253" i="9"/>
  <c r="D254" i="9"/>
  <c r="D255" i="9"/>
  <c r="D256" i="9"/>
  <c r="D257" i="9"/>
  <c r="D258" i="9"/>
  <c r="D259" i="9"/>
  <c r="D260" i="9"/>
  <c r="D261" i="9"/>
  <c r="D262" i="9"/>
  <c r="D263" i="9"/>
  <c r="D264" i="9"/>
  <c r="D265" i="9"/>
  <c r="D266" i="9"/>
  <c r="D267" i="9"/>
  <c r="D268" i="9"/>
  <c r="D269" i="9"/>
  <c r="D270" i="9"/>
  <c r="D271" i="9"/>
  <c r="D272" i="9"/>
  <c r="D273" i="9"/>
  <c r="D274" i="9"/>
  <c r="D275" i="9"/>
  <c r="D276" i="9"/>
  <c r="D277" i="9"/>
  <c r="D278" i="9"/>
  <c r="D279" i="9"/>
  <c r="D280" i="9"/>
  <c r="D281" i="9"/>
  <c r="D282" i="9"/>
  <c r="D283" i="9"/>
  <c r="D284" i="9"/>
  <c r="D285" i="9"/>
  <c r="D286" i="9"/>
  <c r="D287" i="9"/>
  <c r="D288" i="9"/>
  <c r="D289" i="9"/>
  <c r="D290" i="9"/>
  <c r="D291" i="9"/>
  <c r="D292" i="9"/>
  <c r="D293" i="9"/>
  <c r="D294" i="9"/>
  <c r="D295" i="9"/>
  <c r="D296" i="9"/>
  <c r="D297" i="9"/>
  <c r="D298" i="9"/>
  <c r="D299" i="9"/>
  <c r="D300" i="9"/>
  <c r="D301" i="9"/>
  <c r="D302" i="9"/>
  <c r="D303" i="9"/>
  <c r="D304" i="9"/>
  <c r="D305" i="9"/>
  <c r="D306" i="9"/>
  <c r="D307" i="9"/>
  <c r="D308" i="9"/>
  <c r="D309" i="9"/>
  <c r="D310" i="9"/>
  <c r="D311" i="9"/>
  <c r="D312" i="9"/>
  <c r="D313" i="9"/>
  <c r="D314" i="9"/>
  <c r="D315" i="9"/>
  <c r="D316" i="9"/>
  <c r="D317" i="9"/>
  <c r="D318" i="9"/>
  <c r="D319" i="9"/>
  <c r="D320" i="9"/>
  <c r="D321" i="9"/>
  <c r="D322" i="9"/>
  <c r="D323" i="9"/>
  <c r="D324" i="9"/>
  <c r="D325" i="9"/>
  <c r="D326" i="9"/>
  <c r="D327" i="9"/>
  <c r="D328" i="9"/>
  <c r="D329" i="9"/>
  <c r="D330" i="9"/>
  <c r="D331" i="9"/>
  <c r="D332" i="9"/>
  <c r="D333" i="9"/>
  <c r="D334" i="9"/>
  <c r="D335" i="9"/>
  <c r="D336" i="9"/>
  <c r="D337" i="9"/>
  <c r="D338" i="9"/>
  <c r="D339" i="9"/>
  <c r="D340" i="9"/>
  <c r="D341" i="9"/>
  <c r="D342" i="9"/>
  <c r="D343" i="9"/>
  <c r="D344" i="9"/>
  <c r="D345" i="9"/>
  <c r="D346" i="9"/>
  <c r="D347" i="9"/>
  <c r="D348" i="9"/>
  <c r="D349" i="9"/>
  <c r="D350" i="9"/>
  <c r="D351" i="9"/>
  <c r="D352" i="9"/>
  <c r="D353" i="9"/>
  <c r="D354" i="9"/>
  <c r="D355" i="9"/>
  <c r="D356" i="9"/>
  <c r="D357" i="9"/>
  <c r="D358" i="9"/>
  <c r="D359" i="9"/>
  <c r="D360" i="9"/>
  <c r="D361" i="9"/>
  <c r="D362" i="9"/>
  <c r="D363" i="9"/>
  <c r="D364" i="9"/>
  <c r="D365" i="9"/>
  <c r="D366" i="9"/>
  <c r="D367" i="9"/>
  <c r="D368" i="9"/>
  <c r="D369" i="9"/>
  <c r="D370" i="9"/>
  <c r="D371" i="9"/>
  <c r="D372" i="9"/>
  <c r="D373" i="9"/>
  <c r="D374" i="9"/>
  <c r="D375" i="9"/>
  <c r="D376" i="9"/>
  <c r="D377" i="9"/>
  <c r="D378" i="9"/>
  <c r="D379" i="9"/>
  <c r="D380" i="9"/>
  <c r="D381" i="9"/>
  <c r="D382" i="9"/>
  <c r="D383" i="9"/>
  <c r="D384" i="9"/>
  <c r="D385" i="9"/>
  <c r="D386" i="9"/>
  <c r="D387" i="9"/>
  <c r="D388" i="9"/>
  <c r="D389" i="9"/>
  <c r="D390" i="9"/>
  <c r="D391" i="9"/>
  <c r="D392" i="9"/>
  <c r="D393" i="9"/>
  <c r="D394" i="9"/>
  <c r="D395" i="9"/>
  <c r="D396" i="9"/>
  <c r="D397" i="9"/>
  <c r="D398" i="9"/>
  <c r="D399" i="9"/>
  <c r="D400" i="9"/>
  <c r="D401" i="9"/>
  <c r="D402" i="9"/>
  <c r="D403" i="9"/>
  <c r="D404" i="9"/>
  <c r="D405" i="9"/>
  <c r="D406" i="9"/>
  <c r="D407" i="9"/>
  <c r="D408" i="9"/>
  <c r="D409" i="9"/>
  <c r="D410" i="9"/>
  <c r="D411" i="9"/>
  <c r="D412" i="9"/>
  <c r="D413" i="9"/>
  <c r="D414" i="9"/>
  <c r="D415" i="9"/>
  <c r="D416" i="9"/>
  <c r="D417" i="9"/>
  <c r="D418" i="9"/>
  <c r="D419" i="9"/>
  <c r="D420" i="9"/>
  <c r="D421" i="9"/>
  <c r="D422" i="9"/>
  <c r="D423" i="9"/>
  <c r="D424" i="9"/>
  <c r="D425" i="9"/>
  <c r="D426" i="9"/>
  <c r="D427" i="9"/>
  <c r="D428" i="9"/>
  <c r="D429" i="9"/>
  <c r="D430" i="9"/>
  <c r="D431" i="9"/>
  <c r="D432" i="9"/>
  <c r="D433" i="9"/>
  <c r="D434" i="9"/>
  <c r="D435" i="9"/>
  <c r="D436" i="9"/>
  <c r="D437" i="9"/>
  <c r="D438" i="9"/>
  <c r="D439" i="9"/>
  <c r="D440" i="9"/>
  <c r="D441" i="9"/>
  <c r="D442" i="9"/>
  <c r="D443" i="9"/>
  <c r="D444" i="9"/>
  <c r="D445" i="9"/>
  <c r="D446" i="9"/>
  <c r="D447" i="9"/>
  <c r="D448" i="9"/>
  <c r="D449" i="9"/>
  <c r="D450" i="9"/>
  <c r="D451" i="9"/>
  <c r="D452" i="9"/>
  <c r="D453" i="9"/>
  <c r="D454" i="9"/>
  <c r="D455" i="9"/>
  <c r="D456" i="9"/>
  <c r="D457" i="9"/>
  <c r="D458" i="9"/>
  <c r="D459" i="9"/>
  <c r="D460" i="9"/>
  <c r="D461" i="9"/>
  <c r="D462" i="9"/>
  <c r="D463" i="9"/>
  <c r="D464" i="9"/>
  <c r="D465" i="9"/>
  <c r="D466" i="9"/>
  <c r="D467" i="9"/>
  <c r="D468" i="9"/>
  <c r="D469" i="9"/>
  <c r="D470" i="9"/>
  <c r="D471" i="9"/>
  <c r="D472" i="9"/>
  <c r="D473" i="9"/>
  <c r="D474" i="9"/>
  <c r="D475" i="9"/>
  <c r="D476" i="9"/>
  <c r="D477" i="9"/>
  <c r="D478" i="9"/>
  <c r="D479" i="9"/>
  <c r="D480" i="9"/>
  <c r="D481" i="9"/>
  <c r="D482" i="9"/>
  <c r="D483" i="9"/>
  <c r="D484" i="9"/>
  <c r="D485" i="9"/>
  <c r="D486" i="9"/>
  <c r="D487" i="9"/>
  <c r="D488" i="9"/>
  <c r="D489" i="9"/>
  <c r="D490" i="9"/>
  <c r="D491" i="9"/>
  <c r="D492" i="9"/>
  <c r="D493" i="9"/>
  <c r="D494" i="9"/>
  <c r="D495" i="9"/>
  <c r="D496" i="9"/>
  <c r="D497" i="9"/>
  <c r="D498" i="9"/>
  <c r="D499" i="9"/>
  <c r="D500" i="9"/>
  <c r="D501" i="9"/>
  <c r="D2" i="9"/>
  <c r="F2" i="9"/>
  <c r="I3" i="8"/>
  <c r="I4" i="8"/>
  <c r="I5" i="8"/>
  <c r="I6" i="8"/>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161" i="8"/>
  <c r="I162" i="8"/>
  <c r="I163" i="8"/>
  <c r="I164" i="8"/>
  <c r="I165" i="8"/>
  <c r="I166" i="8"/>
  <c r="I167" i="8"/>
  <c r="I168" i="8"/>
  <c r="I169" i="8"/>
  <c r="I170" i="8"/>
  <c r="I171" i="8"/>
  <c r="I172" i="8"/>
  <c r="I173" i="8"/>
  <c r="I174" i="8"/>
  <c r="I175" i="8"/>
  <c r="I176" i="8"/>
  <c r="I177" i="8"/>
  <c r="I178" i="8"/>
  <c r="I179" i="8"/>
  <c r="I180" i="8"/>
  <c r="I181" i="8"/>
  <c r="I182" i="8"/>
  <c r="I183" i="8"/>
  <c r="I184" i="8"/>
  <c r="I185" i="8"/>
  <c r="I186" i="8"/>
  <c r="I187" i="8"/>
  <c r="I188" i="8"/>
  <c r="I189" i="8"/>
  <c r="I190" i="8"/>
  <c r="I191" i="8"/>
  <c r="I192" i="8"/>
  <c r="I193" i="8"/>
  <c r="I194" i="8"/>
  <c r="I195" i="8"/>
  <c r="I196" i="8"/>
  <c r="I197" i="8"/>
  <c r="I198" i="8"/>
  <c r="I199" i="8"/>
  <c r="I200" i="8"/>
  <c r="I201" i="8"/>
  <c r="I202" i="8"/>
  <c r="I203" i="8"/>
  <c r="I204" i="8"/>
  <c r="I205" i="8"/>
  <c r="I206" i="8"/>
  <c r="I207" i="8"/>
  <c r="I208" i="8"/>
  <c r="I209" i="8"/>
  <c r="I210" i="8"/>
  <c r="I211" i="8"/>
  <c r="I212" i="8"/>
  <c r="I213" i="8"/>
  <c r="I214" i="8"/>
  <c r="I215" i="8"/>
  <c r="I216" i="8"/>
  <c r="I217" i="8"/>
  <c r="I218" i="8"/>
  <c r="I219" i="8"/>
  <c r="I220" i="8"/>
  <c r="I221" i="8"/>
  <c r="I222" i="8"/>
  <c r="I223" i="8"/>
  <c r="I224" i="8"/>
  <c r="I225" i="8"/>
  <c r="I226" i="8"/>
  <c r="I227" i="8"/>
  <c r="I228" i="8"/>
  <c r="I229" i="8"/>
  <c r="I230" i="8"/>
  <c r="I231" i="8"/>
  <c r="I232" i="8"/>
  <c r="I233" i="8"/>
  <c r="I234" i="8"/>
  <c r="I235" i="8"/>
  <c r="I236" i="8"/>
  <c r="I237" i="8"/>
  <c r="I238" i="8"/>
  <c r="I239" i="8"/>
  <c r="I240" i="8"/>
  <c r="I241" i="8"/>
  <c r="I242" i="8"/>
  <c r="I243" i="8"/>
  <c r="I244" i="8"/>
  <c r="I245" i="8"/>
  <c r="I246" i="8"/>
  <c r="I247" i="8"/>
  <c r="I248" i="8"/>
  <c r="I249" i="8"/>
  <c r="I250" i="8"/>
  <c r="I251" i="8"/>
  <c r="I252" i="8"/>
  <c r="I253" i="8"/>
  <c r="I254" i="8"/>
  <c r="I255" i="8"/>
  <c r="I256" i="8"/>
  <c r="I257" i="8"/>
  <c r="I258" i="8"/>
  <c r="I259" i="8"/>
  <c r="I260" i="8"/>
  <c r="I261" i="8"/>
  <c r="I262" i="8"/>
  <c r="I263" i="8"/>
  <c r="I264" i="8"/>
  <c r="I265" i="8"/>
  <c r="I266" i="8"/>
  <c r="I267" i="8"/>
  <c r="I268" i="8"/>
  <c r="I269" i="8"/>
  <c r="I270" i="8"/>
  <c r="I271" i="8"/>
  <c r="I272" i="8"/>
  <c r="I273" i="8"/>
  <c r="I274" i="8"/>
  <c r="I275" i="8"/>
  <c r="I276" i="8"/>
  <c r="I277" i="8"/>
  <c r="I278" i="8"/>
  <c r="I279" i="8"/>
  <c r="I280" i="8"/>
  <c r="I281" i="8"/>
  <c r="I282" i="8"/>
  <c r="I283" i="8"/>
  <c r="I284" i="8"/>
  <c r="I285" i="8"/>
  <c r="I286" i="8"/>
  <c r="I287" i="8"/>
  <c r="I288" i="8"/>
  <c r="I289" i="8"/>
  <c r="I290" i="8"/>
  <c r="I291" i="8"/>
  <c r="I292" i="8"/>
  <c r="I293" i="8"/>
  <c r="I294" i="8"/>
  <c r="I295" i="8"/>
  <c r="I296" i="8"/>
  <c r="I297" i="8"/>
  <c r="I298" i="8"/>
  <c r="I299" i="8"/>
  <c r="I300" i="8"/>
  <c r="I301" i="8"/>
  <c r="I302" i="8"/>
  <c r="I303" i="8"/>
  <c r="I304" i="8"/>
  <c r="I305" i="8"/>
  <c r="I306" i="8"/>
  <c r="I307" i="8"/>
  <c r="I308" i="8"/>
  <c r="I309" i="8"/>
  <c r="I310" i="8"/>
  <c r="I311" i="8"/>
  <c r="I312" i="8"/>
  <c r="I313" i="8"/>
  <c r="I314" i="8"/>
  <c r="I315" i="8"/>
  <c r="I316" i="8"/>
  <c r="I317" i="8"/>
  <c r="I318" i="8"/>
  <c r="I319" i="8"/>
  <c r="I320" i="8"/>
  <c r="I321" i="8"/>
  <c r="I322" i="8"/>
  <c r="I323" i="8"/>
  <c r="I324" i="8"/>
  <c r="I325" i="8"/>
  <c r="I326" i="8"/>
  <c r="I327" i="8"/>
  <c r="I328" i="8"/>
  <c r="I329" i="8"/>
  <c r="I330" i="8"/>
  <c r="I331" i="8"/>
  <c r="I332" i="8"/>
  <c r="I333" i="8"/>
  <c r="I334" i="8"/>
  <c r="I335" i="8"/>
  <c r="I336" i="8"/>
  <c r="I337" i="8"/>
  <c r="I338" i="8"/>
  <c r="I339" i="8"/>
  <c r="I340" i="8"/>
  <c r="I341" i="8"/>
  <c r="I342" i="8"/>
  <c r="I343" i="8"/>
  <c r="I344" i="8"/>
  <c r="I345" i="8"/>
  <c r="I346" i="8"/>
  <c r="I347" i="8"/>
  <c r="I348" i="8"/>
  <c r="I349" i="8"/>
  <c r="I350" i="8"/>
  <c r="I351" i="8"/>
  <c r="I352" i="8"/>
  <c r="I353" i="8"/>
  <c r="I354" i="8"/>
  <c r="I355" i="8"/>
  <c r="I356" i="8"/>
  <c r="I357" i="8"/>
  <c r="I358" i="8"/>
  <c r="I359" i="8"/>
  <c r="I360" i="8"/>
  <c r="I361" i="8"/>
  <c r="I362" i="8"/>
  <c r="I363" i="8"/>
  <c r="I364" i="8"/>
  <c r="I365" i="8"/>
  <c r="I366" i="8"/>
  <c r="I367" i="8"/>
  <c r="I368" i="8"/>
  <c r="I369" i="8"/>
  <c r="I370" i="8"/>
  <c r="I371" i="8"/>
  <c r="I372" i="8"/>
  <c r="I373" i="8"/>
  <c r="I374" i="8"/>
  <c r="I375" i="8"/>
  <c r="I376" i="8"/>
  <c r="I377" i="8"/>
  <c r="I378" i="8"/>
  <c r="I379" i="8"/>
  <c r="I380" i="8"/>
  <c r="I381" i="8"/>
  <c r="I382" i="8"/>
  <c r="I383" i="8"/>
  <c r="I384" i="8"/>
  <c r="I385" i="8"/>
  <c r="I386" i="8"/>
  <c r="I387" i="8"/>
  <c r="I388" i="8"/>
  <c r="I389" i="8"/>
  <c r="I390" i="8"/>
  <c r="I391" i="8"/>
  <c r="I392" i="8"/>
  <c r="I393" i="8"/>
  <c r="I394" i="8"/>
  <c r="I395" i="8"/>
  <c r="I396" i="8"/>
  <c r="I397" i="8"/>
  <c r="I398" i="8"/>
  <c r="I399" i="8"/>
  <c r="I400" i="8"/>
  <c r="I401" i="8"/>
  <c r="I402" i="8"/>
  <c r="I403" i="8"/>
  <c r="I404" i="8"/>
  <c r="I405" i="8"/>
  <c r="I406" i="8"/>
  <c r="I407" i="8"/>
  <c r="I408" i="8"/>
  <c r="I409" i="8"/>
  <c r="I410" i="8"/>
  <c r="I411" i="8"/>
  <c r="I412" i="8"/>
  <c r="I413" i="8"/>
  <c r="I414" i="8"/>
  <c r="I415" i="8"/>
  <c r="I416" i="8"/>
  <c r="I417" i="8"/>
  <c r="I418" i="8"/>
  <c r="I419" i="8"/>
  <c r="I420" i="8"/>
  <c r="I421" i="8"/>
  <c r="I422" i="8"/>
  <c r="I423" i="8"/>
  <c r="I424" i="8"/>
  <c r="I425" i="8"/>
  <c r="I426" i="8"/>
  <c r="I427" i="8"/>
  <c r="I428" i="8"/>
  <c r="I429" i="8"/>
  <c r="I430" i="8"/>
  <c r="I431" i="8"/>
  <c r="I432" i="8"/>
  <c r="I433" i="8"/>
  <c r="I434" i="8"/>
  <c r="I435" i="8"/>
  <c r="I436" i="8"/>
  <c r="I437" i="8"/>
  <c r="I438" i="8"/>
  <c r="I439" i="8"/>
  <c r="I440" i="8"/>
  <c r="I441" i="8"/>
  <c r="I442" i="8"/>
  <c r="I443" i="8"/>
  <c r="I444" i="8"/>
  <c r="I445" i="8"/>
  <c r="I446" i="8"/>
  <c r="I447" i="8"/>
  <c r="I448" i="8"/>
  <c r="I449" i="8"/>
  <c r="I450" i="8"/>
  <c r="I451" i="8"/>
  <c r="I452" i="8"/>
  <c r="I453" i="8"/>
  <c r="I454" i="8"/>
  <c r="I455" i="8"/>
  <c r="I456" i="8"/>
  <c r="I457" i="8"/>
  <c r="I458" i="8"/>
  <c r="I459" i="8"/>
  <c r="I460" i="8"/>
  <c r="I461" i="8"/>
  <c r="I462" i="8"/>
  <c r="I463" i="8"/>
  <c r="I464" i="8"/>
  <c r="I465" i="8"/>
  <c r="I466" i="8"/>
  <c r="I467" i="8"/>
  <c r="I468" i="8"/>
  <c r="I469" i="8"/>
  <c r="I470" i="8"/>
  <c r="I471" i="8"/>
  <c r="I472" i="8"/>
  <c r="I473" i="8"/>
  <c r="I474" i="8"/>
  <c r="I475" i="8"/>
  <c r="I476" i="8"/>
  <c r="I477" i="8"/>
  <c r="I478" i="8"/>
  <c r="I479" i="8"/>
  <c r="I480" i="8"/>
  <c r="I481" i="8"/>
  <c r="I482" i="8"/>
  <c r="I483" i="8"/>
  <c r="I484" i="8"/>
  <c r="I485" i="8"/>
  <c r="I486" i="8"/>
  <c r="I487" i="8"/>
  <c r="I488" i="8"/>
  <c r="I489" i="8"/>
  <c r="I490" i="8"/>
  <c r="I491" i="8"/>
  <c r="I492" i="8"/>
  <c r="I493" i="8"/>
  <c r="I494" i="8"/>
  <c r="I495" i="8"/>
  <c r="I496" i="8"/>
  <c r="I497" i="8"/>
  <c r="I498" i="8"/>
  <c r="I499" i="8"/>
  <c r="I500" i="8"/>
  <c r="I501" i="8"/>
  <c r="I2" i="8"/>
  <c r="G2" i="8"/>
  <c r="P2" i="8"/>
  <c r="U10" i="7"/>
  <c r="U3" i="7"/>
  <c r="U4" i="7" s="1"/>
  <c r="U5" i="7" s="1"/>
  <c r="U6" i="7" s="1"/>
  <c r="U7" i="7" s="1"/>
  <c r="U8" i="7" s="1"/>
  <c r="U9" i="7" s="1"/>
  <c r="U11" i="7" s="1"/>
  <c r="U12" i="7" s="1"/>
  <c r="U13" i="7" s="1"/>
  <c r="U14" i="7" s="1"/>
  <c r="U15" i="7" s="1"/>
  <c r="U16" i="7" s="1"/>
  <c r="U17" i="7" s="1"/>
  <c r="U18" i="7" s="1"/>
  <c r="U19" i="7" s="1"/>
  <c r="U20" i="7" s="1"/>
  <c r="U21" i="7" s="1"/>
  <c r="U22" i="7" s="1"/>
  <c r="U23" i="7" s="1"/>
  <c r="U24" i="7" s="1"/>
  <c r="U25" i="7" s="1"/>
  <c r="U26" i="7" s="1"/>
  <c r="U27" i="7" s="1"/>
  <c r="U28" i="7" s="1"/>
  <c r="U29" i="7" s="1"/>
  <c r="U30" i="7" s="1"/>
  <c r="U31" i="7" s="1"/>
  <c r="U32" i="7" s="1"/>
  <c r="U33" i="7" s="1"/>
  <c r="U34" i="7" s="1"/>
  <c r="U35" i="7" s="1"/>
  <c r="U36" i="7" s="1"/>
  <c r="U37" i="7" s="1"/>
  <c r="U38" i="7" s="1"/>
  <c r="U39" i="7" s="1"/>
  <c r="U40" i="7" s="1"/>
  <c r="U41" i="7" s="1"/>
  <c r="U42" i="7" s="1"/>
  <c r="U43" i="7" s="1"/>
  <c r="U44" i="7" s="1"/>
  <c r="U45" i="7" s="1"/>
  <c r="U46" i="7" s="1"/>
  <c r="U47" i="7" s="1"/>
  <c r="U48" i="7" s="1"/>
  <c r="U49" i="7" s="1"/>
  <c r="U50" i="7" s="1"/>
  <c r="U51" i="7" s="1"/>
  <c r="U52" i="7" s="1"/>
  <c r="U53" i="7" s="1"/>
  <c r="U54" i="7" s="1"/>
  <c r="U55" i="7" s="1"/>
  <c r="U56" i="7" s="1"/>
  <c r="U57" i="7" s="1"/>
  <c r="U58" i="7" s="1"/>
  <c r="U59" i="7" s="1"/>
  <c r="U60" i="7" s="1"/>
  <c r="U61" i="7" s="1"/>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38" i="7" s="1"/>
  <c r="U139"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U184" i="7" s="1"/>
  <c r="U185" i="7" s="1"/>
  <c r="U186" i="7" s="1"/>
  <c r="U187" i="7" s="1"/>
  <c r="U188" i="7" s="1"/>
  <c r="U189" i="7" s="1"/>
  <c r="U190" i="7" s="1"/>
  <c r="U191" i="7" s="1"/>
  <c r="U192" i="7" s="1"/>
  <c r="U193" i="7" s="1"/>
  <c r="U194" i="7" s="1"/>
  <c r="U195" i="7" s="1"/>
  <c r="U196" i="7" s="1"/>
  <c r="U197" i="7" s="1"/>
  <c r="U198" i="7" s="1"/>
  <c r="U199" i="7" s="1"/>
  <c r="U200" i="7" s="1"/>
  <c r="U201" i="7" s="1"/>
  <c r="U202" i="7" s="1"/>
  <c r="U203" i="7" s="1"/>
  <c r="U204" i="7" s="1"/>
  <c r="U205" i="7" s="1"/>
  <c r="U206" i="7" s="1"/>
  <c r="U207" i="7" s="1"/>
  <c r="U208" i="7" s="1"/>
  <c r="U209" i="7" s="1"/>
  <c r="U210" i="7" s="1"/>
  <c r="U211" i="7" s="1"/>
  <c r="U212" i="7" s="1"/>
  <c r="U213" i="7" s="1"/>
  <c r="U214" i="7" s="1"/>
  <c r="U215" i="7" s="1"/>
  <c r="U216" i="7" s="1"/>
  <c r="U217" i="7" s="1"/>
  <c r="U218" i="7" s="1"/>
  <c r="U219" i="7" s="1"/>
  <c r="U220" i="7" s="1"/>
  <c r="U221" i="7" s="1"/>
  <c r="U222" i="7" s="1"/>
  <c r="U223" i="7" s="1"/>
  <c r="U224" i="7" s="1"/>
  <c r="U225" i="7" s="1"/>
  <c r="U226" i="7" s="1"/>
  <c r="U227" i="7" s="1"/>
  <c r="U228" i="7" s="1"/>
  <c r="U229" i="7" s="1"/>
  <c r="U230" i="7" s="1"/>
  <c r="U231" i="7" s="1"/>
  <c r="U232" i="7" s="1"/>
  <c r="U233" i="7" s="1"/>
  <c r="U234" i="7" s="1"/>
  <c r="U235" i="7" s="1"/>
  <c r="U236" i="7" s="1"/>
  <c r="U237" i="7" s="1"/>
  <c r="U238" i="7" s="1"/>
  <c r="U239" i="7" s="1"/>
  <c r="U240" i="7" s="1"/>
  <c r="U241" i="7" s="1"/>
  <c r="U242" i="7" s="1"/>
  <c r="U243" i="7" s="1"/>
  <c r="U244" i="7" s="1"/>
  <c r="U245" i="7" s="1"/>
  <c r="U246" i="7" s="1"/>
  <c r="U247" i="7" s="1"/>
  <c r="U248" i="7" s="1"/>
  <c r="U249" i="7" s="1"/>
  <c r="U250" i="7" s="1"/>
  <c r="U251" i="7" s="1"/>
  <c r="U252" i="7" s="1"/>
  <c r="U253" i="7" s="1"/>
  <c r="U254" i="7" s="1"/>
  <c r="U255" i="7" s="1"/>
  <c r="U256" i="7" s="1"/>
  <c r="U257" i="7" s="1"/>
  <c r="U258" i="7" s="1"/>
  <c r="U259" i="7" s="1"/>
  <c r="U260" i="7" s="1"/>
  <c r="U261" i="7" s="1"/>
  <c r="U262" i="7" s="1"/>
  <c r="U263" i="7" s="1"/>
  <c r="U264" i="7" s="1"/>
  <c r="U265" i="7" s="1"/>
  <c r="U266" i="7" s="1"/>
  <c r="U267" i="7" s="1"/>
  <c r="U268" i="7" s="1"/>
  <c r="U269" i="7" s="1"/>
  <c r="U270" i="7" s="1"/>
  <c r="U271" i="7" s="1"/>
  <c r="U272" i="7" s="1"/>
  <c r="U273" i="7" s="1"/>
  <c r="U274" i="7" s="1"/>
  <c r="U275" i="7" s="1"/>
  <c r="U276" i="7" s="1"/>
  <c r="U277" i="7" s="1"/>
  <c r="U278" i="7" s="1"/>
  <c r="U279" i="7" s="1"/>
  <c r="U280" i="7" s="1"/>
  <c r="U281" i="7" s="1"/>
  <c r="U282" i="7" s="1"/>
  <c r="U283" i="7" s="1"/>
  <c r="U284" i="7" s="1"/>
  <c r="U285" i="7" s="1"/>
  <c r="U286" i="7" s="1"/>
  <c r="U287" i="7" s="1"/>
  <c r="U288" i="7" s="1"/>
  <c r="U289" i="7" s="1"/>
  <c r="U290" i="7" s="1"/>
  <c r="U291" i="7" s="1"/>
  <c r="U292" i="7" s="1"/>
  <c r="U293" i="7" s="1"/>
  <c r="U294" i="7" s="1"/>
  <c r="U295" i="7" s="1"/>
  <c r="U296" i="7" s="1"/>
  <c r="U297" i="7" s="1"/>
  <c r="U298" i="7" s="1"/>
  <c r="U299" i="7" s="1"/>
  <c r="U300" i="7" s="1"/>
  <c r="U301" i="7" s="1"/>
  <c r="U302" i="7" s="1"/>
  <c r="U303" i="7" s="1"/>
  <c r="U304" i="7" s="1"/>
  <c r="U305" i="7" s="1"/>
  <c r="U306" i="7" s="1"/>
  <c r="U307" i="7" s="1"/>
  <c r="U308" i="7" s="1"/>
  <c r="U309" i="7" s="1"/>
  <c r="U310" i="7" s="1"/>
  <c r="U311" i="7" s="1"/>
  <c r="U312" i="7" s="1"/>
  <c r="U313" i="7" s="1"/>
  <c r="U314" i="7" s="1"/>
  <c r="U315" i="7" s="1"/>
  <c r="U316" i="7" s="1"/>
  <c r="U317" i="7" s="1"/>
  <c r="U318" i="7" s="1"/>
  <c r="U319" i="7" s="1"/>
  <c r="U320" i="7" s="1"/>
  <c r="U321" i="7" s="1"/>
  <c r="U322" i="7" s="1"/>
  <c r="U323" i="7" s="1"/>
  <c r="U324" i="7" s="1"/>
  <c r="U325" i="7" s="1"/>
  <c r="U326" i="7" s="1"/>
  <c r="U327" i="7" s="1"/>
  <c r="U328" i="7" s="1"/>
  <c r="U329" i="7" s="1"/>
  <c r="U330" i="7" s="1"/>
  <c r="U331" i="7" s="1"/>
  <c r="U332" i="7" s="1"/>
  <c r="U333" i="7" s="1"/>
  <c r="U334" i="7" s="1"/>
  <c r="U335" i="7" s="1"/>
  <c r="U336" i="7" s="1"/>
  <c r="U337" i="7" s="1"/>
  <c r="U338" i="7" s="1"/>
  <c r="U339" i="7" s="1"/>
  <c r="U340" i="7" s="1"/>
  <c r="U341" i="7" s="1"/>
  <c r="U342" i="7" s="1"/>
  <c r="U343" i="7" s="1"/>
  <c r="U344" i="7" s="1"/>
  <c r="U345" i="7" s="1"/>
  <c r="U346" i="7" s="1"/>
  <c r="U347" i="7" s="1"/>
  <c r="U348" i="7" s="1"/>
  <c r="U349" i="7" s="1"/>
  <c r="U350" i="7" s="1"/>
  <c r="U351" i="7" s="1"/>
  <c r="U352" i="7" s="1"/>
  <c r="U353" i="7" s="1"/>
  <c r="U354" i="7" s="1"/>
  <c r="U355" i="7" s="1"/>
  <c r="U356" i="7" s="1"/>
  <c r="U357" i="7" s="1"/>
  <c r="U358" i="7" s="1"/>
  <c r="U359" i="7" s="1"/>
  <c r="U360" i="7" s="1"/>
  <c r="U361" i="7" s="1"/>
  <c r="U362" i="7" s="1"/>
  <c r="U363" i="7" s="1"/>
  <c r="U364" i="7" s="1"/>
  <c r="U365" i="7" s="1"/>
  <c r="U366" i="7" s="1"/>
  <c r="U367" i="7" s="1"/>
  <c r="U368" i="7" s="1"/>
  <c r="U369" i="7" s="1"/>
  <c r="U370" i="7" s="1"/>
  <c r="U371" i="7" s="1"/>
  <c r="U372" i="7" s="1"/>
  <c r="U373" i="7" s="1"/>
  <c r="U374" i="7" s="1"/>
  <c r="U375" i="7" s="1"/>
  <c r="U376" i="7" s="1"/>
  <c r="U377" i="7" s="1"/>
  <c r="U378" i="7" s="1"/>
  <c r="U379" i="7" s="1"/>
  <c r="U380" i="7" s="1"/>
  <c r="U381" i="7" s="1"/>
  <c r="U382" i="7" s="1"/>
  <c r="U383" i="7" s="1"/>
  <c r="U384" i="7" s="1"/>
  <c r="U385" i="7" s="1"/>
  <c r="U386" i="7" s="1"/>
  <c r="U387" i="7" s="1"/>
  <c r="U388" i="7" s="1"/>
  <c r="U389" i="7" s="1"/>
  <c r="U390" i="7" s="1"/>
  <c r="U391" i="7" s="1"/>
  <c r="U392" i="7" s="1"/>
  <c r="U393" i="7" s="1"/>
  <c r="U394" i="7" s="1"/>
  <c r="U395" i="7" s="1"/>
  <c r="U396" i="7" s="1"/>
  <c r="U397" i="7" s="1"/>
  <c r="U398" i="7" s="1"/>
  <c r="U399" i="7" s="1"/>
  <c r="U400" i="7" s="1"/>
  <c r="U401" i="7" s="1"/>
  <c r="U402" i="7" s="1"/>
  <c r="U403" i="7" s="1"/>
  <c r="U404" i="7" s="1"/>
  <c r="U405" i="7" s="1"/>
  <c r="U406" i="7" s="1"/>
  <c r="U407" i="7" s="1"/>
  <c r="U408" i="7" s="1"/>
  <c r="U409" i="7" s="1"/>
  <c r="U410" i="7" s="1"/>
  <c r="U411" i="7" s="1"/>
  <c r="U412" i="7" s="1"/>
  <c r="U413" i="7" s="1"/>
  <c r="U414" i="7" s="1"/>
  <c r="U415" i="7" s="1"/>
  <c r="U416" i="7" s="1"/>
  <c r="U417" i="7" s="1"/>
  <c r="U418" i="7" s="1"/>
  <c r="U419" i="7" s="1"/>
  <c r="U420" i="7" s="1"/>
  <c r="U421" i="7" s="1"/>
  <c r="U422" i="7" s="1"/>
  <c r="U423" i="7" s="1"/>
  <c r="U424" i="7" s="1"/>
  <c r="U425" i="7" s="1"/>
  <c r="U426" i="7" s="1"/>
  <c r="U427" i="7" s="1"/>
  <c r="U428" i="7" s="1"/>
  <c r="U429" i="7" s="1"/>
  <c r="U430" i="7" s="1"/>
  <c r="U431" i="7" s="1"/>
  <c r="U432" i="7" s="1"/>
  <c r="U433" i="7" s="1"/>
  <c r="U434" i="7" s="1"/>
  <c r="U435" i="7" s="1"/>
  <c r="U436" i="7" s="1"/>
  <c r="U437" i="7" s="1"/>
  <c r="U438" i="7" s="1"/>
  <c r="U439" i="7" s="1"/>
  <c r="U440" i="7" s="1"/>
  <c r="U441" i="7" s="1"/>
  <c r="U442" i="7" s="1"/>
  <c r="U443" i="7" s="1"/>
  <c r="U444" i="7" s="1"/>
  <c r="U445" i="7" s="1"/>
  <c r="U446" i="7" s="1"/>
  <c r="U447" i="7" s="1"/>
  <c r="U448" i="7" s="1"/>
  <c r="U449" i="7" s="1"/>
  <c r="U450" i="7" s="1"/>
  <c r="U451" i="7" s="1"/>
  <c r="U452" i="7" s="1"/>
  <c r="U453" i="7" s="1"/>
  <c r="U454" i="7" s="1"/>
  <c r="U455" i="7" s="1"/>
  <c r="U456" i="7" s="1"/>
  <c r="U457" i="7" s="1"/>
  <c r="U458" i="7" s="1"/>
  <c r="U459" i="7" s="1"/>
  <c r="U460" i="7" s="1"/>
  <c r="U461" i="7" s="1"/>
  <c r="U462" i="7" s="1"/>
  <c r="U463" i="7" s="1"/>
  <c r="U464" i="7" s="1"/>
  <c r="U465" i="7" s="1"/>
  <c r="U466" i="7" s="1"/>
  <c r="U467" i="7" s="1"/>
  <c r="U468" i="7" s="1"/>
  <c r="U469" i="7" s="1"/>
  <c r="U470" i="7" s="1"/>
  <c r="U471" i="7" s="1"/>
  <c r="U472" i="7" s="1"/>
  <c r="U473" i="7" s="1"/>
  <c r="U474" i="7" s="1"/>
  <c r="U475" i="7" s="1"/>
  <c r="U476" i="7" s="1"/>
  <c r="U477" i="7" s="1"/>
  <c r="U478" i="7" s="1"/>
  <c r="U479" i="7" s="1"/>
  <c r="U480" i="7" s="1"/>
  <c r="U481" i="7" s="1"/>
  <c r="U482" i="7" s="1"/>
  <c r="U483" i="7" s="1"/>
  <c r="U484" i="7" s="1"/>
  <c r="U485" i="7" s="1"/>
  <c r="U486" i="7" s="1"/>
  <c r="U487" i="7" s="1"/>
  <c r="U488" i="7" s="1"/>
  <c r="U489" i="7" s="1"/>
  <c r="U490" i="7" s="1"/>
  <c r="U491" i="7" s="1"/>
  <c r="U492" i="7" s="1"/>
  <c r="U493" i="7" s="1"/>
  <c r="U494" i="7" s="1"/>
  <c r="U495" i="7" s="1"/>
  <c r="U496" i="7" s="1"/>
  <c r="U497" i="7" s="1"/>
  <c r="U498" i="7" s="1"/>
  <c r="U499" i="7" s="1"/>
  <c r="U500" i="7" s="1"/>
  <c r="U501" i="7" s="1"/>
  <c r="U502" i="7" s="1"/>
  <c r="U503" i="7" s="1"/>
  <c r="P7" i="7"/>
  <c r="P8" i="7" s="1"/>
  <c r="P9" i="7" s="1"/>
  <c r="P10" i="7" s="1"/>
  <c r="P11" i="7" s="1"/>
  <c r="P12" i="7" s="1"/>
  <c r="P13" i="7" s="1"/>
  <c r="P14" i="7" s="1"/>
  <c r="P15" i="7" s="1"/>
  <c r="P16" i="7" s="1"/>
  <c r="P17" i="7" s="1"/>
  <c r="P18" i="7" s="1"/>
  <c r="P19" i="7" s="1"/>
  <c r="P20" i="7" s="1"/>
  <c r="P21" i="7" s="1"/>
  <c r="P22" i="7" s="1"/>
  <c r="P23" i="7" s="1"/>
  <c r="P24" i="7" s="1"/>
  <c r="P25" i="7" s="1"/>
  <c r="P26" i="7" s="1"/>
  <c r="P27" i="7" s="1"/>
  <c r="P28" i="7" s="1"/>
  <c r="P29" i="7" s="1"/>
  <c r="P30" i="7" s="1"/>
  <c r="P31" i="7" s="1"/>
  <c r="P32" i="7" s="1"/>
  <c r="P33" i="7" s="1"/>
  <c r="P34" i="7" s="1"/>
  <c r="P35" i="7" s="1"/>
  <c r="P36" i="7" s="1"/>
  <c r="P37" i="7" s="1"/>
  <c r="P38" i="7" s="1"/>
  <c r="P39" i="7" s="1"/>
  <c r="P40" i="7" s="1"/>
  <c r="P41" i="7" s="1"/>
  <c r="P42" i="7" s="1"/>
  <c r="P43" i="7" s="1"/>
  <c r="P44" i="7" s="1"/>
  <c r="P45" i="7" s="1"/>
  <c r="P46" i="7" s="1"/>
  <c r="P47" i="7" s="1"/>
  <c r="P48" i="7" s="1"/>
  <c r="P49" i="7" s="1"/>
  <c r="P50" i="7" s="1"/>
  <c r="P51" i="7" s="1"/>
  <c r="P52" i="7" s="1"/>
  <c r="P53" i="7" s="1"/>
  <c r="P54" i="7" s="1"/>
  <c r="P55" i="7" s="1"/>
  <c r="P56" i="7" s="1"/>
  <c r="P57" i="7" s="1"/>
  <c r="P58" i="7" s="1"/>
  <c r="P59" i="7" s="1"/>
  <c r="P60" i="7" s="1"/>
  <c r="P61" i="7" s="1"/>
  <c r="P62" i="7" s="1"/>
  <c r="P63" i="7" s="1"/>
  <c r="P64" i="7" s="1"/>
  <c r="P65" i="7" s="1"/>
  <c r="P66" i="7" s="1"/>
  <c r="P67" i="7" s="1"/>
  <c r="P68" i="7" s="1"/>
  <c r="P69" i="7" s="1"/>
  <c r="P70" i="7" s="1"/>
  <c r="P71" i="7" s="1"/>
  <c r="P72" i="7" s="1"/>
  <c r="P73" i="7" s="1"/>
  <c r="P74" i="7" s="1"/>
  <c r="P75" i="7" s="1"/>
  <c r="P76" i="7" s="1"/>
  <c r="P77" i="7" s="1"/>
  <c r="P78" i="7" s="1"/>
  <c r="P79" i="7" s="1"/>
  <c r="P80" i="7" s="1"/>
  <c r="P81" i="7" s="1"/>
  <c r="P82" i="7" s="1"/>
  <c r="P83" i="7" s="1"/>
  <c r="P84" i="7" s="1"/>
  <c r="P85" i="7" s="1"/>
  <c r="P86" i="7" s="1"/>
  <c r="P87" i="7" s="1"/>
  <c r="P88" i="7" s="1"/>
  <c r="P89" i="7" s="1"/>
  <c r="P90" i="7" s="1"/>
  <c r="P91" i="7" s="1"/>
  <c r="P92" i="7" s="1"/>
  <c r="P93" i="7" s="1"/>
  <c r="P94" i="7" s="1"/>
  <c r="P95" i="7" s="1"/>
  <c r="P96" i="7" s="1"/>
  <c r="P97" i="7" s="1"/>
  <c r="P98" i="7" s="1"/>
  <c r="P99" i="7" s="1"/>
  <c r="P100" i="7" s="1"/>
  <c r="P101" i="7" s="1"/>
  <c r="P102" i="7" s="1"/>
  <c r="P103" i="7" s="1"/>
  <c r="P104" i="7" s="1"/>
  <c r="P105" i="7" s="1"/>
  <c r="P106" i="7" s="1"/>
  <c r="P107" i="7" s="1"/>
  <c r="P108" i="7" s="1"/>
  <c r="P109" i="7" s="1"/>
  <c r="P110" i="7" s="1"/>
  <c r="P111" i="7" s="1"/>
  <c r="P112" i="7" s="1"/>
  <c r="P113" i="7" s="1"/>
  <c r="P114" i="7" s="1"/>
  <c r="P115" i="7" s="1"/>
  <c r="P116" i="7" s="1"/>
  <c r="P117" i="7" s="1"/>
  <c r="P118" i="7" s="1"/>
  <c r="P119" i="7" s="1"/>
  <c r="P120" i="7" s="1"/>
  <c r="P121" i="7" s="1"/>
  <c r="P122" i="7" s="1"/>
  <c r="P123" i="7" s="1"/>
  <c r="P124" i="7" s="1"/>
  <c r="P125" i="7" s="1"/>
  <c r="P126" i="7" s="1"/>
  <c r="P127" i="7" s="1"/>
  <c r="P128" i="7" s="1"/>
  <c r="P129" i="7" s="1"/>
  <c r="P130" i="7" s="1"/>
  <c r="P131" i="7" s="1"/>
  <c r="P132" i="7" s="1"/>
  <c r="P133" i="7" s="1"/>
  <c r="P134" i="7" s="1"/>
  <c r="P135" i="7" s="1"/>
  <c r="P136" i="7" s="1"/>
  <c r="P137" i="7" s="1"/>
  <c r="P138" i="7" s="1"/>
  <c r="P139" i="7" s="1"/>
  <c r="P140" i="7" s="1"/>
  <c r="P141" i="7" s="1"/>
  <c r="P142" i="7" s="1"/>
  <c r="P143" i="7" s="1"/>
  <c r="P144" i="7" s="1"/>
  <c r="P145" i="7" s="1"/>
  <c r="P146" i="7" s="1"/>
  <c r="P147" i="7" s="1"/>
  <c r="P148" i="7" s="1"/>
  <c r="P149" i="7" s="1"/>
  <c r="P150" i="7" s="1"/>
  <c r="P151" i="7" s="1"/>
  <c r="P152" i="7" s="1"/>
  <c r="P153" i="7" s="1"/>
  <c r="P154" i="7" s="1"/>
  <c r="P155" i="7" s="1"/>
  <c r="P156" i="7" s="1"/>
  <c r="P157" i="7" s="1"/>
  <c r="P158" i="7" s="1"/>
  <c r="P159" i="7" s="1"/>
  <c r="P160" i="7" s="1"/>
  <c r="P161" i="7" s="1"/>
  <c r="P162" i="7" s="1"/>
  <c r="P163" i="7" s="1"/>
  <c r="P164" i="7" s="1"/>
  <c r="P165" i="7" s="1"/>
  <c r="P166" i="7" s="1"/>
  <c r="P167" i="7" s="1"/>
  <c r="P168" i="7" s="1"/>
  <c r="P169" i="7" s="1"/>
  <c r="P170" i="7" s="1"/>
  <c r="P171" i="7" s="1"/>
  <c r="P172" i="7" s="1"/>
  <c r="P173" i="7" s="1"/>
  <c r="P174" i="7" s="1"/>
  <c r="P175" i="7" s="1"/>
  <c r="P176" i="7" s="1"/>
  <c r="P177" i="7" s="1"/>
  <c r="P178" i="7" s="1"/>
  <c r="P179" i="7" s="1"/>
  <c r="P180" i="7" s="1"/>
  <c r="P181" i="7" s="1"/>
  <c r="P182" i="7" s="1"/>
  <c r="P183" i="7" s="1"/>
  <c r="P184" i="7" s="1"/>
  <c r="P185" i="7" s="1"/>
  <c r="P186" i="7" s="1"/>
  <c r="P187" i="7" s="1"/>
  <c r="P188" i="7" s="1"/>
  <c r="P189" i="7" s="1"/>
  <c r="P190" i="7" s="1"/>
  <c r="P191" i="7" s="1"/>
  <c r="P192" i="7" s="1"/>
  <c r="P193" i="7" s="1"/>
  <c r="P194" i="7" s="1"/>
  <c r="P195" i="7" s="1"/>
  <c r="P196" i="7" s="1"/>
  <c r="P197" i="7" s="1"/>
  <c r="P198" i="7" s="1"/>
  <c r="P199" i="7" s="1"/>
  <c r="P200" i="7" s="1"/>
  <c r="P201" i="7" s="1"/>
  <c r="P202" i="7" s="1"/>
  <c r="P203" i="7" s="1"/>
  <c r="P204" i="7" s="1"/>
  <c r="P205" i="7" s="1"/>
  <c r="P206" i="7" s="1"/>
  <c r="P207" i="7" s="1"/>
  <c r="P208" i="7" s="1"/>
  <c r="P209" i="7" s="1"/>
  <c r="P210" i="7" s="1"/>
  <c r="P211" i="7" s="1"/>
  <c r="P212" i="7" s="1"/>
  <c r="P213" i="7" s="1"/>
  <c r="P214" i="7" s="1"/>
  <c r="P215" i="7" s="1"/>
  <c r="P216" i="7" s="1"/>
  <c r="P217" i="7" s="1"/>
  <c r="P218" i="7" s="1"/>
  <c r="P219" i="7" s="1"/>
  <c r="P220" i="7" s="1"/>
  <c r="P221" i="7" s="1"/>
  <c r="P222" i="7" s="1"/>
  <c r="P223" i="7" s="1"/>
  <c r="P224" i="7" s="1"/>
  <c r="P225" i="7" s="1"/>
  <c r="P226" i="7" s="1"/>
  <c r="P227" i="7" s="1"/>
  <c r="P228" i="7" s="1"/>
  <c r="P229" i="7" s="1"/>
  <c r="P230" i="7" s="1"/>
  <c r="P231" i="7" s="1"/>
  <c r="P232" i="7" s="1"/>
  <c r="P233" i="7" s="1"/>
  <c r="P234" i="7" s="1"/>
  <c r="P235" i="7" s="1"/>
  <c r="P236" i="7" s="1"/>
  <c r="P237" i="7" s="1"/>
  <c r="P238" i="7" s="1"/>
  <c r="P239" i="7" s="1"/>
  <c r="P240" i="7" s="1"/>
  <c r="P241" i="7" s="1"/>
  <c r="P242" i="7" s="1"/>
  <c r="P243" i="7" s="1"/>
  <c r="P244" i="7" s="1"/>
  <c r="P245" i="7" s="1"/>
  <c r="P246" i="7" s="1"/>
  <c r="P247" i="7" s="1"/>
  <c r="P248" i="7" s="1"/>
  <c r="P249" i="7" s="1"/>
  <c r="P250" i="7" s="1"/>
  <c r="P251" i="7" s="1"/>
  <c r="P252" i="7" s="1"/>
  <c r="P253" i="7" s="1"/>
  <c r="P254" i="7" s="1"/>
  <c r="P255" i="7" s="1"/>
  <c r="P256" i="7" s="1"/>
  <c r="P257" i="7" s="1"/>
  <c r="P258" i="7" s="1"/>
  <c r="P259" i="7" s="1"/>
  <c r="P260" i="7" s="1"/>
  <c r="P261" i="7" s="1"/>
  <c r="P262" i="7" s="1"/>
  <c r="P263" i="7" s="1"/>
  <c r="P264" i="7" s="1"/>
  <c r="P265" i="7" s="1"/>
  <c r="P266" i="7" s="1"/>
  <c r="P267" i="7" s="1"/>
  <c r="P268" i="7" s="1"/>
  <c r="P269" i="7" s="1"/>
  <c r="P270" i="7" s="1"/>
  <c r="P271" i="7" s="1"/>
  <c r="P272" i="7" s="1"/>
  <c r="P273" i="7" s="1"/>
  <c r="P274" i="7" s="1"/>
  <c r="P275" i="7" s="1"/>
  <c r="P276" i="7" s="1"/>
  <c r="P277" i="7" s="1"/>
  <c r="P278" i="7" s="1"/>
  <c r="P279" i="7" s="1"/>
  <c r="P280" i="7" s="1"/>
  <c r="P281" i="7" s="1"/>
  <c r="P282" i="7" s="1"/>
  <c r="P283" i="7" s="1"/>
  <c r="P284" i="7" s="1"/>
  <c r="P285" i="7" s="1"/>
  <c r="P286" i="7" s="1"/>
  <c r="P287" i="7" s="1"/>
  <c r="P288" i="7" s="1"/>
  <c r="P289" i="7" s="1"/>
  <c r="P290" i="7" s="1"/>
  <c r="P291" i="7" s="1"/>
  <c r="P292" i="7" s="1"/>
  <c r="P293" i="7" s="1"/>
  <c r="P294" i="7" s="1"/>
  <c r="P295" i="7" s="1"/>
  <c r="P296" i="7" s="1"/>
  <c r="P297" i="7" s="1"/>
  <c r="P298" i="7" s="1"/>
  <c r="P299" i="7" s="1"/>
  <c r="P300" i="7" s="1"/>
  <c r="P301" i="7" s="1"/>
  <c r="P302" i="7" s="1"/>
  <c r="P303" i="7" s="1"/>
  <c r="P304" i="7" s="1"/>
  <c r="P305" i="7" s="1"/>
  <c r="P306" i="7" s="1"/>
  <c r="P307" i="7" s="1"/>
  <c r="P308" i="7" s="1"/>
  <c r="P309" i="7" s="1"/>
  <c r="P310" i="7" s="1"/>
  <c r="P311" i="7" s="1"/>
  <c r="P312" i="7" s="1"/>
  <c r="P313" i="7" s="1"/>
  <c r="P314" i="7" s="1"/>
  <c r="P315" i="7" s="1"/>
  <c r="P316" i="7" s="1"/>
  <c r="P317" i="7" s="1"/>
  <c r="P318" i="7" s="1"/>
  <c r="P319" i="7" s="1"/>
  <c r="P320" i="7" s="1"/>
  <c r="P321" i="7" s="1"/>
  <c r="P322" i="7" s="1"/>
  <c r="P323" i="7" s="1"/>
  <c r="P324" i="7" s="1"/>
  <c r="P325" i="7" s="1"/>
  <c r="P326" i="7" s="1"/>
  <c r="P327" i="7" s="1"/>
  <c r="P328" i="7" s="1"/>
  <c r="P329" i="7" s="1"/>
  <c r="P330" i="7" s="1"/>
  <c r="P331" i="7" s="1"/>
  <c r="P332" i="7" s="1"/>
  <c r="P333" i="7" s="1"/>
  <c r="P334" i="7" s="1"/>
  <c r="P335" i="7" s="1"/>
  <c r="P336" i="7" s="1"/>
  <c r="P337" i="7" s="1"/>
  <c r="P338" i="7" s="1"/>
  <c r="P339" i="7" s="1"/>
  <c r="P340" i="7" s="1"/>
  <c r="P341" i="7" s="1"/>
  <c r="P342" i="7" s="1"/>
  <c r="P343" i="7" s="1"/>
  <c r="P344" i="7" s="1"/>
  <c r="P345" i="7" s="1"/>
  <c r="P346" i="7" s="1"/>
  <c r="P347" i="7" s="1"/>
  <c r="P348" i="7" s="1"/>
  <c r="P349" i="7" s="1"/>
  <c r="P350" i="7" s="1"/>
  <c r="P351" i="7" s="1"/>
  <c r="P352" i="7" s="1"/>
  <c r="P353" i="7" s="1"/>
  <c r="P354" i="7" s="1"/>
  <c r="P355" i="7" s="1"/>
  <c r="P356" i="7" s="1"/>
  <c r="P357" i="7" s="1"/>
  <c r="P358" i="7" s="1"/>
  <c r="P359" i="7" s="1"/>
  <c r="P360" i="7" s="1"/>
  <c r="P361" i="7" s="1"/>
  <c r="P362" i="7" s="1"/>
  <c r="P363" i="7" s="1"/>
  <c r="P364" i="7" s="1"/>
  <c r="P365" i="7" s="1"/>
  <c r="P366" i="7" s="1"/>
  <c r="P367" i="7" s="1"/>
  <c r="P368" i="7" s="1"/>
  <c r="P369" i="7" s="1"/>
  <c r="P370" i="7" s="1"/>
  <c r="P371" i="7" s="1"/>
  <c r="P372" i="7" s="1"/>
  <c r="P373" i="7" s="1"/>
  <c r="P374" i="7" s="1"/>
  <c r="P375" i="7" s="1"/>
  <c r="P376" i="7" s="1"/>
  <c r="P377" i="7" s="1"/>
  <c r="P378" i="7" s="1"/>
  <c r="P379" i="7" s="1"/>
  <c r="P380" i="7" s="1"/>
  <c r="P381" i="7" s="1"/>
  <c r="P382" i="7" s="1"/>
  <c r="P383" i="7" s="1"/>
  <c r="P384" i="7" s="1"/>
  <c r="P385" i="7" s="1"/>
  <c r="P386" i="7" s="1"/>
  <c r="P387" i="7" s="1"/>
  <c r="P388" i="7" s="1"/>
  <c r="P389" i="7" s="1"/>
  <c r="P390" i="7" s="1"/>
  <c r="P391" i="7" s="1"/>
  <c r="P392" i="7" s="1"/>
  <c r="P393" i="7" s="1"/>
  <c r="P394" i="7" s="1"/>
  <c r="P395" i="7" s="1"/>
  <c r="P396" i="7" s="1"/>
  <c r="P397" i="7" s="1"/>
  <c r="P398" i="7" s="1"/>
  <c r="P399" i="7" s="1"/>
  <c r="P400" i="7" s="1"/>
  <c r="P401" i="7" s="1"/>
  <c r="P402" i="7" s="1"/>
  <c r="P403" i="7" s="1"/>
  <c r="P404" i="7" s="1"/>
  <c r="P405" i="7" s="1"/>
  <c r="P406" i="7" s="1"/>
  <c r="P407" i="7" s="1"/>
  <c r="P408" i="7" s="1"/>
  <c r="P409" i="7" s="1"/>
  <c r="P410" i="7" s="1"/>
  <c r="P411" i="7" s="1"/>
  <c r="P412" i="7" s="1"/>
  <c r="P413" i="7" s="1"/>
  <c r="P414" i="7" s="1"/>
  <c r="P415" i="7" s="1"/>
  <c r="P416" i="7" s="1"/>
  <c r="P417" i="7" s="1"/>
  <c r="P418" i="7" s="1"/>
  <c r="P419" i="7" s="1"/>
  <c r="P420" i="7" s="1"/>
  <c r="P421" i="7" s="1"/>
  <c r="P422" i="7" s="1"/>
  <c r="P423" i="7" s="1"/>
  <c r="P424" i="7" s="1"/>
  <c r="P425" i="7" s="1"/>
  <c r="P426" i="7" s="1"/>
  <c r="P427" i="7" s="1"/>
  <c r="P428" i="7" s="1"/>
  <c r="P429" i="7" s="1"/>
  <c r="P430" i="7" s="1"/>
  <c r="P431" i="7" s="1"/>
  <c r="P432" i="7" s="1"/>
  <c r="P433" i="7" s="1"/>
  <c r="P434" i="7" s="1"/>
  <c r="P435" i="7" s="1"/>
  <c r="P436" i="7" s="1"/>
  <c r="P437" i="7" s="1"/>
  <c r="P438" i="7" s="1"/>
  <c r="P439" i="7" s="1"/>
  <c r="P440" i="7" s="1"/>
  <c r="P441" i="7" s="1"/>
  <c r="P442" i="7" s="1"/>
  <c r="P443" i="7" s="1"/>
  <c r="P444" i="7" s="1"/>
  <c r="P445" i="7" s="1"/>
  <c r="P446" i="7" s="1"/>
  <c r="P447" i="7" s="1"/>
  <c r="P448" i="7" s="1"/>
  <c r="P449" i="7" s="1"/>
  <c r="P450" i="7" s="1"/>
  <c r="P451" i="7" s="1"/>
  <c r="P452" i="7" s="1"/>
  <c r="P453" i="7" s="1"/>
  <c r="P454" i="7" s="1"/>
  <c r="P455" i="7" s="1"/>
  <c r="P456" i="7" s="1"/>
  <c r="P457" i="7" s="1"/>
  <c r="P458" i="7" s="1"/>
  <c r="P459" i="7" s="1"/>
  <c r="P460" i="7" s="1"/>
  <c r="P461" i="7" s="1"/>
  <c r="P462" i="7" s="1"/>
  <c r="P463" i="7" s="1"/>
  <c r="P464" i="7" s="1"/>
  <c r="P465" i="7" s="1"/>
  <c r="P466" i="7" s="1"/>
  <c r="P467" i="7" s="1"/>
  <c r="P468" i="7" s="1"/>
  <c r="P469" i="7" s="1"/>
  <c r="P470" i="7" s="1"/>
  <c r="P471" i="7" s="1"/>
  <c r="P472" i="7" s="1"/>
  <c r="P473" i="7" s="1"/>
  <c r="P474" i="7" s="1"/>
  <c r="P475" i="7" s="1"/>
  <c r="P476" i="7" s="1"/>
  <c r="P477" i="7" s="1"/>
  <c r="P478" i="7" s="1"/>
  <c r="P479" i="7" s="1"/>
  <c r="P480" i="7" s="1"/>
  <c r="P481" i="7" s="1"/>
  <c r="P482" i="7" s="1"/>
  <c r="P483" i="7" s="1"/>
  <c r="P484" i="7" s="1"/>
  <c r="P485" i="7" s="1"/>
  <c r="P486" i="7" s="1"/>
  <c r="P487" i="7" s="1"/>
  <c r="P488" i="7" s="1"/>
  <c r="P489" i="7" s="1"/>
  <c r="P490" i="7" s="1"/>
  <c r="P491" i="7" s="1"/>
  <c r="P492" i="7" s="1"/>
  <c r="P493" i="7" s="1"/>
  <c r="P494" i="7" s="1"/>
  <c r="P495" i="7" s="1"/>
  <c r="P496" i="7" s="1"/>
  <c r="P497" i="7" s="1"/>
  <c r="P498" i="7" s="1"/>
  <c r="P499" i="7" s="1"/>
  <c r="P500" i="7" s="1"/>
  <c r="P501" i="7" s="1"/>
  <c r="P502" i="7" s="1"/>
  <c r="P503" i="7" s="1"/>
  <c r="P3" i="7"/>
  <c r="P4" i="7" s="1"/>
  <c r="P5" i="7" s="1"/>
  <c r="P6" i="7" s="1"/>
  <c r="K5" i="7"/>
  <c r="K6" i="7"/>
  <c r="K7" i="7" s="1"/>
  <c r="K8" i="7" s="1"/>
  <c r="K9" i="7" s="1"/>
  <c r="K10" i="7" s="1"/>
  <c r="K11" i="7" s="1"/>
  <c r="K12" i="7" s="1"/>
  <c r="K13" i="7" s="1"/>
  <c r="K14" i="7" s="1"/>
  <c r="K15" i="7" s="1"/>
  <c r="K16" i="7" s="1"/>
  <c r="K17" i="7" s="1"/>
  <c r="K18" i="7" s="1"/>
  <c r="K19" i="7" s="1"/>
  <c r="K20" i="7" s="1"/>
  <c r="K21" i="7" s="1"/>
  <c r="K22" i="7" s="1"/>
  <c r="K23" i="7" s="1"/>
  <c r="K24" i="7" s="1"/>
  <c r="K25" i="7" s="1"/>
  <c r="K26" i="7" s="1"/>
  <c r="K27" i="7" s="1"/>
  <c r="K28" i="7" s="1"/>
  <c r="K29" i="7" s="1"/>
  <c r="K30" i="7" s="1"/>
  <c r="K31" i="7" s="1"/>
  <c r="K32" i="7" s="1"/>
  <c r="K33" i="7" s="1"/>
  <c r="K34" i="7" s="1"/>
  <c r="K35" i="7" s="1"/>
  <c r="K36" i="7" s="1"/>
  <c r="K37" i="7" s="1"/>
  <c r="K38" i="7" s="1"/>
  <c r="K39" i="7" s="1"/>
  <c r="K40" i="7" s="1"/>
  <c r="K41" i="7" s="1"/>
  <c r="K42" i="7" s="1"/>
  <c r="K43" i="7" s="1"/>
  <c r="K44" i="7" s="1"/>
  <c r="K45" i="7" s="1"/>
  <c r="K46" i="7" s="1"/>
  <c r="K47" i="7" s="1"/>
  <c r="K48" i="7" s="1"/>
  <c r="K49" i="7" s="1"/>
  <c r="K50" i="7" s="1"/>
  <c r="K51" i="7" s="1"/>
  <c r="K52" i="7" s="1"/>
  <c r="K53" i="7" s="1"/>
  <c r="K54" i="7" s="1"/>
  <c r="K55" i="7" s="1"/>
  <c r="K56" i="7" s="1"/>
  <c r="K57" i="7" s="1"/>
  <c r="K58" i="7" s="1"/>
  <c r="K59" i="7" s="1"/>
  <c r="K60" i="7" s="1"/>
  <c r="K61" i="7" s="1"/>
  <c r="K62" i="7" s="1"/>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38" i="7" s="1"/>
  <c r="K139"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K184" i="7" s="1"/>
  <c r="K185" i="7" s="1"/>
  <c r="K186" i="7" s="1"/>
  <c r="K187" i="7" s="1"/>
  <c r="K188" i="7" s="1"/>
  <c r="K189" i="7" s="1"/>
  <c r="K190" i="7" s="1"/>
  <c r="K191" i="7" s="1"/>
  <c r="K192" i="7" s="1"/>
  <c r="K193" i="7" s="1"/>
  <c r="K194" i="7" s="1"/>
  <c r="K195" i="7" s="1"/>
  <c r="K196" i="7" s="1"/>
  <c r="K197" i="7" s="1"/>
  <c r="K198" i="7" s="1"/>
  <c r="K199" i="7" s="1"/>
  <c r="K200" i="7" s="1"/>
  <c r="K201" i="7" s="1"/>
  <c r="K202" i="7" s="1"/>
  <c r="K203" i="7" s="1"/>
  <c r="K204" i="7" s="1"/>
  <c r="K205" i="7" s="1"/>
  <c r="K206" i="7" s="1"/>
  <c r="K207" i="7" s="1"/>
  <c r="K208" i="7" s="1"/>
  <c r="K209" i="7" s="1"/>
  <c r="K210" i="7" s="1"/>
  <c r="K211" i="7" s="1"/>
  <c r="K212" i="7" s="1"/>
  <c r="K213" i="7" s="1"/>
  <c r="K214" i="7" s="1"/>
  <c r="K215" i="7" s="1"/>
  <c r="K216" i="7" s="1"/>
  <c r="K217" i="7" s="1"/>
  <c r="K218" i="7" s="1"/>
  <c r="K219" i="7" s="1"/>
  <c r="K220" i="7" s="1"/>
  <c r="K221" i="7" s="1"/>
  <c r="K222" i="7" s="1"/>
  <c r="K223" i="7" s="1"/>
  <c r="K224" i="7" s="1"/>
  <c r="K225" i="7" s="1"/>
  <c r="K226" i="7" s="1"/>
  <c r="K227" i="7" s="1"/>
  <c r="K228" i="7" s="1"/>
  <c r="K229" i="7" s="1"/>
  <c r="K230" i="7" s="1"/>
  <c r="K231" i="7" s="1"/>
  <c r="K232" i="7" s="1"/>
  <c r="K233" i="7" s="1"/>
  <c r="K234" i="7" s="1"/>
  <c r="K235" i="7" s="1"/>
  <c r="K236" i="7" s="1"/>
  <c r="K237" i="7" s="1"/>
  <c r="K238" i="7" s="1"/>
  <c r="K239" i="7" s="1"/>
  <c r="K240" i="7" s="1"/>
  <c r="K241" i="7" s="1"/>
  <c r="K242" i="7" s="1"/>
  <c r="K243" i="7" s="1"/>
  <c r="K244" i="7" s="1"/>
  <c r="K245" i="7" s="1"/>
  <c r="K246" i="7" s="1"/>
  <c r="K247" i="7" s="1"/>
  <c r="K248" i="7" s="1"/>
  <c r="K249" i="7" s="1"/>
  <c r="K250" i="7" s="1"/>
  <c r="K251" i="7" s="1"/>
  <c r="K252" i="7" s="1"/>
  <c r="K253" i="7" s="1"/>
  <c r="K254" i="7" s="1"/>
  <c r="K255" i="7" s="1"/>
  <c r="K256" i="7" s="1"/>
  <c r="K257" i="7" s="1"/>
  <c r="K258" i="7" s="1"/>
  <c r="K259" i="7" s="1"/>
  <c r="K260" i="7" s="1"/>
  <c r="K261" i="7" s="1"/>
  <c r="K262" i="7" s="1"/>
  <c r="K263" i="7" s="1"/>
  <c r="K264" i="7" s="1"/>
  <c r="K265" i="7" s="1"/>
  <c r="K266" i="7" s="1"/>
  <c r="K267" i="7" s="1"/>
  <c r="K268" i="7" s="1"/>
  <c r="K269" i="7" s="1"/>
  <c r="K270" i="7" s="1"/>
  <c r="K271" i="7" s="1"/>
  <c r="K272" i="7" s="1"/>
  <c r="K273" i="7" s="1"/>
  <c r="K274" i="7" s="1"/>
  <c r="K275" i="7" s="1"/>
  <c r="K276" i="7" s="1"/>
  <c r="K277" i="7" s="1"/>
  <c r="K278" i="7" s="1"/>
  <c r="K279" i="7" s="1"/>
  <c r="K280" i="7" s="1"/>
  <c r="K281" i="7" s="1"/>
  <c r="K282" i="7" s="1"/>
  <c r="K283" i="7" s="1"/>
  <c r="K284" i="7" s="1"/>
  <c r="K285" i="7" s="1"/>
  <c r="K286" i="7" s="1"/>
  <c r="K287" i="7" s="1"/>
  <c r="K288" i="7" s="1"/>
  <c r="K289" i="7" s="1"/>
  <c r="K290" i="7" s="1"/>
  <c r="K291" i="7" s="1"/>
  <c r="K292" i="7" s="1"/>
  <c r="K293" i="7" s="1"/>
  <c r="K294" i="7" s="1"/>
  <c r="K295" i="7" s="1"/>
  <c r="K296" i="7" s="1"/>
  <c r="K297" i="7" s="1"/>
  <c r="K298" i="7" s="1"/>
  <c r="K299" i="7" s="1"/>
  <c r="K300" i="7" s="1"/>
  <c r="K301" i="7" s="1"/>
  <c r="K302" i="7" s="1"/>
  <c r="K303" i="7" s="1"/>
  <c r="K304" i="7" s="1"/>
  <c r="K305" i="7" s="1"/>
  <c r="K306" i="7" s="1"/>
  <c r="K307" i="7" s="1"/>
  <c r="K308" i="7" s="1"/>
  <c r="K309" i="7" s="1"/>
  <c r="K310" i="7" s="1"/>
  <c r="K311" i="7" s="1"/>
  <c r="K312" i="7" s="1"/>
  <c r="K313" i="7" s="1"/>
  <c r="K314" i="7" s="1"/>
  <c r="K315" i="7" s="1"/>
  <c r="K316" i="7" s="1"/>
  <c r="K317" i="7" s="1"/>
  <c r="K318" i="7" s="1"/>
  <c r="K319" i="7" s="1"/>
  <c r="K320" i="7" s="1"/>
  <c r="K321" i="7" s="1"/>
  <c r="K322" i="7" s="1"/>
  <c r="K323" i="7" s="1"/>
  <c r="K324" i="7" s="1"/>
  <c r="K325" i="7" s="1"/>
  <c r="K326" i="7" s="1"/>
  <c r="K327" i="7" s="1"/>
  <c r="K328" i="7" s="1"/>
  <c r="K329" i="7" s="1"/>
  <c r="K330" i="7" s="1"/>
  <c r="K331" i="7" s="1"/>
  <c r="K332" i="7" s="1"/>
  <c r="K333" i="7" s="1"/>
  <c r="K334" i="7" s="1"/>
  <c r="K335" i="7" s="1"/>
  <c r="K336" i="7" s="1"/>
  <c r="K337" i="7" s="1"/>
  <c r="K338" i="7" s="1"/>
  <c r="K339" i="7" s="1"/>
  <c r="K340" i="7" s="1"/>
  <c r="K341" i="7" s="1"/>
  <c r="K342" i="7" s="1"/>
  <c r="K343" i="7" s="1"/>
  <c r="K344" i="7" s="1"/>
  <c r="K345" i="7" s="1"/>
  <c r="K346" i="7" s="1"/>
  <c r="K347" i="7" s="1"/>
  <c r="K348" i="7" s="1"/>
  <c r="K349" i="7" s="1"/>
  <c r="K350" i="7" s="1"/>
  <c r="K351" i="7" s="1"/>
  <c r="K352" i="7" s="1"/>
  <c r="K353" i="7" s="1"/>
  <c r="K354" i="7" s="1"/>
  <c r="K355" i="7" s="1"/>
  <c r="K356" i="7" s="1"/>
  <c r="K357" i="7" s="1"/>
  <c r="K358" i="7" s="1"/>
  <c r="K359" i="7" s="1"/>
  <c r="K360" i="7" s="1"/>
  <c r="K361" i="7" s="1"/>
  <c r="K362" i="7" s="1"/>
  <c r="K363" i="7" s="1"/>
  <c r="K364" i="7" s="1"/>
  <c r="K365" i="7" s="1"/>
  <c r="K366" i="7" s="1"/>
  <c r="K367" i="7" s="1"/>
  <c r="K368" i="7" s="1"/>
  <c r="K369" i="7" s="1"/>
  <c r="K370" i="7" s="1"/>
  <c r="K371" i="7" s="1"/>
  <c r="K372" i="7" s="1"/>
  <c r="K373" i="7" s="1"/>
  <c r="K374" i="7" s="1"/>
  <c r="K375" i="7" s="1"/>
  <c r="K376" i="7" s="1"/>
  <c r="K377" i="7" s="1"/>
  <c r="K378" i="7" s="1"/>
  <c r="K379" i="7" s="1"/>
  <c r="K380" i="7" s="1"/>
  <c r="K381" i="7" s="1"/>
  <c r="K382" i="7" s="1"/>
  <c r="K383" i="7" s="1"/>
  <c r="K384" i="7" s="1"/>
  <c r="K385" i="7" s="1"/>
  <c r="K386" i="7" s="1"/>
  <c r="K387" i="7" s="1"/>
  <c r="K388" i="7" s="1"/>
  <c r="K389" i="7" s="1"/>
  <c r="K390" i="7" s="1"/>
  <c r="K391" i="7" s="1"/>
  <c r="K392" i="7" s="1"/>
  <c r="K393" i="7" s="1"/>
  <c r="K394" i="7" s="1"/>
  <c r="K395" i="7" s="1"/>
  <c r="K396" i="7" s="1"/>
  <c r="K397" i="7" s="1"/>
  <c r="K398" i="7" s="1"/>
  <c r="K399" i="7" s="1"/>
  <c r="K400" i="7" s="1"/>
  <c r="K401" i="7" s="1"/>
  <c r="K402" i="7" s="1"/>
  <c r="K403" i="7" s="1"/>
  <c r="K404" i="7" s="1"/>
  <c r="K405" i="7" s="1"/>
  <c r="K406" i="7" s="1"/>
  <c r="K407" i="7" s="1"/>
  <c r="K408" i="7" s="1"/>
  <c r="K409" i="7" s="1"/>
  <c r="K410" i="7" s="1"/>
  <c r="K411" i="7" s="1"/>
  <c r="K412" i="7" s="1"/>
  <c r="K413" i="7" s="1"/>
  <c r="K414" i="7" s="1"/>
  <c r="K415" i="7" s="1"/>
  <c r="K416" i="7" s="1"/>
  <c r="K417" i="7" s="1"/>
  <c r="K418" i="7" s="1"/>
  <c r="K419" i="7" s="1"/>
  <c r="K420" i="7" s="1"/>
  <c r="K421" i="7" s="1"/>
  <c r="K422" i="7" s="1"/>
  <c r="K423" i="7" s="1"/>
  <c r="K424" i="7" s="1"/>
  <c r="K425" i="7" s="1"/>
  <c r="K426" i="7" s="1"/>
  <c r="K427" i="7" s="1"/>
  <c r="K428" i="7" s="1"/>
  <c r="K429" i="7" s="1"/>
  <c r="K430" i="7" s="1"/>
  <c r="K431" i="7" s="1"/>
  <c r="K432" i="7" s="1"/>
  <c r="K433" i="7" s="1"/>
  <c r="K434" i="7" s="1"/>
  <c r="K435" i="7" s="1"/>
  <c r="K436" i="7" s="1"/>
  <c r="K437" i="7" s="1"/>
  <c r="K438" i="7" s="1"/>
  <c r="K439" i="7" s="1"/>
  <c r="K440" i="7" s="1"/>
  <c r="K441" i="7" s="1"/>
  <c r="K442" i="7" s="1"/>
  <c r="K443" i="7" s="1"/>
  <c r="K444" i="7" s="1"/>
  <c r="K445" i="7" s="1"/>
  <c r="K446" i="7" s="1"/>
  <c r="K447" i="7" s="1"/>
  <c r="K448" i="7" s="1"/>
  <c r="K449" i="7" s="1"/>
  <c r="K450" i="7" s="1"/>
  <c r="K451" i="7" s="1"/>
  <c r="K452" i="7" s="1"/>
  <c r="K453" i="7" s="1"/>
  <c r="K454" i="7" s="1"/>
  <c r="K455" i="7" s="1"/>
  <c r="K456" i="7" s="1"/>
  <c r="K457" i="7" s="1"/>
  <c r="K458" i="7" s="1"/>
  <c r="K459" i="7" s="1"/>
  <c r="K460" i="7" s="1"/>
  <c r="K461" i="7" s="1"/>
  <c r="K462" i="7" s="1"/>
  <c r="K463" i="7" s="1"/>
  <c r="K464" i="7" s="1"/>
  <c r="K465" i="7" s="1"/>
  <c r="K466" i="7" s="1"/>
  <c r="K467" i="7" s="1"/>
  <c r="K468" i="7" s="1"/>
  <c r="K469" i="7" s="1"/>
  <c r="K470" i="7" s="1"/>
  <c r="K471" i="7" s="1"/>
  <c r="K472" i="7" s="1"/>
  <c r="K473" i="7" s="1"/>
  <c r="K474" i="7" s="1"/>
  <c r="K475" i="7" s="1"/>
  <c r="K476" i="7" s="1"/>
  <c r="K477" i="7" s="1"/>
  <c r="K478" i="7" s="1"/>
  <c r="K479" i="7" s="1"/>
  <c r="K480" i="7" s="1"/>
  <c r="K481" i="7" s="1"/>
  <c r="K482" i="7" s="1"/>
  <c r="K483" i="7" s="1"/>
  <c r="K484" i="7" s="1"/>
  <c r="K485" i="7" s="1"/>
  <c r="K486" i="7" s="1"/>
  <c r="K487" i="7" s="1"/>
  <c r="K488" i="7" s="1"/>
  <c r="K489" i="7" s="1"/>
  <c r="K490" i="7" s="1"/>
  <c r="K491" i="7" s="1"/>
  <c r="K492" i="7" s="1"/>
  <c r="K493" i="7" s="1"/>
  <c r="K494" i="7" s="1"/>
  <c r="K495" i="7" s="1"/>
  <c r="K496" i="7" s="1"/>
  <c r="K497" i="7" s="1"/>
  <c r="K498" i="7" s="1"/>
  <c r="K499" i="7" s="1"/>
  <c r="K500" i="7" s="1"/>
  <c r="K501" i="7" s="1"/>
  <c r="K502" i="7" s="1"/>
  <c r="K503" i="7" s="1"/>
  <c r="K4" i="7"/>
  <c r="K3" i="7"/>
  <c r="F3" i="7"/>
  <c r="R2" i="7"/>
  <c r="M2" i="7"/>
  <c r="H2" i="7"/>
  <c r="A2" i="7"/>
  <c r="T9" i="11"/>
  <c r="T10" i="11" s="1"/>
  <c r="T11" i="11" s="1"/>
  <c r="T12" i="11" s="1"/>
  <c r="T13" i="11" s="1"/>
  <c r="T14" i="11" s="1"/>
  <c r="T15" i="11" s="1"/>
  <c r="T16" i="11" s="1"/>
  <c r="T17" i="11" s="1"/>
  <c r="T18" i="11" s="1"/>
  <c r="T19" i="11" s="1"/>
  <c r="T20" i="11" s="1"/>
  <c r="T21" i="11" s="1"/>
  <c r="T22" i="11" s="1"/>
  <c r="T23" i="11" s="1"/>
  <c r="T24" i="11" s="1"/>
  <c r="T25" i="11" s="1"/>
  <c r="T26" i="11" s="1"/>
  <c r="T27" i="11" s="1"/>
  <c r="T28" i="11" s="1"/>
  <c r="T29" i="11" s="1"/>
  <c r="T30" i="11" s="1"/>
  <c r="T31" i="11" s="1"/>
  <c r="T32" i="11" s="1"/>
  <c r="T33" i="11" s="1"/>
  <c r="T34" i="11" s="1"/>
  <c r="T35" i="11" s="1"/>
  <c r="T36" i="11" s="1"/>
  <c r="T37" i="11" s="1"/>
  <c r="T38" i="11" s="1"/>
  <c r="T39" i="11" s="1"/>
  <c r="T40" i="11" s="1"/>
  <c r="T41" i="11" s="1"/>
  <c r="T42" i="11" s="1"/>
  <c r="T43" i="11" s="1"/>
  <c r="T44" i="11" s="1"/>
  <c r="T45" i="11" s="1"/>
  <c r="T46" i="11" s="1"/>
  <c r="T47" i="11" s="1"/>
  <c r="T48" i="11" s="1"/>
  <c r="T49" i="11" s="1"/>
  <c r="T50" i="11" s="1"/>
  <c r="T51" i="11" s="1"/>
  <c r="T52" i="11" s="1"/>
  <c r="T53" i="11" s="1"/>
  <c r="T54" i="11" s="1"/>
  <c r="T55" i="11" s="1"/>
  <c r="T56" i="11" s="1"/>
  <c r="T57" i="11" s="1"/>
  <c r="T58" i="11" s="1"/>
  <c r="T59" i="11" s="1"/>
  <c r="T60" i="11" s="1"/>
  <c r="T61" i="11" s="1"/>
  <c r="T62" i="11" s="1"/>
  <c r="T63" i="11" s="1"/>
  <c r="T64" i="11" s="1"/>
  <c r="T65" i="11" s="1"/>
  <c r="T66" i="11" s="1"/>
  <c r="T67" i="11" s="1"/>
  <c r="T68" i="11" s="1"/>
  <c r="T69" i="11" s="1"/>
  <c r="T70" i="11" s="1"/>
  <c r="T71" i="11" s="1"/>
  <c r="T72" i="11" s="1"/>
  <c r="T73" i="11" s="1"/>
  <c r="T74" i="11" s="1"/>
  <c r="T75" i="11" s="1"/>
  <c r="T76" i="11" s="1"/>
  <c r="T77" i="11" s="1"/>
  <c r="T78" i="11" s="1"/>
  <c r="T79" i="11" s="1"/>
  <c r="T80" i="11" s="1"/>
  <c r="T81" i="11" s="1"/>
  <c r="T82" i="11" s="1"/>
  <c r="T83" i="11" s="1"/>
  <c r="T84" i="11" s="1"/>
  <c r="T85" i="11" s="1"/>
  <c r="T86" i="11" s="1"/>
  <c r="T87" i="11" s="1"/>
  <c r="T88" i="11" s="1"/>
  <c r="T89" i="11" s="1"/>
  <c r="T90" i="11" s="1"/>
  <c r="T91" i="11" s="1"/>
  <c r="T92" i="11" s="1"/>
  <c r="T93" i="11" s="1"/>
  <c r="T94" i="11" s="1"/>
  <c r="T95" i="11" s="1"/>
  <c r="T96" i="11" s="1"/>
  <c r="T97" i="11" s="1"/>
  <c r="T98" i="11" s="1"/>
  <c r="T99" i="11" s="1"/>
  <c r="T100" i="11" s="1"/>
  <c r="T101" i="11" s="1"/>
  <c r="T102" i="11" s="1"/>
  <c r="T103" i="11" s="1"/>
  <c r="T104" i="11" s="1"/>
  <c r="T105" i="11" s="1"/>
  <c r="T106" i="11" s="1"/>
  <c r="T107" i="11" s="1"/>
  <c r="T108" i="11" s="1"/>
  <c r="T109" i="11" s="1"/>
  <c r="T110" i="11" s="1"/>
  <c r="T111" i="11" s="1"/>
  <c r="T112" i="11" s="1"/>
  <c r="T113" i="11" s="1"/>
  <c r="T114" i="11" s="1"/>
  <c r="T115" i="11" s="1"/>
  <c r="T116" i="11" s="1"/>
  <c r="T117" i="11" s="1"/>
  <c r="T118" i="11" s="1"/>
  <c r="T119" i="11" s="1"/>
  <c r="T120" i="11" s="1"/>
  <c r="T121" i="11" s="1"/>
  <c r="T122" i="11" s="1"/>
  <c r="T123" i="11" s="1"/>
  <c r="T124" i="11" s="1"/>
  <c r="T125" i="11" s="1"/>
  <c r="T126" i="11" s="1"/>
  <c r="T127" i="11" s="1"/>
  <c r="T128" i="11" s="1"/>
  <c r="T129" i="11" s="1"/>
  <c r="T130" i="11" s="1"/>
  <c r="T131" i="11" s="1"/>
  <c r="T132" i="11" s="1"/>
  <c r="T133" i="11" s="1"/>
  <c r="T134" i="11" s="1"/>
  <c r="T135" i="11" s="1"/>
  <c r="T136" i="11" s="1"/>
  <c r="T137" i="11" s="1"/>
  <c r="T138" i="11" s="1"/>
  <c r="T139" i="11" s="1"/>
  <c r="T140" i="11" s="1"/>
  <c r="T141" i="11" s="1"/>
  <c r="T142" i="11" s="1"/>
  <c r="T143" i="11" s="1"/>
  <c r="T144" i="11" s="1"/>
  <c r="T145" i="11" s="1"/>
  <c r="T146" i="11" s="1"/>
  <c r="T147" i="11" s="1"/>
  <c r="T148" i="11" s="1"/>
  <c r="T149" i="11" s="1"/>
  <c r="T150" i="11" s="1"/>
  <c r="T151" i="11" s="1"/>
  <c r="T152" i="11" s="1"/>
  <c r="T153" i="11" s="1"/>
  <c r="T154" i="11" s="1"/>
  <c r="T155" i="11" s="1"/>
  <c r="T156" i="11" s="1"/>
  <c r="T157" i="11" s="1"/>
  <c r="T158" i="11" s="1"/>
  <c r="T159" i="11" s="1"/>
  <c r="T160" i="11" s="1"/>
  <c r="T161" i="11" s="1"/>
  <c r="T162" i="11" s="1"/>
  <c r="T163" i="11" s="1"/>
  <c r="T164" i="11" s="1"/>
  <c r="T165" i="11" s="1"/>
  <c r="T166" i="11" s="1"/>
  <c r="T167" i="11" s="1"/>
  <c r="T168" i="11" s="1"/>
  <c r="T169" i="11" s="1"/>
  <c r="T170" i="11" s="1"/>
  <c r="T171" i="11" s="1"/>
  <c r="T172" i="11" s="1"/>
  <c r="T173" i="11" s="1"/>
  <c r="T174" i="11" s="1"/>
  <c r="T175" i="11" s="1"/>
  <c r="T176" i="11" s="1"/>
  <c r="T177" i="11" s="1"/>
  <c r="T178" i="11" s="1"/>
  <c r="T179" i="11" s="1"/>
  <c r="T180" i="11" s="1"/>
  <c r="T181" i="11" s="1"/>
  <c r="T182" i="11" s="1"/>
  <c r="T183" i="11" s="1"/>
  <c r="T184" i="11" s="1"/>
  <c r="T185" i="11" s="1"/>
  <c r="T186" i="11" s="1"/>
  <c r="T187" i="11" s="1"/>
  <c r="T188" i="11" s="1"/>
  <c r="T189" i="11" s="1"/>
  <c r="T190" i="11" s="1"/>
  <c r="T191" i="11" s="1"/>
  <c r="T192" i="11" s="1"/>
  <c r="T193" i="11" s="1"/>
  <c r="T194" i="11" s="1"/>
  <c r="T195" i="11" s="1"/>
  <c r="T196" i="11" s="1"/>
  <c r="T197" i="11" s="1"/>
  <c r="T198" i="11" s="1"/>
  <c r="T199" i="11" s="1"/>
  <c r="T200" i="11" s="1"/>
  <c r="T201" i="11" s="1"/>
  <c r="T202" i="11" s="1"/>
  <c r="T203" i="11" s="1"/>
  <c r="T204" i="11" s="1"/>
  <c r="T205" i="11" s="1"/>
  <c r="T206" i="11" s="1"/>
  <c r="T207" i="11" s="1"/>
  <c r="T208" i="11" s="1"/>
  <c r="T209" i="11" s="1"/>
  <c r="T210" i="11" s="1"/>
  <c r="T211" i="11" s="1"/>
  <c r="T212" i="11" s="1"/>
  <c r="T213" i="11" s="1"/>
  <c r="T214" i="11" s="1"/>
  <c r="T215" i="11" s="1"/>
  <c r="T216" i="11" s="1"/>
  <c r="T217" i="11" s="1"/>
  <c r="T218" i="11" s="1"/>
  <c r="T219" i="11" s="1"/>
  <c r="T220" i="11" s="1"/>
  <c r="T221" i="11" s="1"/>
  <c r="T222" i="11" s="1"/>
  <c r="T223" i="11" s="1"/>
  <c r="T224" i="11" s="1"/>
  <c r="T225" i="11" s="1"/>
  <c r="T226" i="11" s="1"/>
  <c r="T227" i="11" s="1"/>
  <c r="T228" i="11" s="1"/>
  <c r="T229" i="11" s="1"/>
  <c r="T230" i="11" s="1"/>
  <c r="T231" i="11" s="1"/>
  <c r="T232" i="11" s="1"/>
  <c r="T233" i="11" s="1"/>
  <c r="T234" i="11" s="1"/>
  <c r="T235" i="11" s="1"/>
  <c r="T236" i="11" s="1"/>
  <c r="T237" i="11" s="1"/>
  <c r="T238" i="11" s="1"/>
  <c r="T239" i="11" s="1"/>
  <c r="T240" i="11" s="1"/>
  <c r="T241" i="11" s="1"/>
  <c r="T242" i="11" s="1"/>
  <c r="T243" i="11" s="1"/>
  <c r="T244" i="11" s="1"/>
  <c r="T245" i="11" s="1"/>
  <c r="T246" i="11" s="1"/>
  <c r="T247" i="11" s="1"/>
  <c r="T248" i="11" s="1"/>
  <c r="T249" i="11" s="1"/>
  <c r="T250" i="11" s="1"/>
  <c r="T251" i="11" s="1"/>
  <c r="T252" i="11" s="1"/>
  <c r="T253" i="11" s="1"/>
  <c r="T254" i="11" s="1"/>
  <c r="T255" i="11" s="1"/>
  <c r="T256" i="11" s="1"/>
  <c r="T257" i="11" s="1"/>
  <c r="T258" i="11" s="1"/>
  <c r="T259" i="11" s="1"/>
  <c r="T260" i="11" s="1"/>
  <c r="T261" i="11" s="1"/>
  <c r="T262" i="11" s="1"/>
  <c r="T263" i="11" s="1"/>
  <c r="T264" i="11" s="1"/>
  <c r="T265" i="11" s="1"/>
  <c r="T266" i="11" s="1"/>
  <c r="T267" i="11" s="1"/>
  <c r="T268" i="11" s="1"/>
  <c r="T269" i="11" s="1"/>
  <c r="T270" i="11" s="1"/>
  <c r="T271" i="11" s="1"/>
  <c r="T272" i="11" s="1"/>
  <c r="T273" i="11" s="1"/>
  <c r="T274" i="11" s="1"/>
  <c r="T275" i="11" s="1"/>
  <c r="T276" i="11" s="1"/>
  <c r="T277" i="11" s="1"/>
  <c r="T278" i="11" s="1"/>
  <c r="T279" i="11" s="1"/>
  <c r="T280" i="11" s="1"/>
  <c r="T281" i="11" s="1"/>
  <c r="T282" i="11" s="1"/>
  <c r="T283" i="11" s="1"/>
  <c r="T284" i="11" s="1"/>
  <c r="T285" i="11" s="1"/>
  <c r="T286" i="11" s="1"/>
  <c r="T287" i="11" s="1"/>
  <c r="T288" i="11" s="1"/>
  <c r="T289" i="11" s="1"/>
  <c r="T290" i="11" s="1"/>
  <c r="T291" i="11" s="1"/>
  <c r="T292" i="11" s="1"/>
  <c r="T293" i="11" s="1"/>
  <c r="T294" i="11" s="1"/>
  <c r="T295" i="11" s="1"/>
  <c r="T296" i="11" s="1"/>
  <c r="T297" i="11" s="1"/>
  <c r="T298" i="11" s="1"/>
  <c r="T299" i="11" s="1"/>
  <c r="T300" i="11" s="1"/>
  <c r="T301" i="11" s="1"/>
  <c r="T302" i="11" s="1"/>
  <c r="T303" i="11" s="1"/>
  <c r="T304" i="11" s="1"/>
  <c r="T305" i="11" s="1"/>
  <c r="T306" i="11" s="1"/>
  <c r="T307" i="11" s="1"/>
  <c r="T308" i="11" s="1"/>
  <c r="T309" i="11" s="1"/>
  <c r="T310" i="11" s="1"/>
  <c r="T311" i="11" s="1"/>
  <c r="T312" i="11" s="1"/>
  <c r="T313" i="11" s="1"/>
  <c r="T314" i="11" s="1"/>
  <c r="T315" i="11" s="1"/>
  <c r="T316" i="11" s="1"/>
  <c r="T317" i="11" s="1"/>
  <c r="T318" i="11" s="1"/>
  <c r="T319" i="11" s="1"/>
  <c r="T320" i="11" s="1"/>
  <c r="T321" i="11" s="1"/>
  <c r="T322" i="11" s="1"/>
  <c r="T323" i="11" s="1"/>
  <c r="T324" i="11" s="1"/>
  <c r="T325" i="11" s="1"/>
  <c r="T326" i="11" s="1"/>
  <c r="T327" i="11" s="1"/>
  <c r="T328" i="11" s="1"/>
  <c r="T329" i="11" s="1"/>
  <c r="T330" i="11" s="1"/>
  <c r="T331" i="11" s="1"/>
  <c r="T332" i="11" s="1"/>
  <c r="T333" i="11" s="1"/>
  <c r="T334" i="11" s="1"/>
  <c r="T335" i="11" s="1"/>
  <c r="T336" i="11" s="1"/>
  <c r="T337" i="11" s="1"/>
  <c r="T338" i="11" s="1"/>
  <c r="T339" i="11" s="1"/>
  <c r="T340" i="11" s="1"/>
  <c r="T341" i="11" s="1"/>
  <c r="T342" i="11" s="1"/>
  <c r="T343" i="11" s="1"/>
  <c r="T344" i="11" s="1"/>
  <c r="T345" i="11" s="1"/>
  <c r="T346" i="11" s="1"/>
  <c r="T347" i="11" s="1"/>
  <c r="T348" i="11" s="1"/>
  <c r="T349" i="11" s="1"/>
  <c r="T350" i="11" s="1"/>
  <c r="T351" i="11" s="1"/>
  <c r="T352" i="11" s="1"/>
  <c r="T353" i="11" s="1"/>
  <c r="T354" i="11" s="1"/>
  <c r="T355" i="11" s="1"/>
  <c r="T356" i="11" s="1"/>
  <c r="T357" i="11" s="1"/>
  <c r="T358" i="11" s="1"/>
  <c r="T359" i="11" s="1"/>
  <c r="T360" i="11" s="1"/>
  <c r="T361" i="11" s="1"/>
  <c r="T362" i="11" s="1"/>
  <c r="T363" i="11" s="1"/>
  <c r="T364" i="11" s="1"/>
  <c r="T365" i="11" s="1"/>
  <c r="T366" i="11" s="1"/>
  <c r="T367" i="11" s="1"/>
  <c r="T368" i="11" s="1"/>
  <c r="T369" i="11" s="1"/>
  <c r="T370" i="11" s="1"/>
  <c r="T371" i="11" s="1"/>
  <c r="T372" i="11" s="1"/>
  <c r="T373" i="11" s="1"/>
  <c r="T374" i="11" s="1"/>
  <c r="T375" i="11" s="1"/>
  <c r="T376" i="11" s="1"/>
  <c r="T377" i="11" s="1"/>
  <c r="T378" i="11" s="1"/>
  <c r="T379" i="11" s="1"/>
  <c r="T380" i="11" s="1"/>
  <c r="T381" i="11" s="1"/>
  <c r="T382" i="11" s="1"/>
  <c r="T383" i="11" s="1"/>
  <c r="T384" i="11" s="1"/>
  <c r="T385" i="11" s="1"/>
  <c r="T386" i="11" s="1"/>
  <c r="T387" i="11" s="1"/>
  <c r="T388" i="11" s="1"/>
  <c r="T389" i="11" s="1"/>
  <c r="T390" i="11" s="1"/>
  <c r="T391" i="11" s="1"/>
  <c r="T392" i="11" s="1"/>
  <c r="T393" i="11" s="1"/>
  <c r="T394" i="11" s="1"/>
  <c r="T395" i="11" s="1"/>
  <c r="T396" i="11" s="1"/>
  <c r="T397" i="11" s="1"/>
  <c r="T398" i="11" s="1"/>
  <c r="T399" i="11" s="1"/>
  <c r="T400" i="11" s="1"/>
  <c r="T401" i="11" s="1"/>
  <c r="T402" i="11" s="1"/>
  <c r="T403" i="11" s="1"/>
  <c r="T404" i="11" s="1"/>
  <c r="T405" i="11" s="1"/>
  <c r="T406" i="11" s="1"/>
  <c r="T407" i="11" s="1"/>
  <c r="T408" i="11" s="1"/>
  <c r="T409" i="11" s="1"/>
  <c r="T410" i="11" s="1"/>
  <c r="T411" i="11" s="1"/>
  <c r="T412" i="11" s="1"/>
  <c r="T413" i="11" s="1"/>
  <c r="T414" i="11" s="1"/>
  <c r="T415" i="11" s="1"/>
  <c r="T416" i="11" s="1"/>
  <c r="T417" i="11" s="1"/>
  <c r="T418" i="11" s="1"/>
  <c r="T419" i="11" s="1"/>
  <c r="T420" i="11" s="1"/>
  <c r="T421" i="11" s="1"/>
  <c r="T422" i="11" s="1"/>
  <c r="T423" i="11" s="1"/>
  <c r="T424" i="11" s="1"/>
  <c r="T425" i="11" s="1"/>
  <c r="T426" i="11" s="1"/>
  <c r="T427" i="11" s="1"/>
  <c r="T428" i="11" s="1"/>
  <c r="T429" i="11" s="1"/>
  <c r="T430" i="11" s="1"/>
  <c r="T431" i="11" s="1"/>
  <c r="T432" i="11" s="1"/>
  <c r="T433" i="11" s="1"/>
  <c r="T434" i="11" s="1"/>
  <c r="T435" i="11" s="1"/>
  <c r="T436" i="11" s="1"/>
  <c r="T437" i="11" s="1"/>
  <c r="T438" i="11" s="1"/>
  <c r="T439" i="11" s="1"/>
  <c r="T440" i="11" s="1"/>
  <c r="T441" i="11" s="1"/>
  <c r="T442" i="11" s="1"/>
  <c r="T443" i="11" s="1"/>
  <c r="T444" i="11" s="1"/>
  <c r="T445" i="11" s="1"/>
  <c r="T446" i="11" s="1"/>
  <c r="T447" i="11" s="1"/>
  <c r="T448" i="11" s="1"/>
  <c r="T449" i="11" s="1"/>
  <c r="T450" i="11" s="1"/>
  <c r="T451" i="11" s="1"/>
  <c r="T452" i="11" s="1"/>
  <c r="T453" i="11" s="1"/>
  <c r="T454" i="11" s="1"/>
  <c r="T455" i="11" s="1"/>
  <c r="T456" i="11" s="1"/>
  <c r="T457" i="11" s="1"/>
  <c r="T458" i="11" s="1"/>
  <c r="T459" i="11" s="1"/>
  <c r="T460" i="11" s="1"/>
  <c r="T461" i="11" s="1"/>
  <c r="T462" i="11" s="1"/>
  <c r="T463" i="11" s="1"/>
  <c r="T464" i="11" s="1"/>
  <c r="T465" i="11" s="1"/>
  <c r="T466" i="11" s="1"/>
  <c r="T467" i="11" s="1"/>
  <c r="T468" i="11" s="1"/>
  <c r="T469" i="11" s="1"/>
  <c r="T470" i="11" s="1"/>
  <c r="T471" i="11" s="1"/>
  <c r="T472" i="11" s="1"/>
  <c r="T473" i="11" s="1"/>
  <c r="T474" i="11" s="1"/>
  <c r="T475" i="11" s="1"/>
  <c r="T476" i="11" s="1"/>
  <c r="T477" i="11" s="1"/>
  <c r="T478" i="11" s="1"/>
  <c r="T479" i="11" s="1"/>
  <c r="T480" i="11" s="1"/>
  <c r="T481" i="11" s="1"/>
  <c r="T482" i="11" s="1"/>
  <c r="T483" i="11" s="1"/>
  <c r="T484" i="11" s="1"/>
  <c r="T485" i="11" s="1"/>
  <c r="T486" i="11" s="1"/>
  <c r="T487" i="11" s="1"/>
  <c r="T488" i="11" s="1"/>
  <c r="T489" i="11" s="1"/>
  <c r="T490" i="11" s="1"/>
  <c r="T491" i="11" s="1"/>
  <c r="T492" i="11" s="1"/>
  <c r="T493" i="11" s="1"/>
  <c r="T494" i="11" s="1"/>
  <c r="T495" i="11" s="1"/>
  <c r="T496" i="11" s="1"/>
  <c r="T497" i="11" s="1"/>
  <c r="T498" i="11" s="1"/>
  <c r="T499" i="11" s="1"/>
  <c r="T500" i="11" s="1"/>
  <c r="T501" i="11" s="1"/>
  <c r="T502" i="11" s="1"/>
  <c r="T503" i="11" s="1"/>
  <c r="T504" i="11" s="1"/>
  <c r="T505" i="11" s="1"/>
  <c r="T506" i="11" s="1"/>
  <c r="T8" i="11"/>
  <c r="O9" i="11"/>
  <c r="O10" i="11" s="1"/>
  <c r="O11" i="11" s="1"/>
  <c r="O12" i="11" s="1"/>
  <c r="O13" i="11" s="1"/>
  <c r="O14" i="11" s="1"/>
  <c r="O15" i="11" s="1"/>
  <c r="O16" i="11" s="1"/>
  <c r="O17" i="11" s="1"/>
  <c r="O18" i="11" s="1"/>
  <c r="O19" i="11" s="1"/>
  <c r="O20" i="11" s="1"/>
  <c r="O21" i="11" s="1"/>
  <c r="O22" i="11" s="1"/>
  <c r="O23" i="11" s="1"/>
  <c r="O24" i="11" s="1"/>
  <c r="O25" i="11" s="1"/>
  <c r="O26" i="11" s="1"/>
  <c r="O27" i="11" s="1"/>
  <c r="O28" i="11" s="1"/>
  <c r="O29" i="11" s="1"/>
  <c r="O30" i="11" s="1"/>
  <c r="O31" i="11" s="1"/>
  <c r="O32" i="11" s="1"/>
  <c r="O33" i="11" s="1"/>
  <c r="O34" i="11" s="1"/>
  <c r="O35" i="11" s="1"/>
  <c r="O36" i="11" s="1"/>
  <c r="O37" i="11" s="1"/>
  <c r="O38" i="11" s="1"/>
  <c r="O39" i="11" s="1"/>
  <c r="O40" i="11" s="1"/>
  <c r="O41" i="11" s="1"/>
  <c r="O42" i="11" s="1"/>
  <c r="O43" i="11" s="1"/>
  <c r="O44" i="11" s="1"/>
  <c r="O45" i="11" s="1"/>
  <c r="O46" i="11" s="1"/>
  <c r="O47" i="11" s="1"/>
  <c r="O48" i="11" s="1"/>
  <c r="O49" i="11" s="1"/>
  <c r="O50" i="11" s="1"/>
  <c r="O51" i="11" s="1"/>
  <c r="O52" i="11" s="1"/>
  <c r="O53" i="11" s="1"/>
  <c r="O54" i="11" s="1"/>
  <c r="O55" i="11" s="1"/>
  <c r="O56" i="11" s="1"/>
  <c r="O57" i="11" s="1"/>
  <c r="O58" i="11" s="1"/>
  <c r="O59" i="11" s="1"/>
  <c r="O60" i="11" s="1"/>
  <c r="O61" i="11" s="1"/>
  <c r="O62" i="11" s="1"/>
  <c r="O63" i="11" s="1"/>
  <c r="O64" i="11" s="1"/>
  <c r="O65" i="11" s="1"/>
  <c r="O66" i="11" s="1"/>
  <c r="O67" i="11" s="1"/>
  <c r="O68" i="11" s="1"/>
  <c r="O69" i="11" s="1"/>
  <c r="O70" i="11" s="1"/>
  <c r="O71" i="11" s="1"/>
  <c r="O72" i="11" s="1"/>
  <c r="O73" i="11" s="1"/>
  <c r="O74" i="11" s="1"/>
  <c r="O75" i="11" s="1"/>
  <c r="O76" i="11" s="1"/>
  <c r="O77" i="11" s="1"/>
  <c r="O78" i="11" s="1"/>
  <c r="O79" i="11" s="1"/>
  <c r="O80" i="11" s="1"/>
  <c r="O81" i="11" s="1"/>
  <c r="O82" i="11" s="1"/>
  <c r="O83" i="11" s="1"/>
  <c r="O84" i="11" s="1"/>
  <c r="O85" i="11" s="1"/>
  <c r="O86" i="11" s="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O155" i="11" s="1"/>
  <c r="O156" i="11" s="1"/>
  <c r="O157" i="11" s="1"/>
  <c r="O158" i="11" s="1"/>
  <c r="O159" i="11" s="1"/>
  <c r="O160" i="11" s="1"/>
  <c r="O161" i="11" s="1"/>
  <c r="O162" i="11" s="1"/>
  <c r="O163" i="11" s="1"/>
  <c r="O164" i="11" s="1"/>
  <c r="O165" i="11" s="1"/>
  <c r="O166" i="11" s="1"/>
  <c r="O167" i="11" s="1"/>
  <c r="O168" i="11" s="1"/>
  <c r="O169" i="11" s="1"/>
  <c r="O170" i="11" s="1"/>
  <c r="O171" i="11" s="1"/>
  <c r="O172" i="11" s="1"/>
  <c r="O173" i="11" s="1"/>
  <c r="O174" i="11" s="1"/>
  <c r="O175" i="11" s="1"/>
  <c r="O176" i="11" s="1"/>
  <c r="O177" i="11" s="1"/>
  <c r="O178" i="11" s="1"/>
  <c r="O179" i="11" s="1"/>
  <c r="O180" i="11" s="1"/>
  <c r="O181" i="11" s="1"/>
  <c r="O182" i="11" s="1"/>
  <c r="O183" i="11" s="1"/>
  <c r="O184" i="11" s="1"/>
  <c r="O185" i="11" s="1"/>
  <c r="O186" i="11" s="1"/>
  <c r="O187" i="11" s="1"/>
  <c r="O188" i="11" s="1"/>
  <c r="O189" i="11" s="1"/>
  <c r="O190" i="11" s="1"/>
  <c r="O191" i="11" s="1"/>
  <c r="O192" i="11" s="1"/>
  <c r="O193" i="11" s="1"/>
  <c r="O194" i="11" s="1"/>
  <c r="O195" i="11" s="1"/>
  <c r="O196" i="11" s="1"/>
  <c r="O197" i="11" s="1"/>
  <c r="O198" i="11" s="1"/>
  <c r="O199" i="11" s="1"/>
  <c r="O200" i="11" s="1"/>
  <c r="O201" i="11" s="1"/>
  <c r="O202" i="11" s="1"/>
  <c r="O203" i="11" s="1"/>
  <c r="O204" i="11" s="1"/>
  <c r="O205" i="11" s="1"/>
  <c r="O206" i="11" s="1"/>
  <c r="O207" i="11" s="1"/>
  <c r="O208" i="11" s="1"/>
  <c r="O209" i="11" s="1"/>
  <c r="O210" i="11" s="1"/>
  <c r="O211" i="11" s="1"/>
  <c r="O212" i="11" s="1"/>
  <c r="O213" i="11" s="1"/>
  <c r="O214" i="11" s="1"/>
  <c r="O215" i="11" s="1"/>
  <c r="O216" i="11" s="1"/>
  <c r="O217" i="11" s="1"/>
  <c r="O218" i="11" s="1"/>
  <c r="O219" i="11" s="1"/>
  <c r="O220" i="11" s="1"/>
  <c r="O221" i="11" s="1"/>
  <c r="O222" i="11" s="1"/>
  <c r="O223" i="11" s="1"/>
  <c r="O224" i="11" s="1"/>
  <c r="O225" i="11" s="1"/>
  <c r="O226" i="11" s="1"/>
  <c r="O227" i="11" s="1"/>
  <c r="O228" i="11" s="1"/>
  <c r="O229" i="11" s="1"/>
  <c r="O230" i="11" s="1"/>
  <c r="O231" i="11" s="1"/>
  <c r="O232" i="11" s="1"/>
  <c r="O233" i="11" s="1"/>
  <c r="O234" i="11" s="1"/>
  <c r="O235" i="11" s="1"/>
  <c r="O236" i="11" s="1"/>
  <c r="O237" i="11" s="1"/>
  <c r="O238" i="11" s="1"/>
  <c r="O239" i="11" s="1"/>
  <c r="O240" i="11" s="1"/>
  <c r="O241" i="11" s="1"/>
  <c r="O242" i="11" s="1"/>
  <c r="O243" i="11" s="1"/>
  <c r="O244" i="11" s="1"/>
  <c r="O245" i="11" s="1"/>
  <c r="O246" i="11" s="1"/>
  <c r="O247" i="11" s="1"/>
  <c r="O248" i="11" s="1"/>
  <c r="O249" i="11" s="1"/>
  <c r="O250" i="11" s="1"/>
  <c r="O251" i="11" s="1"/>
  <c r="O252" i="11" s="1"/>
  <c r="O253" i="11" s="1"/>
  <c r="O254" i="11" s="1"/>
  <c r="O255" i="11" s="1"/>
  <c r="O256" i="11" s="1"/>
  <c r="O257" i="11" s="1"/>
  <c r="O258" i="11" s="1"/>
  <c r="O259" i="11" s="1"/>
  <c r="O260" i="11" s="1"/>
  <c r="O261" i="11" s="1"/>
  <c r="O262" i="11" s="1"/>
  <c r="O263" i="11" s="1"/>
  <c r="O264" i="11" s="1"/>
  <c r="O265" i="11" s="1"/>
  <c r="O266" i="11" s="1"/>
  <c r="O267" i="11" s="1"/>
  <c r="O268" i="11" s="1"/>
  <c r="O269" i="11" s="1"/>
  <c r="O270" i="11" s="1"/>
  <c r="O271" i="11" s="1"/>
  <c r="O272" i="11" s="1"/>
  <c r="O273" i="11" s="1"/>
  <c r="O274" i="11" s="1"/>
  <c r="O275" i="11" s="1"/>
  <c r="O276" i="11" s="1"/>
  <c r="O277" i="11" s="1"/>
  <c r="O278" i="11" s="1"/>
  <c r="O279" i="11" s="1"/>
  <c r="O280" i="11" s="1"/>
  <c r="O281" i="11" s="1"/>
  <c r="O282" i="11" s="1"/>
  <c r="O283" i="11" s="1"/>
  <c r="O284" i="11" s="1"/>
  <c r="O285" i="11" s="1"/>
  <c r="O286" i="11" s="1"/>
  <c r="O287" i="11" s="1"/>
  <c r="O288" i="11" s="1"/>
  <c r="O289" i="11" s="1"/>
  <c r="O290" i="11" s="1"/>
  <c r="O291" i="11" s="1"/>
  <c r="O292" i="11" s="1"/>
  <c r="O293" i="11" s="1"/>
  <c r="O294" i="11" s="1"/>
  <c r="O295" i="11" s="1"/>
  <c r="O296" i="11" s="1"/>
  <c r="O297" i="11" s="1"/>
  <c r="O298" i="11" s="1"/>
  <c r="O299" i="11" s="1"/>
  <c r="O300" i="11" s="1"/>
  <c r="O301" i="11" s="1"/>
  <c r="O302" i="11" s="1"/>
  <c r="O303" i="11" s="1"/>
  <c r="O304" i="11" s="1"/>
  <c r="O305" i="11" s="1"/>
  <c r="O306" i="11" s="1"/>
  <c r="O307" i="11" s="1"/>
  <c r="O308" i="11" s="1"/>
  <c r="O309" i="11" s="1"/>
  <c r="O310" i="11" s="1"/>
  <c r="O311" i="11" s="1"/>
  <c r="O312" i="11" s="1"/>
  <c r="O313" i="11" s="1"/>
  <c r="O314" i="11" s="1"/>
  <c r="O315" i="11" s="1"/>
  <c r="O316" i="11" s="1"/>
  <c r="O317" i="11" s="1"/>
  <c r="O318" i="11" s="1"/>
  <c r="O319" i="11" s="1"/>
  <c r="O320" i="11" s="1"/>
  <c r="O321" i="11" s="1"/>
  <c r="O322" i="11" s="1"/>
  <c r="O323" i="11" s="1"/>
  <c r="O324" i="11" s="1"/>
  <c r="O325" i="11" s="1"/>
  <c r="O326" i="11" s="1"/>
  <c r="O327" i="11" s="1"/>
  <c r="O328" i="11" s="1"/>
  <c r="O329" i="11" s="1"/>
  <c r="O330" i="11" s="1"/>
  <c r="O331" i="11" s="1"/>
  <c r="O332" i="11" s="1"/>
  <c r="O333" i="11" s="1"/>
  <c r="O334" i="11" s="1"/>
  <c r="O335" i="11" s="1"/>
  <c r="O336" i="11" s="1"/>
  <c r="O337" i="11" s="1"/>
  <c r="O338" i="11" s="1"/>
  <c r="O339" i="11" s="1"/>
  <c r="O340" i="11" s="1"/>
  <c r="O341" i="11" s="1"/>
  <c r="O342" i="11" s="1"/>
  <c r="O343" i="11" s="1"/>
  <c r="O344" i="11" s="1"/>
  <c r="O345" i="11" s="1"/>
  <c r="O346" i="11" s="1"/>
  <c r="O347" i="11" s="1"/>
  <c r="O348" i="11" s="1"/>
  <c r="O349" i="11" s="1"/>
  <c r="O350" i="11" s="1"/>
  <c r="O351" i="11" s="1"/>
  <c r="O352" i="11" s="1"/>
  <c r="O353" i="11" s="1"/>
  <c r="O354" i="11" s="1"/>
  <c r="O355" i="11" s="1"/>
  <c r="O356" i="11" s="1"/>
  <c r="O357" i="11" s="1"/>
  <c r="O358" i="11" s="1"/>
  <c r="O359" i="11" s="1"/>
  <c r="O360" i="11" s="1"/>
  <c r="O361" i="11" s="1"/>
  <c r="O362" i="11" s="1"/>
  <c r="O363" i="11" s="1"/>
  <c r="O364" i="11" s="1"/>
  <c r="O365" i="11" s="1"/>
  <c r="O366" i="11" s="1"/>
  <c r="O367" i="11" s="1"/>
  <c r="O368" i="11" s="1"/>
  <c r="O369" i="11" s="1"/>
  <c r="O370" i="11" s="1"/>
  <c r="O371" i="11" s="1"/>
  <c r="O372" i="11" s="1"/>
  <c r="O373" i="11" s="1"/>
  <c r="O374" i="11" s="1"/>
  <c r="O375" i="11" s="1"/>
  <c r="O376" i="11" s="1"/>
  <c r="O377" i="11" s="1"/>
  <c r="O378" i="11" s="1"/>
  <c r="O379" i="11" s="1"/>
  <c r="O380" i="11" s="1"/>
  <c r="O381" i="11" s="1"/>
  <c r="O382" i="11" s="1"/>
  <c r="O383" i="11" s="1"/>
  <c r="O384" i="11" s="1"/>
  <c r="O385" i="11" s="1"/>
  <c r="O386" i="11" s="1"/>
  <c r="O387" i="11" s="1"/>
  <c r="O388" i="11" s="1"/>
  <c r="O389" i="11" s="1"/>
  <c r="O390" i="11" s="1"/>
  <c r="O391" i="11" s="1"/>
  <c r="O392" i="11" s="1"/>
  <c r="O393" i="11" s="1"/>
  <c r="O394" i="11" s="1"/>
  <c r="O395" i="11" s="1"/>
  <c r="O396" i="11" s="1"/>
  <c r="O397" i="11" s="1"/>
  <c r="O398" i="11" s="1"/>
  <c r="O399" i="11" s="1"/>
  <c r="O400" i="11" s="1"/>
  <c r="O401" i="11" s="1"/>
  <c r="O402" i="11" s="1"/>
  <c r="O403" i="11" s="1"/>
  <c r="O404" i="11" s="1"/>
  <c r="O405" i="11" s="1"/>
  <c r="O406" i="11" s="1"/>
  <c r="O407" i="11" s="1"/>
  <c r="O408" i="11" s="1"/>
  <c r="O409" i="11" s="1"/>
  <c r="O410" i="11" s="1"/>
  <c r="O411" i="11" s="1"/>
  <c r="O412" i="11" s="1"/>
  <c r="O413" i="11" s="1"/>
  <c r="O414" i="11" s="1"/>
  <c r="O415" i="11" s="1"/>
  <c r="O416" i="11" s="1"/>
  <c r="O417" i="11" s="1"/>
  <c r="O418" i="11" s="1"/>
  <c r="O419" i="11" s="1"/>
  <c r="O420" i="11" s="1"/>
  <c r="O421" i="11" s="1"/>
  <c r="O422" i="11" s="1"/>
  <c r="O423" i="11" s="1"/>
  <c r="O424" i="11" s="1"/>
  <c r="O425" i="11" s="1"/>
  <c r="O426" i="11" s="1"/>
  <c r="O427" i="11" s="1"/>
  <c r="O428" i="11" s="1"/>
  <c r="O429" i="11" s="1"/>
  <c r="O430" i="11" s="1"/>
  <c r="O431" i="11" s="1"/>
  <c r="O432" i="11" s="1"/>
  <c r="O433" i="11" s="1"/>
  <c r="O434" i="11" s="1"/>
  <c r="O435" i="11" s="1"/>
  <c r="O436" i="11" s="1"/>
  <c r="O437" i="11" s="1"/>
  <c r="O438" i="11" s="1"/>
  <c r="O439" i="11" s="1"/>
  <c r="O440" i="11" s="1"/>
  <c r="O441" i="11" s="1"/>
  <c r="O442" i="11" s="1"/>
  <c r="O443" i="11" s="1"/>
  <c r="O444" i="11" s="1"/>
  <c r="O445" i="11" s="1"/>
  <c r="O446" i="11" s="1"/>
  <c r="O447" i="11" s="1"/>
  <c r="O448" i="11" s="1"/>
  <c r="O449" i="11" s="1"/>
  <c r="O450" i="11" s="1"/>
  <c r="O451" i="11" s="1"/>
  <c r="O452" i="11" s="1"/>
  <c r="O453" i="11" s="1"/>
  <c r="O454" i="11" s="1"/>
  <c r="O455" i="11" s="1"/>
  <c r="O456" i="11" s="1"/>
  <c r="O457" i="11" s="1"/>
  <c r="O458" i="11" s="1"/>
  <c r="O459" i="11" s="1"/>
  <c r="O460" i="11" s="1"/>
  <c r="O461" i="11" s="1"/>
  <c r="O462" i="11" s="1"/>
  <c r="O463" i="11" s="1"/>
  <c r="O464" i="11" s="1"/>
  <c r="O465" i="11" s="1"/>
  <c r="O466" i="11" s="1"/>
  <c r="O467" i="11" s="1"/>
  <c r="O468" i="11" s="1"/>
  <c r="O469" i="11" s="1"/>
  <c r="O470" i="11" s="1"/>
  <c r="O471" i="11" s="1"/>
  <c r="O472" i="11" s="1"/>
  <c r="O473" i="11" s="1"/>
  <c r="O474" i="11" s="1"/>
  <c r="O475" i="11" s="1"/>
  <c r="O476" i="11" s="1"/>
  <c r="O477" i="11" s="1"/>
  <c r="O478" i="11" s="1"/>
  <c r="O479" i="11" s="1"/>
  <c r="O480" i="11" s="1"/>
  <c r="O481" i="11" s="1"/>
  <c r="O482" i="11" s="1"/>
  <c r="O483" i="11" s="1"/>
  <c r="O484" i="11" s="1"/>
  <c r="O485" i="11" s="1"/>
  <c r="O486" i="11" s="1"/>
  <c r="O487" i="11" s="1"/>
  <c r="O488" i="11" s="1"/>
  <c r="O489" i="11" s="1"/>
  <c r="O490" i="11" s="1"/>
  <c r="O491" i="11" s="1"/>
  <c r="O492" i="11" s="1"/>
  <c r="O493" i="11" s="1"/>
  <c r="O494" i="11" s="1"/>
  <c r="O495" i="11" s="1"/>
  <c r="O496" i="11" s="1"/>
  <c r="O497" i="11" s="1"/>
  <c r="O498" i="11" s="1"/>
  <c r="O499" i="11" s="1"/>
  <c r="O500" i="11" s="1"/>
  <c r="O501" i="11" s="1"/>
  <c r="O502" i="11" s="1"/>
  <c r="O503" i="11" s="1"/>
  <c r="O504" i="11" s="1"/>
  <c r="O505" i="11" s="1"/>
  <c r="O506" i="11" s="1"/>
  <c r="O8" i="11"/>
  <c r="J9" i="11"/>
  <c r="J10" i="11" s="1"/>
  <c r="J11" i="11" s="1"/>
  <c r="J12" i="11" s="1"/>
  <c r="J13" i="11" s="1"/>
  <c r="J14" i="11" s="1"/>
  <c r="J15" i="11" s="1"/>
  <c r="J16" i="11" s="1"/>
  <c r="J17" i="11" s="1"/>
  <c r="J18" i="11" s="1"/>
  <c r="J19" i="11" s="1"/>
  <c r="J20" i="11" s="1"/>
  <c r="J21" i="11" s="1"/>
  <c r="J22" i="11" s="1"/>
  <c r="J23" i="11" s="1"/>
  <c r="J24" i="11" s="1"/>
  <c r="J25" i="11" s="1"/>
  <c r="J26" i="11" s="1"/>
  <c r="J27" i="11" s="1"/>
  <c r="J28" i="11" s="1"/>
  <c r="J29" i="11" s="1"/>
  <c r="J30" i="11" s="1"/>
  <c r="J31" i="11" s="1"/>
  <c r="J32" i="11" s="1"/>
  <c r="J33" i="11" s="1"/>
  <c r="J34" i="11" s="1"/>
  <c r="J35" i="11" s="1"/>
  <c r="J36" i="11" s="1"/>
  <c r="J37" i="11" s="1"/>
  <c r="J38" i="11" s="1"/>
  <c r="J39" i="11" s="1"/>
  <c r="J40" i="11" s="1"/>
  <c r="J41" i="11" s="1"/>
  <c r="J42" i="11" s="1"/>
  <c r="J43" i="11" s="1"/>
  <c r="J44" i="11" s="1"/>
  <c r="J45" i="11" s="1"/>
  <c r="J46" i="11" s="1"/>
  <c r="J47" i="11" s="1"/>
  <c r="J48" i="11" s="1"/>
  <c r="J49" i="11" s="1"/>
  <c r="J50" i="11" s="1"/>
  <c r="J51" i="11" s="1"/>
  <c r="J52" i="11" s="1"/>
  <c r="J53" i="11" s="1"/>
  <c r="J54" i="11" s="1"/>
  <c r="J55" i="11" s="1"/>
  <c r="J56" i="11" s="1"/>
  <c r="J57" i="11" s="1"/>
  <c r="J58" i="11" s="1"/>
  <c r="J59" i="11" s="1"/>
  <c r="J60" i="11" s="1"/>
  <c r="J61" i="11" s="1"/>
  <c r="J62" i="11" s="1"/>
  <c r="J63" i="11" s="1"/>
  <c r="J64" i="11" s="1"/>
  <c r="J65" i="11" s="1"/>
  <c r="J66" i="11" s="1"/>
  <c r="J67" i="11" s="1"/>
  <c r="J68" i="11" s="1"/>
  <c r="J69" i="11" s="1"/>
  <c r="J70" i="11" s="1"/>
  <c r="J71" i="11" s="1"/>
  <c r="J72" i="11" s="1"/>
  <c r="J73" i="11" s="1"/>
  <c r="J74" i="11" s="1"/>
  <c r="J75" i="11" s="1"/>
  <c r="J76" i="11" s="1"/>
  <c r="J77" i="11" s="1"/>
  <c r="J78" i="11" s="1"/>
  <c r="J79" i="11" s="1"/>
  <c r="J80" i="11" s="1"/>
  <c r="J81" i="11" s="1"/>
  <c r="J82" i="11" s="1"/>
  <c r="J83" i="11" s="1"/>
  <c r="J84" i="11" s="1"/>
  <c r="J85" i="11" s="1"/>
  <c r="J86" i="11" s="1"/>
  <c r="J87" i="11" s="1"/>
  <c r="J88" i="11" s="1"/>
  <c r="J89" i="11" s="1"/>
  <c r="J90" i="11" s="1"/>
  <c r="J91" i="11" s="1"/>
  <c r="J92" i="11" s="1"/>
  <c r="J93" i="11" s="1"/>
  <c r="J94" i="11" s="1"/>
  <c r="J95" i="11" s="1"/>
  <c r="J96" i="11" s="1"/>
  <c r="J97" i="11" s="1"/>
  <c r="J98" i="11" s="1"/>
  <c r="J99" i="11" s="1"/>
  <c r="J100" i="11" s="1"/>
  <c r="J101" i="11" s="1"/>
  <c r="J102" i="11" s="1"/>
  <c r="J103" i="11" s="1"/>
  <c r="J104" i="11" s="1"/>
  <c r="J105" i="11" s="1"/>
  <c r="J106" i="11" s="1"/>
  <c r="J107" i="11" s="1"/>
  <c r="J108" i="11" s="1"/>
  <c r="J109" i="11" s="1"/>
  <c r="J110" i="11" s="1"/>
  <c r="J111" i="11" s="1"/>
  <c r="J112" i="11" s="1"/>
  <c r="J113" i="11" s="1"/>
  <c r="J114" i="11" s="1"/>
  <c r="J115" i="11" s="1"/>
  <c r="J116" i="11" s="1"/>
  <c r="J117" i="11" s="1"/>
  <c r="J118" i="11" s="1"/>
  <c r="J119" i="11" s="1"/>
  <c r="J120" i="11" s="1"/>
  <c r="J121" i="11" s="1"/>
  <c r="J122" i="11" s="1"/>
  <c r="J123" i="11" s="1"/>
  <c r="J124" i="11" s="1"/>
  <c r="J125" i="11" s="1"/>
  <c r="J126" i="11" s="1"/>
  <c r="J127" i="11" s="1"/>
  <c r="J128" i="11" s="1"/>
  <c r="J129" i="11" s="1"/>
  <c r="J130" i="11" s="1"/>
  <c r="J131" i="11" s="1"/>
  <c r="J132" i="11" s="1"/>
  <c r="J133" i="11" s="1"/>
  <c r="J134" i="11" s="1"/>
  <c r="J135" i="11" s="1"/>
  <c r="J136" i="11" s="1"/>
  <c r="J137" i="11" s="1"/>
  <c r="J138" i="11" s="1"/>
  <c r="J139" i="11" s="1"/>
  <c r="J140" i="11" s="1"/>
  <c r="J141" i="11" s="1"/>
  <c r="J142" i="11" s="1"/>
  <c r="J143" i="11" s="1"/>
  <c r="J144" i="11" s="1"/>
  <c r="J145" i="11" s="1"/>
  <c r="J146" i="11" s="1"/>
  <c r="J147" i="11" s="1"/>
  <c r="J148" i="11" s="1"/>
  <c r="J149" i="11" s="1"/>
  <c r="J150" i="11" s="1"/>
  <c r="J151" i="11" s="1"/>
  <c r="J152" i="11" s="1"/>
  <c r="J153" i="11" s="1"/>
  <c r="J154" i="11" s="1"/>
  <c r="J155" i="11" s="1"/>
  <c r="J156" i="11" s="1"/>
  <c r="J157" i="11" s="1"/>
  <c r="J158" i="11" s="1"/>
  <c r="J159" i="11" s="1"/>
  <c r="J160" i="11" s="1"/>
  <c r="J161" i="11" s="1"/>
  <c r="J162" i="11" s="1"/>
  <c r="J163" i="11" s="1"/>
  <c r="J164" i="11" s="1"/>
  <c r="J165" i="11" s="1"/>
  <c r="J166" i="11" s="1"/>
  <c r="J167" i="11" s="1"/>
  <c r="J168" i="11" s="1"/>
  <c r="J169" i="11" s="1"/>
  <c r="J170" i="11" s="1"/>
  <c r="J171" i="11" s="1"/>
  <c r="J172" i="11" s="1"/>
  <c r="J173" i="11" s="1"/>
  <c r="J174" i="11" s="1"/>
  <c r="J175" i="11" s="1"/>
  <c r="J176" i="11" s="1"/>
  <c r="J177" i="11" s="1"/>
  <c r="J178" i="11" s="1"/>
  <c r="J179" i="11" s="1"/>
  <c r="J180" i="11" s="1"/>
  <c r="J181" i="11" s="1"/>
  <c r="J182" i="11" s="1"/>
  <c r="J183" i="11" s="1"/>
  <c r="J184" i="11" s="1"/>
  <c r="J185" i="11" s="1"/>
  <c r="J186" i="11" s="1"/>
  <c r="J187" i="11" s="1"/>
  <c r="J188" i="11" s="1"/>
  <c r="J189" i="11" s="1"/>
  <c r="J190" i="11" s="1"/>
  <c r="J191" i="11" s="1"/>
  <c r="J192" i="11" s="1"/>
  <c r="J193" i="11" s="1"/>
  <c r="J194" i="11" s="1"/>
  <c r="J195" i="11" s="1"/>
  <c r="J196" i="11" s="1"/>
  <c r="J197" i="11" s="1"/>
  <c r="J198" i="11" s="1"/>
  <c r="J199" i="11" s="1"/>
  <c r="J200" i="11" s="1"/>
  <c r="J201" i="11" s="1"/>
  <c r="J202" i="11" s="1"/>
  <c r="J203" i="11" s="1"/>
  <c r="J204" i="11" s="1"/>
  <c r="J205" i="11" s="1"/>
  <c r="J206" i="11" s="1"/>
  <c r="J207" i="11" s="1"/>
  <c r="J208" i="11" s="1"/>
  <c r="J209" i="11" s="1"/>
  <c r="J210" i="11" s="1"/>
  <c r="J211" i="11" s="1"/>
  <c r="J212" i="11" s="1"/>
  <c r="J213" i="11" s="1"/>
  <c r="J214" i="11" s="1"/>
  <c r="J215" i="11" s="1"/>
  <c r="J216" i="11" s="1"/>
  <c r="J217" i="11" s="1"/>
  <c r="J218" i="11" s="1"/>
  <c r="J219" i="11" s="1"/>
  <c r="J220" i="11" s="1"/>
  <c r="J221" i="11" s="1"/>
  <c r="J222" i="11" s="1"/>
  <c r="J223" i="11" s="1"/>
  <c r="J224" i="11" s="1"/>
  <c r="J225" i="11" s="1"/>
  <c r="J226" i="11" s="1"/>
  <c r="J227" i="11" s="1"/>
  <c r="J228" i="11" s="1"/>
  <c r="J229" i="11" s="1"/>
  <c r="J230" i="11" s="1"/>
  <c r="J231" i="11" s="1"/>
  <c r="J232" i="11" s="1"/>
  <c r="J233" i="11" s="1"/>
  <c r="J234" i="11" s="1"/>
  <c r="J235" i="11" s="1"/>
  <c r="J236" i="11" s="1"/>
  <c r="J237" i="11" s="1"/>
  <c r="J238" i="11" s="1"/>
  <c r="J239" i="11" s="1"/>
  <c r="J240" i="11" s="1"/>
  <c r="J241" i="11" s="1"/>
  <c r="J242" i="11" s="1"/>
  <c r="J243" i="11" s="1"/>
  <c r="J244" i="11" s="1"/>
  <c r="J245" i="11" s="1"/>
  <c r="J246" i="11" s="1"/>
  <c r="J247" i="11" s="1"/>
  <c r="J248" i="11" s="1"/>
  <c r="J249" i="11" s="1"/>
  <c r="J250" i="11" s="1"/>
  <c r="J251" i="11" s="1"/>
  <c r="J252" i="11" s="1"/>
  <c r="J253" i="11" s="1"/>
  <c r="J254" i="11" s="1"/>
  <c r="J255" i="11" s="1"/>
  <c r="J256" i="11" s="1"/>
  <c r="J257" i="11" s="1"/>
  <c r="J258" i="11" s="1"/>
  <c r="J259" i="11" s="1"/>
  <c r="J260" i="11" s="1"/>
  <c r="J261" i="11" s="1"/>
  <c r="J262" i="11" s="1"/>
  <c r="J263" i="11" s="1"/>
  <c r="J264" i="11" s="1"/>
  <c r="J265" i="11" s="1"/>
  <c r="J266" i="11" s="1"/>
  <c r="J267" i="11" s="1"/>
  <c r="J268" i="11" s="1"/>
  <c r="J269" i="11" s="1"/>
  <c r="J270" i="11" s="1"/>
  <c r="J271" i="11" s="1"/>
  <c r="J272" i="11" s="1"/>
  <c r="J273" i="11" s="1"/>
  <c r="J274" i="11" s="1"/>
  <c r="J275" i="11" s="1"/>
  <c r="J276" i="11" s="1"/>
  <c r="J277" i="11" s="1"/>
  <c r="J278" i="11" s="1"/>
  <c r="J279" i="11" s="1"/>
  <c r="J280" i="11" s="1"/>
  <c r="J281" i="11" s="1"/>
  <c r="J282" i="11" s="1"/>
  <c r="J283" i="11" s="1"/>
  <c r="J284" i="11" s="1"/>
  <c r="J285" i="11" s="1"/>
  <c r="J286" i="11" s="1"/>
  <c r="J287" i="11" s="1"/>
  <c r="J288" i="11" s="1"/>
  <c r="J289" i="11" s="1"/>
  <c r="J290" i="11" s="1"/>
  <c r="J291" i="11" s="1"/>
  <c r="J292" i="11" s="1"/>
  <c r="J293" i="11" s="1"/>
  <c r="J294" i="11" s="1"/>
  <c r="J295" i="11" s="1"/>
  <c r="J296" i="11" s="1"/>
  <c r="J297" i="11" s="1"/>
  <c r="J298" i="11" s="1"/>
  <c r="J299" i="11" s="1"/>
  <c r="J300" i="11" s="1"/>
  <c r="J301" i="11" s="1"/>
  <c r="J302" i="11" s="1"/>
  <c r="J303" i="11" s="1"/>
  <c r="J304" i="11" s="1"/>
  <c r="J305" i="11" s="1"/>
  <c r="J306" i="11" s="1"/>
  <c r="J307" i="11" s="1"/>
  <c r="J308" i="11" s="1"/>
  <c r="J309" i="11" s="1"/>
  <c r="J310" i="11" s="1"/>
  <c r="J311" i="11" s="1"/>
  <c r="J312" i="11" s="1"/>
  <c r="J313" i="11" s="1"/>
  <c r="J314" i="11" s="1"/>
  <c r="J315" i="11" s="1"/>
  <c r="J316" i="11" s="1"/>
  <c r="J317" i="11" s="1"/>
  <c r="J318" i="11" s="1"/>
  <c r="J319" i="11" s="1"/>
  <c r="J320" i="11" s="1"/>
  <c r="J321" i="11" s="1"/>
  <c r="J322" i="11" s="1"/>
  <c r="J323" i="11" s="1"/>
  <c r="J324" i="11" s="1"/>
  <c r="J325" i="11" s="1"/>
  <c r="J326" i="11" s="1"/>
  <c r="J327" i="11" s="1"/>
  <c r="J328" i="11" s="1"/>
  <c r="J329" i="11" s="1"/>
  <c r="J330" i="11" s="1"/>
  <c r="J331" i="11" s="1"/>
  <c r="J332" i="11" s="1"/>
  <c r="J333" i="11" s="1"/>
  <c r="J334" i="11" s="1"/>
  <c r="J335" i="11" s="1"/>
  <c r="J336" i="11" s="1"/>
  <c r="J337" i="11" s="1"/>
  <c r="J338" i="11" s="1"/>
  <c r="J339" i="11" s="1"/>
  <c r="J340" i="11" s="1"/>
  <c r="J341" i="11" s="1"/>
  <c r="J342" i="11" s="1"/>
  <c r="J343" i="11" s="1"/>
  <c r="J344" i="11" s="1"/>
  <c r="J345" i="11" s="1"/>
  <c r="J346" i="11" s="1"/>
  <c r="J347" i="11" s="1"/>
  <c r="J348" i="11" s="1"/>
  <c r="J349" i="11" s="1"/>
  <c r="J350" i="11" s="1"/>
  <c r="J351" i="11" s="1"/>
  <c r="J352" i="11" s="1"/>
  <c r="J353" i="11" s="1"/>
  <c r="J354" i="11" s="1"/>
  <c r="J355" i="11" s="1"/>
  <c r="J356" i="11" s="1"/>
  <c r="J357" i="11" s="1"/>
  <c r="J358" i="11" s="1"/>
  <c r="J359" i="11" s="1"/>
  <c r="J360" i="11" s="1"/>
  <c r="J361" i="11" s="1"/>
  <c r="J362" i="11" s="1"/>
  <c r="J363" i="11" s="1"/>
  <c r="J364" i="11" s="1"/>
  <c r="J365" i="11" s="1"/>
  <c r="J366" i="11" s="1"/>
  <c r="J367" i="11" s="1"/>
  <c r="J368" i="11" s="1"/>
  <c r="J369" i="11" s="1"/>
  <c r="J370" i="11" s="1"/>
  <c r="J371" i="11" s="1"/>
  <c r="J372" i="11" s="1"/>
  <c r="J373" i="11" s="1"/>
  <c r="J374" i="11" s="1"/>
  <c r="J375" i="11" s="1"/>
  <c r="J376" i="11" s="1"/>
  <c r="J377" i="11" s="1"/>
  <c r="J378" i="11" s="1"/>
  <c r="J379" i="11" s="1"/>
  <c r="J380" i="11" s="1"/>
  <c r="J381" i="11" s="1"/>
  <c r="J382" i="11" s="1"/>
  <c r="J383" i="11" s="1"/>
  <c r="J384" i="11" s="1"/>
  <c r="J385" i="11" s="1"/>
  <c r="J386" i="11" s="1"/>
  <c r="J387" i="11" s="1"/>
  <c r="J388" i="11" s="1"/>
  <c r="J389" i="11" s="1"/>
  <c r="J390" i="11" s="1"/>
  <c r="J391" i="11" s="1"/>
  <c r="J392" i="11" s="1"/>
  <c r="J393" i="11" s="1"/>
  <c r="J394" i="11" s="1"/>
  <c r="J395" i="11" s="1"/>
  <c r="J396" i="11" s="1"/>
  <c r="J397" i="11" s="1"/>
  <c r="J398" i="11" s="1"/>
  <c r="J399" i="11" s="1"/>
  <c r="J400" i="11" s="1"/>
  <c r="J401" i="11" s="1"/>
  <c r="J402" i="11" s="1"/>
  <c r="J403" i="11" s="1"/>
  <c r="J404" i="11" s="1"/>
  <c r="J405" i="11" s="1"/>
  <c r="J406" i="11" s="1"/>
  <c r="J407" i="11" s="1"/>
  <c r="J408" i="11" s="1"/>
  <c r="J409" i="11" s="1"/>
  <c r="J410" i="11" s="1"/>
  <c r="J411" i="11" s="1"/>
  <c r="J412" i="11" s="1"/>
  <c r="J413" i="11" s="1"/>
  <c r="J414" i="11" s="1"/>
  <c r="J415" i="11" s="1"/>
  <c r="J416" i="11" s="1"/>
  <c r="J417" i="11" s="1"/>
  <c r="J418" i="11" s="1"/>
  <c r="J419" i="11" s="1"/>
  <c r="J420" i="11" s="1"/>
  <c r="J421" i="11" s="1"/>
  <c r="J422" i="11" s="1"/>
  <c r="J423" i="11" s="1"/>
  <c r="J424" i="11" s="1"/>
  <c r="J425" i="11" s="1"/>
  <c r="J426" i="11" s="1"/>
  <c r="J427" i="11" s="1"/>
  <c r="J428" i="11" s="1"/>
  <c r="J429" i="11" s="1"/>
  <c r="J430" i="11" s="1"/>
  <c r="J431" i="11" s="1"/>
  <c r="J432" i="11" s="1"/>
  <c r="J433" i="11" s="1"/>
  <c r="J434" i="11" s="1"/>
  <c r="J435" i="11" s="1"/>
  <c r="J436" i="11" s="1"/>
  <c r="J437" i="11" s="1"/>
  <c r="J438" i="11" s="1"/>
  <c r="J439" i="11" s="1"/>
  <c r="J440" i="11" s="1"/>
  <c r="J441" i="11" s="1"/>
  <c r="J442" i="11" s="1"/>
  <c r="J443" i="11" s="1"/>
  <c r="J444" i="11" s="1"/>
  <c r="J445" i="11" s="1"/>
  <c r="J446" i="11" s="1"/>
  <c r="J447" i="11" s="1"/>
  <c r="J448" i="11" s="1"/>
  <c r="J449" i="11" s="1"/>
  <c r="J450" i="11" s="1"/>
  <c r="J451" i="11" s="1"/>
  <c r="J452" i="11" s="1"/>
  <c r="J453" i="11" s="1"/>
  <c r="J454" i="11" s="1"/>
  <c r="J455" i="11" s="1"/>
  <c r="J456" i="11" s="1"/>
  <c r="J457" i="11" s="1"/>
  <c r="J458" i="11" s="1"/>
  <c r="J459" i="11" s="1"/>
  <c r="J460" i="11" s="1"/>
  <c r="J461" i="11" s="1"/>
  <c r="J462" i="11" s="1"/>
  <c r="J463" i="11" s="1"/>
  <c r="J464" i="11" s="1"/>
  <c r="J465" i="11" s="1"/>
  <c r="J466" i="11" s="1"/>
  <c r="J467" i="11" s="1"/>
  <c r="J468" i="11" s="1"/>
  <c r="J469" i="11" s="1"/>
  <c r="J470" i="11" s="1"/>
  <c r="J471" i="11" s="1"/>
  <c r="J472" i="11" s="1"/>
  <c r="J473" i="11" s="1"/>
  <c r="J474" i="11" s="1"/>
  <c r="J475" i="11" s="1"/>
  <c r="J476" i="11" s="1"/>
  <c r="J477" i="11" s="1"/>
  <c r="J478" i="11" s="1"/>
  <c r="J479" i="11" s="1"/>
  <c r="J480" i="11" s="1"/>
  <c r="J481" i="11" s="1"/>
  <c r="J482" i="11" s="1"/>
  <c r="J483" i="11" s="1"/>
  <c r="J484" i="11" s="1"/>
  <c r="J485" i="11" s="1"/>
  <c r="J486" i="11" s="1"/>
  <c r="J487" i="11" s="1"/>
  <c r="J488" i="11" s="1"/>
  <c r="J489" i="11" s="1"/>
  <c r="J490" i="11" s="1"/>
  <c r="J491" i="11" s="1"/>
  <c r="J492" i="11" s="1"/>
  <c r="J493" i="11" s="1"/>
  <c r="J494" i="11" s="1"/>
  <c r="J495" i="11" s="1"/>
  <c r="J496" i="11" s="1"/>
  <c r="J497" i="11" s="1"/>
  <c r="J498" i="11" s="1"/>
  <c r="J499" i="11" s="1"/>
  <c r="J500" i="11" s="1"/>
  <c r="J501" i="11" s="1"/>
  <c r="J502" i="11" s="1"/>
  <c r="J503" i="11" s="1"/>
  <c r="J504" i="11" s="1"/>
  <c r="J505" i="11" s="1"/>
  <c r="J506" i="11" s="1"/>
  <c r="K8" i="11"/>
  <c r="S506" i="11"/>
  <c r="S505" i="11"/>
  <c r="S504" i="11"/>
  <c r="S503" i="11"/>
  <c r="S502" i="11"/>
  <c r="S501" i="11"/>
  <c r="S500" i="11"/>
  <c r="S499" i="11"/>
  <c r="S498" i="11"/>
  <c r="S497" i="11"/>
  <c r="S496" i="11"/>
  <c r="S495" i="11"/>
  <c r="S494" i="11"/>
  <c r="S493" i="11"/>
  <c r="S492" i="11"/>
  <c r="S491" i="11"/>
  <c r="S490" i="11"/>
  <c r="S489" i="11"/>
  <c r="S488" i="11"/>
  <c r="S487" i="11"/>
  <c r="S486" i="11"/>
  <c r="S485" i="11"/>
  <c r="S484" i="11"/>
  <c r="S483" i="11"/>
  <c r="S482" i="11"/>
  <c r="S481" i="11"/>
  <c r="S480" i="11"/>
  <c r="S479" i="11"/>
  <c r="S478" i="11"/>
  <c r="S477" i="11"/>
  <c r="S476" i="11"/>
  <c r="S475" i="11"/>
  <c r="S474" i="11"/>
  <c r="S473" i="11"/>
  <c r="S472" i="11"/>
  <c r="S471" i="11"/>
  <c r="S470" i="11"/>
  <c r="S469" i="11"/>
  <c r="S468" i="11"/>
  <c r="S467" i="11"/>
  <c r="S466" i="11"/>
  <c r="S465" i="11"/>
  <c r="S464" i="11"/>
  <c r="S463" i="11"/>
  <c r="S462" i="11"/>
  <c r="S461" i="11"/>
  <c r="S460" i="11"/>
  <c r="S459" i="11"/>
  <c r="S458" i="11"/>
  <c r="S457" i="11"/>
  <c r="S456" i="11"/>
  <c r="S455" i="11"/>
  <c r="S454" i="11"/>
  <c r="S453" i="11"/>
  <c r="S452" i="11"/>
  <c r="S451" i="11"/>
  <c r="S450" i="11"/>
  <c r="S449" i="11"/>
  <c r="S448" i="11"/>
  <c r="S447" i="11"/>
  <c r="S446" i="11"/>
  <c r="S445" i="11"/>
  <c r="S444" i="11"/>
  <c r="S443" i="11"/>
  <c r="S442" i="11"/>
  <c r="S441" i="11"/>
  <c r="S440" i="11"/>
  <c r="S439" i="11"/>
  <c r="S438" i="11"/>
  <c r="S437" i="11"/>
  <c r="S436" i="11"/>
  <c r="S435" i="11"/>
  <c r="S434" i="11"/>
  <c r="S433" i="11"/>
  <c r="S432" i="11"/>
  <c r="S431" i="11"/>
  <c r="S430" i="11"/>
  <c r="S429" i="11"/>
  <c r="S428" i="11"/>
  <c r="S427" i="11"/>
  <c r="S426" i="11"/>
  <c r="S425" i="11"/>
  <c r="S424" i="11"/>
  <c r="S423" i="11"/>
  <c r="S422" i="11"/>
  <c r="S421" i="11"/>
  <c r="S420" i="11"/>
  <c r="S419" i="11"/>
  <c r="S418" i="11"/>
  <c r="S417" i="11"/>
  <c r="S416" i="11"/>
  <c r="S415" i="11"/>
  <c r="S414" i="11"/>
  <c r="S413" i="11"/>
  <c r="S412" i="11"/>
  <c r="S411" i="11"/>
  <c r="S410" i="11"/>
  <c r="S409" i="11"/>
  <c r="S408" i="11"/>
  <c r="S407" i="11"/>
  <c r="S406" i="11"/>
  <c r="S405" i="11"/>
  <c r="S404" i="11"/>
  <c r="S403" i="11"/>
  <c r="S402" i="11"/>
  <c r="S401" i="11"/>
  <c r="S400" i="11"/>
  <c r="S399" i="11"/>
  <c r="S398" i="11"/>
  <c r="S397" i="11"/>
  <c r="S396" i="11"/>
  <c r="S395" i="11"/>
  <c r="S394" i="11"/>
  <c r="S393" i="11"/>
  <c r="S392" i="11"/>
  <c r="S391" i="11"/>
  <c r="S390" i="11"/>
  <c r="S389" i="11"/>
  <c r="S388" i="11"/>
  <c r="S387" i="11"/>
  <c r="S386" i="11"/>
  <c r="S385" i="11"/>
  <c r="S384" i="11"/>
  <c r="S383" i="11"/>
  <c r="S382" i="11"/>
  <c r="S381" i="11"/>
  <c r="S380" i="11"/>
  <c r="S379" i="11"/>
  <c r="S378" i="11"/>
  <c r="S377" i="11"/>
  <c r="S376" i="11"/>
  <c r="S375" i="11"/>
  <c r="S374" i="11"/>
  <c r="S373" i="11"/>
  <c r="S372" i="11"/>
  <c r="S371" i="11"/>
  <c r="S370" i="11"/>
  <c r="S369" i="11"/>
  <c r="S368" i="11"/>
  <c r="S367" i="11"/>
  <c r="S366" i="11"/>
  <c r="S365" i="11"/>
  <c r="S364" i="11"/>
  <c r="S363" i="11"/>
  <c r="S362" i="11"/>
  <c r="S361" i="11"/>
  <c r="S360" i="11"/>
  <c r="S359" i="11"/>
  <c r="S358" i="11"/>
  <c r="S357" i="11"/>
  <c r="S356" i="11"/>
  <c r="S355" i="11"/>
  <c r="S354" i="11"/>
  <c r="S353" i="11"/>
  <c r="S352" i="11"/>
  <c r="S351" i="11"/>
  <c r="S350" i="11"/>
  <c r="S349" i="11"/>
  <c r="S348" i="11"/>
  <c r="S347" i="11"/>
  <c r="S346" i="11"/>
  <c r="S345" i="11"/>
  <c r="S344" i="11"/>
  <c r="S343" i="11"/>
  <c r="S342" i="11"/>
  <c r="S341" i="11"/>
  <c r="S340" i="11"/>
  <c r="S339" i="11"/>
  <c r="S338" i="11"/>
  <c r="S337" i="11"/>
  <c r="S336" i="11"/>
  <c r="S335" i="11"/>
  <c r="S334" i="11"/>
  <c r="S333" i="11"/>
  <c r="S332" i="11"/>
  <c r="S331" i="11"/>
  <c r="S330" i="11"/>
  <c r="S329" i="11"/>
  <c r="S328" i="11"/>
  <c r="S327" i="11"/>
  <c r="S326" i="11"/>
  <c r="S325" i="11"/>
  <c r="S324" i="11"/>
  <c r="S323" i="11"/>
  <c r="S322" i="11"/>
  <c r="S321" i="11"/>
  <c r="S320" i="11"/>
  <c r="S319" i="11"/>
  <c r="S318" i="11"/>
  <c r="S317" i="11"/>
  <c r="S316" i="11"/>
  <c r="S315" i="11"/>
  <c r="S314" i="11"/>
  <c r="S313" i="11"/>
  <c r="S312" i="11"/>
  <c r="S311" i="11"/>
  <c r="S310" i="11"/>
  <c r="S309" i="11"/>
  <c r="S308" i="11"/>
  <c r="S307" i="11"/>
  <c r="S306" i="11"/>
  <c r="S305" i="11"/>
  <c r="S304" i="11"/>
  <c r="S303" i="11"/>
  <c r="S302" i="11"/>
  <c r="S301" i="11"/>
  <c r="S300" i="11"/>
  <c r="S299" i="11"/>
  <c r="S298" i="11"/>
  <c r="S297" i="11"/>
  <c r="S296" i="11"/>
  <c r="S295" i="11"/>
  <c r="S294" i="11"/>
  <c r="S293" i="11"/>
  <c r="S292" i="11"/>
  <c r="S291" i="11"/>
  <c r="S290" i="11"/>
  <c r="S289" i="11"/>
  <c r="S288" i="11"/>
  <c r="S287" i="11"/>
  <c r="S286" i="11"/>
  <c r="S285" i="11"/>
  <c r="S284" i="11"/>
  <c r="S283" i="11"/>
  <c r="S282" i="11"/>
  <c r="S281" i="11"/>
  <c r="S280" i="11"/>
  <c r="S279" i="11"/>
  <c r="S278" i="11"/>
  <c r="S277" i="11"/>
  <c r="S276" i="11"/>
  <c r="S275" i="11"/>
  <c r="S274" i="11"/>
  <c r="S273" i="11"/>
  <c r="S272" i="11"/>
  <c r="S271" i="11"/>
  <c r="S270" i="11"/>
  <c r="S269" i="11"/>
  <c r="S268" i="11"/>
  <c r="S267" i="11"/>
  <c r="S266" i="11"/>
  <c r="S265" i="11"/>
  <c r="S264" i="11"/>
  <c r="S263" i="11"/>
  <c r="S262" i="11"/>
  <c r="S261" i="11"/>
  <c r="S260" i="11"/>
  <c r="S259" i="11"/>
  <c r="S258" i="11"/>
  <c r="S257" i="11"/>
  <c r="S256" i="11"/>
  <c r="S255" i="11"/>
  <c r="S254" i="11"/>
  <c r="S253" i="11"/>
  <c r="S252" i="11"/>
  <c r="S251" i="11"/>
  <c r="S250" i="11"/>
  <c r="S249" i="11"/>
  <c r="S248" i="11"/>
  <c r="S247" i="11"/>
  <c r="S246" i="11"/>
  <c r="S245" i="11"/>
  <c r="S244" i="11"/>
  <c r="S243" i="11"/>
  <c r="S242" i="11"/>
  <c r="S241" i="11"/>
  <c r="S240" i="11"/>
  <c r="S239" i="11"/>
  <c r="S238" i="11"/>
  <c r="S237" i="11"/>
  <c r="S236" i="11"/>
  <c r="S235" i="11"/>
  <c r="S234" i="11"/>
  <c r="S233" i="11"/>
  <c r="S232" i="11"/>
  <c r="S231" i="11"/>
  <c r="S230" i="11"/>
  <c r="S229" i="11"/>
  <c r="S228" i="11"/>
  <c r="S227" i="11"/>
  <c r="S226" i="11"/>
  <c r="S225" i="11"/>
  <c r="S224" i="11"/>
  <c r="S223" i="11"/>
  <c r="S222" i="11"/>
  <c r="S221" i="11"/>
  <c r="S220" i="11"/>
  <c r="S219" i="11"/>
  <c r="S218" i="11"/>
  <c r="S217" i="11"/>
  <c r="S216" i="11"/>
  <c r="S215" i="11"/>
  <c r="S214" i="11"/>
  <c r="S213" i="11"/>
  <c r="S212" i="11"/>
  <c r="S211" i="11"/>
  <c r="S210" i="11"/>
  <c r="S209" i="11"/>
  <c r="S208" i="11"/>
  <c r="S207" i="11"/>
  <c r="S206" i="11"/>
  <c r="S205" i="11"/>
  <c r="S204" i="11"/>
  <c r="S203" i="11"/>
  <c r="S202" i="11"/>
  <c r="S201" i="11"/>
  <c r="S200" i="11"/>
  <c r="S199" i="11"/>
  <c r="S198" i="11"/>
  <c r="S197" i="11"/>
  <c r="S196" i="11"/>
  <c r="S195" i="11"/>
  <c r="S194" i="11"/>
  <c r="S193" i="11"/>
  <c r="S192" i="11"/>
  <c r="S191" i="11"/>
  <c r="S190" i="11"/>
  <c r="S189" i="11"/>
  <c r="S188" i="11"/>
  <c r="S187" i="11"/>
  <c r="S186" i="11"/>
  <c r="S185" i="11"/>
  <c r="S184" i="11"/>
  <c r="S183" i="11"/>
  <c r="S182" i="11"/>
  <c r="S181" i="11"/>
  <c r="S180" i="11"/>
  <c r="S179" i="11"/>
  <c r="S178" i="11"/>
  <c r="S177" i="11"/>
  <c r="S176" i="11"/>
  <c r="S175" i="11"/>
  <c r="S174" i="11"/>
  <c r="S173" i="11"/>
  <c r="S172" i="11"/>
  <c r="S171" i="11"/>
  <c r="S170" i="11"/>
  <c r="S169" i="11"/>
  <c r="S168" i="11"/>
  <c r="S167" i="11"/>
  <c r="S166" i="11"/>
  <c r="S165" i="11"/>
  <c r="S164" i="11"/>
  <c r="S163" i="11"/>
  <c r="S162" i="11"/>
  <c r="S161" i="11"/>
  <c r="S160" i="11"/>
  <c r="S159" i="11"/>
  <c r="S158" i="11"/>
  <c r="S157" i="11"/>
  <c r="S156" i="11"/>
  <c r="S155" i="11"/>
  <c r="S154" i="11"/>
  <c r="S153" i="11"/>
  <c r="S152" i="11"/>
  <c r="S151" i="11"/>
  <c r="S150" i="11"/>
  <c r="S149" i="11"/>
  <c r="S148" i="11"/>
  <c r="S147" i="11"/>
  <c r="S146" i="11"/>
  <c r="S145" i="11"/>
  <c r="S144" i="11"/>
  <c r="S143" i="11"/>
  <c r="S142" i="11"/>
  <c r="S141" i="11"/>
  <c r="S140" i="11"/>
  <c r="S139" i="11"/>
  <c r="S138" i="11"/>
  <c r="S137" i="11"/>
  <c r="S136" i="11"/>
  <c r="S135" i="11"/>
  <c r="S134" i="11"/>
  <c r="S133" i="11"/>
  <c r="S132" i="11"/>
  <c r="S131" i="11"/>
  <c r="S130" i="11"/>
  <c r="S129" i="11"/>
  <c r="S128" i="11"/>
  <c r="S127" i="11"/>
  <c r="S126" i="11"/>
  <c r="S125" i="11"/>
  <c r="S124" i="11"/>
  <c r="S123" i="11"/>
  <c r="S122" i="11"/>
  <c r="S121" i="11"/>
  <c r="S120" i="11"/>
  <c r="S119" i="11"/>
  <c r="S118" i="11"/>
  <c r="S117" i="11"/>
  <c r="S116" i="11"/>
  <c r="S115" i="11"/>
  <c r="S114" i="11"/>
  <c r="S113" i="11"/>
  <c r="S112" i="11"/>
  <c r="S111" i="11"/>
  <c r="S110" i="11"/>
  <c r="S109" i="11"/>
  <c r="S108" i="11"/>
  <c r="S107" i="11"/>
  <c r="S106" i="11"/>
  <c r="S105" i="11"/>
  <c r="S104" i="11"/>
  <c r="S103" i="11"/>
  <c r="S102" i="11"/>
  <c r="S101" i="11"/>
  <c r="S100" i="11"/>
  <c r="S99" i="11"/>
  <c r="S98" i="11"/>
  <c r="S97" i="11"/>
  <c r="S96" i="11"/>
  <c r="S95" i="11"/>
  <c r="S94" i="11"/>
  <c r="S93" i="11"/>
  <c r="S92" i="11"/>
  <c r="S91" i="11"/>
  <c r="S90" i="11"/>
  <c r="S89" i="11"/>
  <c r="S88" i="11"/>
  <c r="S87" i="11"/>
  <c r="S86" i="11"/>
  <c r="S85" i="11"/>
  <c r="S84" i="11"/>
  <c r="S83" i="11"/>
  <c r="S82" i="11"/>
  <c r="S81" i="11"/>
  <c r="S80" i="11"/>
  <c r="S79" i="11"/>
  <c r="S78" i="11"/>
  <c r="S77" i="11"/>
  <c r="S76" i="11"/>
  <c r="S75" i="11"/>
  <c r="S74" i="11"/>
  <c r="S73" i="11"/>
  <c r="S72" i="11"/>
  <c r="S71" i="11"/>
  <c r="S70" i="11"/>
  <c r="S69" i="11"/>
  <c r="S68" i="11"/>
  <c r="S67" i="11"/>
  <c r="S66" i="11"/>
  <c r="S65" i="11"/>
  <c r="S64" i="11"/>
  <c r="S63" i="11"/>
  <c r="S62" i="11"/>
  <c r="S61" i="11"/>
  <c r="S60" i="11"/>
  <c r="S59" i="11"/>
  <c r="S58" i="11"/>
  <c r="S57" i="11"/>
  <c r="S56" i="11"/>
  <c r="S55" i="11"/>
  <c r="S54" i="11"/>
  <c r="S53" i="11"/>
  <c r="S52" i="11"/>
  <c r="S51" i="11"/>
  <c r="S50" i="11"/>
  <c r="S49" i="11"/>
  <c r="S48" i="11"/>
  <c r="S47" i="11"/>
  <c r="S46" i="11"/>
  <c r="S45" i="11"/>
  <c r="S44" i="11"/>
  <c r="S43" i="11"/>
  <c r="S42" i="11"/>
  <c r="S41" i="11"/>
  <c r="S40" i="11"/>
  <c r="S39" i="11"/>
  <c r="S38" i="11"/>
  <c r="S37" i="11"/>
  <c r="S36" i="11"/>
  <c r="S35" i="11"/>
  <c r="S34" i="11"/>
  <c r="S33" i="11"/>
  <c r="S32" i="11"/>
  <c r="S31" i="11"/>
  <c r="S30" i="11"/>
  <c r="S29" i="11"/>
  <c r="S28" i="11"/>
  <c r="S27" i="11"/>
  <c r="S26" i="11"/>
  <c r="S25" i="11"/>
  <c r="S24" i="11"/>
  <c r="S23" i="11"/>
  <c r="S22" i="11"/>
  <c r="S21" i="11"/>
  <c r="S20" i="11"/>
  <c r="S19" i="11"/>
  <c r="S18" i="11"/>
  <c r="S17" i="11"/>
  <c r="S16" i="11"/>
  <c r="S15" i="11"/>
  <c r="S14" i="11"/>
  <c r="S13" i="11"/>
  <c r="S12" i="11"/>
  <c r="S11" i="11"/>
  <c r="S10" i="11"/>
  <c r="S9" i="11"/>
  <c r="S8" i="11"/>
  <c r="S7" i="11"/>
  <c r="N506" i="11"/>
  <c r="N505" i="11"/>
  <c r="N504" i="11"/>
  <c r="N503" i="11"/>
  <c r="N502" i="11"/>
  <c r="N501" i="11"/>
  <c r="N500" i="11"/>
  <c r="N499" i="11"/>
  <c r="N498" i="11"/>
  <c r="N497" i="11"/>
  <c r="N496" i="11"/>
  <c r="N495" i="11"/>
  <c r="N494" i="11"/>
  <c r="N493" i="11"/>
  <c r="N492" i="11"/>
  <c r="N491" i="11"/>
  <c r="N490" i="11"/>
  <c r="N489" i="11"/>
  <c r="N488" i="11"/>
  <c r="N487" i="11"/>
  <c r="N486" i="11"/>
  <c r="N485" i="11"/>
  <c r="N484" i="11"/>
  <c r="N483" i="11"/>
  <c r="N482" i="11"/>
  <c r="N481" i="11"/>
  <c r="N480" i="11"/>
  <c r="N479" i="11"/>
  <c r="N478" i="11"/>
  <c r="N477" i="11"/>
  <c r="N476" i="11"/>
  <c r="N475" i="11"/>
  <c r="N474" i="11"/>
  <c r="N473" i="11"/>
  <c r="N472" i="11"/>
  <c r="N471" i="11"/>
  <c r="N470" i="11"/>
  <c r="N469" i="11"/>
  <c r="N468" i="11"/>
  <c r="N467" i="11"/>
  <c r="N466" i="11"/>
  <c r="N465" i="11"/>
  <c r="N464" i="11"/>
  <c r="N463" i="11"/>
  <c r="N462" i="11"/>
  <c r="N461" i="11"/>
  <c r="N460" i="11"/>
  <c r="N459" i="11"/>
  <c r="N458" i="11"/>
  <c r="N457" i="11"/>
  <c r="N456" i="11"/>
  <c r="N455" i="11"/>
  <c r="N454" i="11"/>
  <c r="N453" i="11"/>
  <c r="N452" i="11"/>
  <c r="N451" i="11"/>
  <c r="N450" i="11"/>
  <c r="N449" i="11"/>
  <c r="N448" i="11"/>
  <c r="N447" i="11"/>
  <c r="N446" i="11"/>
  <c r="N445" i="11"/>
  <c r="N444" i="11"/>
  <c r="N443" i="11"/>
  <c r="N442" i="11"/>
  <c r="N441" i="11"/>
  <c r="N440" i="11"/>
  <c r="N439" i="11"/>
  <c r="N438" i="11"/>
  <c r="N437" i="11"/>
  <c r="N436" i="11"/>
  <c r="N435" i="11"/>
  <c r="N434" i="11"/>
  <c r="N433" i="11"/>
  <c r="N432" i="11"/>
  <c r="N431" i="11"/>
  <c r="N430" i="11"/>
  <c r="N429" i="11"/>
  <c r="N428" i="11"/>
  <c r="N427" i="11"/>
  <c r="N426" i="11"/>
  <c r="N425" i="11"/>
  <c r="N424" i="11"/>
  <c r="N423" i="11"/>
  <c r="N422" i="11"/>
  <c r="N421" i="11"/>
  <c r="N420" i="11"/>
  <c r="N419" i="11"/>
  <c r="N418" i="11"/>
  <c r="N417" i="11"/>
  <c r="N416" i="11"/>
  <c r="N415" i="11"/>
  <c r="N414" i="11"/>
  <c r="N413" i="11"/>
  <c r="N412" i="11"/>
  <c r="N411" i="11"/>
  <c r="N410" i="11"/>
  <c r="N409" i="11"/>
  <c r="N408" i="11"/>
  <c r="N407" i="11"/>
  <c r="N406" i="11"/>
  <c r="N405" i="11"/>
  <c r="N404" i="11"/>
  <c r="N403" i="11"/>
  <c r="N402" i="11"/>
  <c r="N401" i="11"/>
  <c r="N400" i="11"/>
  <c r="N399" i="11"/>
  <c r="N398" i="11"/>
  <c r="N397" i="11"/>
  <c r="N396" i="11"/>
  <c r="N395" i="11"/>
  <c r="N394" i="11"/>
  <c r="N393" i="11"/>
  <c r="N392" i="11"/>
  <c r="N391" i="11"/>
  <c r="N390" i="11"/>
  <c r="N389" i="11"/>
  <c r="N388" i="11"/>
  <c r="N387" i="11"/>
  <c r="N386" i="11"/>
  <c r="N385" i="11"/>
  <c r="N384" i="11"/>
  <c r="N383" i="11"/>
  <c r="N382" i="11"/>
  <c r="N381" i="11"/>
  <c r="N380" i="11"/>
  <c r="N379" i="11"/>
  <c r="N378" i="11"/>
  <c r="N377" i="11"/>
  <c r="N376" i="11"/>
  <c r="N375" i="11"/>
  <c r="N374" i="11"/>
  <c r="N373" i="11"/>
  <c r="N372" i="11"/>
  <c r="N371" i="11"/>
  <c r="N370" i="11"/>
  <c r="N369" i="11"/>
  <c r="N368" i="11"/>
  <c r="N367" i="11"/>
  <c r="N366" i="11"/>
  <c r="N365" i="11"/>
  <c r="N364" i="11"/>
  <c r="N363" i="11"/>
  <c r="N362" i="11"/>
  <c r="N361" i="11"/>
  <c r="N360" i="11"/>
  <c r="N359" i="11"/>
  <c r="N358" i="11"/>
  <c r="N357" i="11"/>
  <c r="N356" i="11"/>
  <c r="N355" i="11"/>
  <c r="N354" i="11"/>
  <c r="N353" i="11"/>
  <c r="N352" i="11"/>
  <c r="N351" i="11"/>
  <c r="N350" i="11"/>
  <c r="N349" i="11"/>
  <c r="N348" i="11"/>
  <c r="N347" i="11"/>
  <c r="N346" i="11"/>
  <c r="N345" i="11"/>
  <c r="N344" i="11"/>
  <c r="N343" i="11"/>
  <c r="N342" i="11"/>
  <c r="N341" i="11"/>
  <c r="N340" i="11"/>
  <c r="N339" i="11"/>
  <c r="N338" i="11"/>
  <c r="N337" i="11"/>
  <c r="N336" i="11"/>
  <c r="N335" i="11"/>
  <c r="N334" i="11"/>
  <c r="N333" i="11"/>
  <c r="N332" i="11"/>
  <c r="N331" i="11"/>
  <c r="N330" i="11"/>
  <c r="N329" i="11"/>
  <c r="N328" i="11"/>
  <c r="N327" i="11"/>
  <c r="N326" i="11"/>
  <c r="N325" i="11"/>
  <c r="N324" i="11"/>
  <c r="N323" i="11"/>
  <c r="N322" i="11"/>
  <c r="N321" i="11"/>
  <c r="N320" i="11"/>
  <c r="N319" i="11"/>
  <c r="N318" i="11"/>
  <c r="N317" i="11"/>
  <c r="N316" i="11"/>
  <c r="N315" i="11"/>
  <c r="N314" i="11"/>
  <c r="N313" i="11"/>
  <c r="N312" i="11"/>
  <c r="N311" i="11"/>
  <c r="N310" i="11"/>
  <c r="N309" i="11"/>
  <c r="N308" i="11"/>
  <c r="N307" i="11"/>
  <c r="N306" i="11"/>
  <c r="N305" i="11"/>
  <c r="N304" i="11"/>
  <c r="N303" i="11"/>
  <c r="N302" i="11"/>
  <c r="N301" i="11"/>
  <c r="N300" i="11"/>
  <c r="N299" i="11"/>
  <c r="N298" i="11"/>
  <c r="N297" i="11"/>
  <c r="N296" i="11"/>
  <c r="N295" i="11"/>
  <c r="N294" i="11"/>
  <c r="N293" i="11"/>
  <c r="N292" i="11"/>
  <c r="N291" i="11"/>
  <c r="N290" i="11"/>
  <c r="N289" i="11"/>
  <c r="N288" i="11"/>
  <c r="N287" i="11"/>
  <c r="N286" i="11"/>
  <c r="N285" i="11"/>
  <c r="N284" i="11"/>
  <c r="N283" i="11"/>
  <c r="N282" i="11"/>
  <c r="N281" i="11"/>
  <c r="N280" i="11"/>
  <c r="N279" i="11"/>
  <c r="N278" i="11"/>
  <c r="N277" i="11"/>
  <c r="N276" i="11"/>
  <c r="N275" i="11"/>
  <c r="N274" i="11"/>
  <c r="N273" i="11"/>
  <c r="N272" i="11"/>
  <c r="N271" i="11"/>
  <c r="N270" i="11"/>
  <c r="N269" i="11"/>
  <c r="N268" i="11"/>
  <c r="N267" i="11"/>
  <c r="N266" i="11"/>
  <c r="N265" i="11"/>
  <c r="N264" i="11"/>
  <c r="N263" i="11"/>
  <c r="N262" i="11"/>
  <c r="N261" i="11"/>
  <c r="N260" i="11"/>
  <c r="N259" i="11"/>
  <c r="N258" i="11"/>
  <c r="N257" i="11"/>
  <c r="N256" i="11"/>
  <c r="N255" i="11"/>
  <c r="N254" i="11"/>
  <c r="N253" i="11"/>
  <c r="N252" i="11"/>
  <c r="N251" i="11"/>
  <c r="N250" i="11"/>
  <c r="N249" i="11"/>
  <c r="N248" i="11"/>
  <c r="N247" i="11"/>
  <c r="N246" i="11"/>
  <c r="N245" i="11"/>
  <c r="N244" i="11"/>
  <c r="N243" i="11"/>
  <c r="N242" i="11"/>
  <c r="N241" i="11"/>
  <c r="N240" i="11"/>
  <c r="N239" i="11"/>
  <c r="N238" i="11"/>
  <c r="N237" i="11"/>
  <c r="N236" i="11"/>
  <c r="N235" i="11"/>
  <c r="N234" i="11"/>
  <c r="N233" i="11"/>
  <c r="N232" i="11"/>
  <c r="N231" i="11"/>
  <c r="N230" i="11"/>
  <c r="N229" i="11"/>
  <c r="N228" i="11"/>
  <c r="N227" i="11"/>
  <c r="N226" i="11"/>
  <c r="N225" i="11"/>
  <c r="N224" i="11"/>
  <c r="N223" i="11"/>
  <c r="N222" i="11"/>
  <c r="N221" i="11"/>
  <c r="N220" i="11"/>
  <c r="N219" i="11"/>
  <c r="N218" i="11"/>
  <c r="N217" i="11"/>
  <c r="N216" i="11"/>
  <c r="N215" i="11"/>
  <c r="N214" i="11"/>
  <c r="N213" i="11"/>
  <c r="N212" i="11"/>
  <c r="N211" i="11"/>
  <c r="N210" i="11"/>
  <c r="N209" i="11"/>
  <c r="N208" i="11"/>
  <c r="N207" i="11"/>
  <c r="N206" i="11"/>
  <c r="N205" i="11"/>
  <c r="N204" i="11"/>
  <c r="N203" i="11"/>
  <c r="N202" i="11"/>
  <c r="N201" i="11"/>
  <c r="N200" i="11"/>
  <c r="N199" i="11"/>
  <c r="N198" i="11"/>
  <c r="N197" i="11"/>
  <c r="N196" i="11"/>
  <c r="N195" i="11"/>
  <c r="N194" i="11"/>
  <c r="N193" i="11"/>
  <c r="N192" i="11"/>
  <c r="N191" i="11"/>
  <c r="N190" i="11"/>
  <c r="N189" i="11"/>
  <c r="N188" i="11"/>
  <c r="N187" i="11"/>
  <c r="N186" i="11"/>
  <c r="N185" i="11"/>
  <c r="N184" i="11"/>
  <c r="N183" i="11"/>
  <c r="N182" i="11"/>
  <c r="N181" i="11"/>
  <c r="N180" i="11"/>
  <c r="N179" i="11"/>
  <c r="N178" i="11"/>
  <c r="N177" i="11"/>
  <c r="N176" i="11"/>
  <c r="N175" i="11"/>
  <c r="N174" i="11"/>
  <c r="N173" i="11"/>
  <c r="N172" i="11"/>
  <c r="N171" i="11"/>
  <c r="N170" i="11"/>
  <c r="N169" i="11"/>
  <c r="N168" i="11"/>
  <c r="N167" i="11"/>
  <c r="N166" i="11"/>
  <c r="N165" i="11"/>
  <c r="N164" i="11"/>
  <c r="N163" i="11"/>
  <c r="N162" i="11"/>
  <c r="N161" i="11"/>
  <c r="N160" i="11"/>
  <c r="N159" i="11"/>
  <c r="N158" i="11"/>
  <c r="N157" i="11"/>
  <c r="N156" i="11"/>
  <c r="N155" i="11"/>
  <c r="N154" i="11"/>
  <c r="N153" i="11"/>
  <c r="N152" i="11"/>
  <c r="N151" i="11"/>
  <c r="N150" i="11"/>
  <c r="N149" i="11"/>
  <c r="N148" i="11"/>
  <c r="N147" i="11"/>
  <c r="N146" i="11"/>
  <c r="N145" i="11"/>
  <c r="N144" i="11"/>
  <c r="N143" i="11"/>
  <c r="N142" i="11"/>
  <c r="N141" i="11"/>
  <c r="N140" i="11"/>
  <c r="N139" i="11"/>
  <c r="N138" i="11"/>
  <c r="N137" i="11"/>
  <c r="N136" i="11"/>
  <c r="N135" i="11"/>
  <c r="N134" i="11"/>
  <c r="N133" i="11"/>
  <c r="N132" i="11"/>
  <c r="N131" i="11"/>
  <c r="N130" i="11"/>
  <c r="N129" i="11"/>
  <c r="N128" i="11"/>
  <c r="N127" i="11"/>
  <c r="N126" i="11"/>
  <c r="N125" i="11"/>
  <c r="N124" i="11"/>
  <c r="N123" i="11"/>
  <c r="N122" i="11"/>
  <c r="N121" i="11"/>
  <c r="N120" i="11"/>
  <c r="N119" i="11"/>
  <c r="N118" i="11"/>
  <c r="N117" i="11"/>
  <c r="N116" i="11"/>
  <c r="N115" i="11"/>
  <c r="N114" i="11"/>
  <c r="N113" i="11"/>
  <c r="N112" i="11"/>
  <c r="N111" i="11"/>
  <c r="N110" i="11"/>
  <c r="N109" i="11"/>
  <c r="N108" i="11"/>
  <c r="N107" i="11"/>
  <c r="N106" i="11"/>
  <c r="N105" i="11"/>
  <c r="N104" i="11"/>
  <c r="N103" i="11"/>
  <c r="N102" i="11"/>
  <c r="N101" i="11"/>
  <c r="N100" i="11"/>
  <c r="N99" i="11"/>
  <c r="N98" i="11"/>
  <c r="N97" i="11"/>
  <c r="N96" i="11"/>
  <c r="N95" i="11"/>
  <c r="N94" i="11"/>
  <c r="N93" i="11"/>
  <c r="N92" i="11"/>
  <c r="N91" i="11"/>
  <c r="N90" i="11"/>
  <c r="N89" i="11"/>
  <c r="N88" i="11"/>
  <c r="N87" i="11"/>
  <c r="N86" i="11"/>
  <c r="N85" i="11"/>
  <c r="N84" i="11"/>
  <c r="N83" i="11"/>
  <c r="N82" i="11"/>
  <c r="N81" i="11"/>
  <c r="N80" i="11"/>
  <c r="N79" i="11"/>
  <c r="N78" i="11"/>
  <c r="N77" i="11"/>
  <c r="N76" i="11"/>
  <c r="N75" i="11"/>
  <c r="N74" i="11"/>
  <c r="N73" i="11"/>
  <c r="N72" i="11"/>
  <c r="N71" i="11"/>
  <c r="N70" i="11"/>
  <c r="N69" i="11"/>
  <c r="N68" i="11"/>
  <c r="N67" i="11"/>
  <c r="N66" i="11"/>
  <c r="N65" i="11"/>
  <c r="N64" i="11"/>
  <c r="N63" i="11"/>
  <c r="N62" i="11"/>
  <c r="N61" i="11"/>
  <c r="N60" i="11"/>
  <c r="N59" i="11"/>
  <c r="N58" i="11"/>
  <c r="N57" i="11"/>
  <c r="N56" i="11"/>
  <c r="N55" i="11"/>
  <c r="N54" i="11"/>
  <c r="N53" i="11"/>
  <c r="N52" i="11"/>
  <c r="N51" i="11"/>
  <c r="N50" i="11"/>
  <c r="N49" i="11"/>
  <c r="N48" i="11"/>
  <c r="N47" i="11"/>
  <c r="N46" i="11"/>
  <c r="N45" i="11"/>
  <c r="N44" i="11"/>
  <c r="N43" i="11"/>
  <c r="N42" i="11"/>
  <c r="N41" i="11"/>
  <c r="N40" i="11"/>
  <c r="N39" i="11"/>
  <c r="N38" i="11"/>
  <c r="N37" i="11"/>
  <c r="N36" i="11"/>
  <c r="N35" i="11"/>
  <c r="N34" i="11"/>
  <c r="N33" i="11"/>
  <c r="N32" i="11"/>
  <c r="N31" i="11"/>
  <c r="N30" i="11"/>
  <c r="N29" i="11"/>
  <c r="N28" i="11"/>
  <c r="N27" i="11"/>
  <c r="N26" i="11"/>
  <c r="N25" i="11"/>
  <c r="N24" i="11"/>
  <c r="N23" i="11"/>
  <c r="N22" i="11"/>
  <c r="N21" i="11"/>
  <c r="N20" i="11"/>
  <c r="N19" i="11"/>
  <c r="N18" i="11"/>
  <c r="N17" i="11"/>
  <c r="N16" i="11"/>
  <c r="N15" i="11"/>
  <c r="N14" i="11"/>
  <c r="N13" i="11"/>
  <c r="N12" i="11"/>
  <c r="N11" i="11"/>
  <c r="N10" i="11"/>
  <c r="N9" i="11"/>
  <c r="N8" i="11"/>
  <c r="N7" i="11"/>
  <c r="I506" i="11"/>
  <c r="I505" i="11"/>
  <c r="I504" i="11"/>
  <c r="I503" i="11"/>
  <c r="I502" i="11"/>
  <c r="I501" i="11"/>
  <c r="I500" i="11"/>
  <c r="I499" i="11"/>
  <c r="I498" i="11"/>
  <c r="I497" i="11"/>
  <c r="I496" i="11"/>
  <c r="I495" i="11"/>
  <c r="I494" i="11"/>
  <c r="I493" i="11"/>
  <c r="I492" i="11"/>
  <c r="I491" i="11"/>
  <c r="I490" i="11"/>
  <c r="I489" i="11"/>
  <c r="I488" i="11"/>
  <c r="I487" i="11"/>
  <c r="I486" i="11"/>
  <c r="I485" i="11"/>
  <c r="I484" i="11"/>
  <c r="I483" i="11"/>
  <c r="I482" i="11"/>
  <c r="I481" i="11"/>
  <c r="I480" i="11"/>
  <c r="I479" i="11"/>
  <c r="I478" i="11"/>
  <c r="I477" i="11"/>
  <c r="I476" i="11"/>
  <c r="I475" i="11"/>
  <c r="I474" i="11"/>
  <c r="I473" i="11"/>
  <c r="I472" i="11"/>
  <c r="I471" i="11"/>
  <c r="I470" i="11"/>
  <c r="I469" i="11"/>
  <c r="I468" i="11"/>
  <c r="I467" i="11"/>
  <c r="I466" i="11"/>
  <c r="I465" i="11"/>
  <c r="I464" i="11"/>
  <c r="I463" i="11"/>
  <c r="I462" i="11"/>
  <c r="I461" i="11"/>
  <c r="I460" i="11"/>
  <c r="I459" i="11"/>
  <c r="I458" i="11"/>
  <c r="I457" i="11"/>
  <c r="I456" i="11"/>
  <c r="I455" i="11"/>
  <c r="I454" i="11"/>
  <c r="I453" i="11"/>
  <c r="I452" i="11"/>
  <c r="I451" i="11"/>
  <c r="I450" i="11"/>
  <c r="I449" i="11"/>
  <c r="I448" i="11"/>
  <c r="I447" i="11"/>
  <c r="I446" i="11"/>
  <c r="I445" i="11"/>
  <c r="I444" i="11"/>
  <c r="I443" i="11"/>
  <c r="I442" i="11"/>
  <c r="I441" i="11"/>
  <c r="I440" i="11"/>
  <c r="I439" i="11"/>
  <c r="I438" i="11"/>
  <c r="I437" i="11"/>
  <c r="I436" i="11"/>
  <c r="I435" i="11"/>
  <c r="I434" i="11"/>
  <c r="I433" i="11"/>
  <c r="I432" i="11"/>
  <c r="I431" i="11"/>
  <c r="I430" i="11"/>
  <c r="I429" i="11"/>
  <c r="I428" i="11"/>
  <c r="I427" i="11"/>
  <c r="I426" i="11"/>
  <c r="I425" i="11"/>
  <c r="I424" i="11"/>
  <c r="I423" i="11"/>
  <c r="I422" i="11"/>
  <c r="I421" i="11"/>
  <c r="I420" i="11"/>
  <c r="I419" i="11"/>
  <c r="I418" i="11"/>
  <c r="I417" i="11"/>
  <c r="I416" i="11"/>
  <c r="I415" i="11"/>
  <c r="I414" i="11"/>
  <c r="I413" i="11"/>
  <c r="I412" i="11"/>
  <c r="I411" i="11"/>
  <c r="I410" i="11"/>
  <c r="I409" i="11"/>
  <c r="I408" i="11"/>
  <c r="I407" i="11"/>
  <c r="I406" i="11"/>
  <c r="I405" i="11"/>
  <c r="I404" i="11"/>
  <c r="I403" i="11"/>
  <c r="I402" i="11"/>
  <c r="I401" i="11"/>
  <c r="I400" i="11"/>
  <c r="I399" i="11"/>
  <c r="I398" i="11"/>
  <c r="I397" i="11"/>
  <c r="I396" i="11"/>
  <c r="I395" i="11"/>
  <c r="I394" i="11"/>
  <c r="I393" i="11"/>
  <c r="I392" i="11"/>
  <c r="I391" i="11"/>
  <c r="I390" i="11"/>
  <c r="I389" i="11"/>
  <c r="I388" i="11"/>
  <c r="I387" i="11"/>
  <c r="I386" i="11"/>
  <c r="I385" i="11"/>
  <c r="I384" i="11"/>
  <c r="I383" i="11"/>
  <c r="I382" i="11"/>
  <c r="I381" i="11"/>
  <c r="I380" i="11"/>
  <c r="I379" i="11"/>
  <c r="I378" i="11"/>
  <c r="I377" i="11"/>
  <c r="I376" i="11"/>
  <c r="I375" i="11"/>
  <c r="I374" i="11"/>
  <c r="I373" i="11"/>
  <c r="I372" i="11"/>
  <c r="I371" i="11"/>
  <c r="I370" i="11"/>
  <c r="I369" i="11"/>
  <c r="I368" i="11"/>
  <c r="I367" i="11"/>
  <c r="I366" i="11"/>
  <c r="I365" i="11"/>
  <c r="I364" i="11"/>
  <c r="I363" i="11"/>
  <c r="I362" i="11"/>
  <c r="I361" i="11"/>
  <c r="I360" i="11"/>
  <c r="I359" i="11"/>
  <c r="I358" i="11"/>
  <c r="I357" i="11"/>
  <c r="I356" i="11"/>
  <c r="I355" i="11"/>
  <c r="I354" i="11"/>
  <c r="I353" i="11"/>
  <c r="I352" i="11"/>
  <c r="I351" i="11"/>
  <c r="I350" i="11"/>
  <c r="I349" i="11"/>
  <c r="I348" i="11"/>
  <c r="I347" i="11"/>
  <c r="I346" i="11"/>
  <c r="I345" i="11"/>
  <c r="I344" i="11"/>
  <c r="I343" i="11"/>
  <c r="I342" i="11"/>
  <c r="I341" i="11"/>
  <c r="I340" i="11"/>
  <c r="I339" i="11"/>
  <c r="I338" i="11"/>
  <c r="I337" i="11"/>
  <c r="I336" i="11"/>
  <c r="I335" i="11"/>
  <c r="I334" i="11"/>
  <c r="I333" i="11"/>
  <c r="I332" i="11"/>
  <c r="I331" i="11"/>
  <c r="I330" i="11"/>
  <c r="I329" i="11"/>
  <c r="I328" i="11"/>
  <c r="I327" i="11"/>
  <c r="I326" i="11"/>
  <c r="I325" i="11"/>
  <c r="I324" i="11"/>
  <c r="I323" i="11"/>
  <c r="I322" i="11"/>
  <c r="I321" i="11"/>
  <c r="I320" i="11"/>
  <c r="I319" i="11"/>
  <c r="I318" i="11"/>
  <c r="I317" i="11"/>
  <c r="I316" i="11"/>
  <c r="I315" i="11"/>
  <c r="I314" i="11"/>
  <c r="I313" i="11"/>
  <c r="I312" i="11"/>
  <c r="I311" i="11"/>
  <c r="I310" i="11"/>
  <c r="I309" i="11"/>
  <c r="I308" i="11"/>
  <c r="I307" i="11"/>
  <c r="I306" i="11"/>
  <c r="I305" i="11"/>
  <c r="I304" i="11"/>
  <c r="I303" i="11"/>
  <c r="I302" i="11"/>
  <c r="I301" i="11"/>
  <c r="I300" i="11"/>
  <c r="I299" i="11"/>
  <c r="I298" i="11"/>
  <c r="I297" i="11"/>
  <c r="I296" i="11"/>
  <c r="I295" i="11"/>
  <c r="I294" i="11"/>
  <c r="I293" i="11"/>
  <c r="I292" i="11"/>
  <c r="I291" i="11"/>
  <c r="I290" i="11"/>
  <c r="I289" i="11"/>
  <c r="I288" i="11"/>
  <c r="I287" i="11"/>
  <c r="I286" i="11"/>
  <c r="I285" i="11"/>
  <c r="I284" i="11"/>
  <c r="I283" i="11"/>
  <c r="I282" i="11"/>
  <c r="I281" i="11"/>
  <c r="I280" i="11"/>
  <c r="I279" i="11"/>
  <c r="I278" i="11"/>
  <c r="I277" i="11"/>
  <c r="I276" i="11"/>
  <c r="I275" i="11"/>
  <c r="I274" i="11"/>
  <c r="I273" i="11"/>
  <c r="I272" i="11"/>
  <c r="I271" i="11"/>
  <c r="I270" i="11"/>
  <c r="I269" i="11"/>
  <c r="I268" i="11"/>
  <c r="I267" i="11"/>
  <c r="I266" i="11"/>
  <c r="I265" i="11"/>
  <c r="I264" i="11"/>
  <c r="I263" i="11"/>
  <c r="I262" i="11"/>
  <c r="I261" i="11"/>
  <c r="I260" i="11"/>
  <c r="I259" i="11"/>
  <c r="I258" i="11"/>
  <c r="I257" i="11"/>
  <c r="I256" i="11"/>
  <c r="I255" i="11"/>
  <c r="I254" i="11"/>
  <c r="I253" i="11"/>
  <c r="I252" i="11"/>
  <c r="I251" i="11"/>
  <c r="I250" i="11"/>
  <c r="I249" i="11"/>
  <c r="I248" i="11"/>
  <c r="I247" i="11"/>
  <c r="I246" i="11"/>
  <c r="I245" i="11"/>
  <c r="I244" i="11"/>
  <c r="I243" i="11"/>
  <c r="I242" i="11"/>
  <c r="I241" i="11"/>
  <c r="I240" i="11"/>
  <c r="I239" i="11"/>
  <c r="I238" i="11"/>
  <c r="I237" i="11"/>
  <c r="I236" i="11"/>
  <c r="I235" i="11"/>
  <c r="I234" i="11"/>
  <c r="I233" i="11"/>
  <c r="I232" i="11"/>
  <c r="I231" i="11"/>
  <c r="I230" i="11"/>
  <c r="I229" i="11"/>
  <c r="I228" i="11"/>
  <c r="I227" i="11"/>
  <c r="I226" i="11"/>
  <c r="I225" i="11"/>
  <c r="I224" i="11"/>
  <c r="I223" i="11"/>
  <c r="I222" i="11"/>
  <c r="I221" i="11"/>
  <c r="I220" i="11"/>
  <c r="I219" i="11"/>
  <c r="I218" i="11"/>
  <c r="I217" i="11"/>
  <c r="I216" i="11"/>
  <c r="I215" i="11"/>
  <c r="I214" i="11"/>
  <c r="I213" i="11"/>
  <c r="I212" i="11"/>
  <c r="I211" i="11"/>
  <c r="I210" i="11"/>
  <c r="I209" i="11"/>
  <c r="I208" i="11"/>
  <c r="I207" i="11"/>
  <c r="I206" i="11"/>
  <c r="I205" i="11"/>
  <c r="I204" i="11"/>
  <c r="I203" i="11"/>
  <c r="I202" i="11"/>
  <c r="I201" i="11"/>
  <c r="I200" i="11"/>
  <c r="I199" i="11"/>
  <c r="I198" i="11"/>
  <c r="I197" i="11"/>
  <c r="I196" i="11"/>
  <c r="I195" i="11"/>
  <c r="I194" i="11"/>
  <c r="I193" i="11"/>
  <c r="I192" i="11"/>
  <c r="I191" i="11"/>
  <c r="I190" i="11"/>
  <c r="I189" i="11"/>
  <c r="I188" i="11"/>
  <c r="I187" i="11"/>
  <c r="I186" i="11"/>
  <c r="I185" i="11"/>
  <c r="I184" i="11"/>
  <c r="I183" i="11"/>
  <c r="I182" i="11"/>
  <c r="I181" i="11"/>
  <c r="I180" i="11"/>
  <c r="I179" i="11"/>
  <c r="I178" i="11"/>
  <c r="I177" i="11"/>
  <c r="I176" i="11"/>
  <c r="I175" i="11"/>
  <c r="I174" i="11"/>
  <c r="I173" i="11"/>
  <c r="I172" i="11"/>
  <c r="I171" i="11"/>
  <c r="I170" i="11"/>
  <c r="I169" i="11"/>
  <c r="I168" i="11"/>
  <c r="I167" i="11"/>
  <c r="I166" i="11"/>
  <c r="I165" i="11"/>
  <c r="I164" i="11"/>
  <c r="I163" i="11"/>
  <c r="I162" i="11"/>
  <c r="I161" i="11"/>
  <c r="I160" i="11"/>
  <c r="I159" i="11"/>
  <c r="I158" i="11"/>
  <c r="I157" i="11"/>
  <c r="I156" i="11"/>
  <c r="I155" i="11"/>
  <c r="I154" i="11"/>
  <c r="I153" i="11"/>
  <c r="I152" i="11"/>
  <c r="I151" i="11"/>
  <c r="I150" i="11"/>
  <c r="I149" i="11"/>
  <c r="I148" i="11"/>
  <c r="I147" i="11"/>
  <c r="I146" i="11"/>
  <c r="I145" i="11"/>
  <c r="I144" i="11"/>
  <c r="I143" i="11"/>
  <c r="I142" i="11"/>
  <c r="I141" i="11"/>
  <c r="I140" i="11"/>
  <c r="I139" i="11"/>
  <c r="I138" i="11"/>
  <c r="I137" i="11"/>
  <c r="I136" i="11"/>
  <c r="I135" i="11"/>
  <c r="I134" i="11"/>
  <c r="I133" i="11"/>
  <c r="I132" i="11"/>
  <c r="I131" i="11"/>
  <c r="I130" i="11"/>
  <c r="I129" i="11"/>
  <c r="I128" i="11"/>
  <c r="I127" i="11"/>
  <c r="I126" i="11"/>
  <c r="I125" i="11"/>
  <c r="I124" i="11"/>
  <c r="I123" i="11"/>
  <c r="I122" i="11"/>
  <c r="I121" i="11"/>
  <c r="I120" i="11"/>
  <c r="I119" i="11"/>
  <c r="I118" i="11"/>
  <c r="I117" i="11"/>
  <c r="I116" i="11"/>
  <c r="I115" i="11"/>
  <c r="I114" i="11"/>
  <c r="I113" i="11"/>
  <c r="I112" i="11"/>
  <c r="I111" i="11"/>
  <c r="I110" i="11"/>
  <c r="I109" i="11"/>
  <c r="I108" i="11"/>
  <c r="I107" i="11"/>
  <c r="I106" i="11"/>
  <c r="I105" i="11"/>
  <c r="I104" i="11"/>
  <c r="I103" i="11"/>
  <c r="I102" i="11"/>
  <c r="I101" i="11"/>
  <c r="I100" i="11"/>
  <c r="I99" i="11"/>
  <c r="I98" i="11"/>
  <c r="I97" i="11"/>
  <c r="I96" i="11"/>
  <c r="I95" i="11"/>
  <c r="I94" i="11"/>
  <c r="I93" i="11"/>
  <c r="I92" i="11"/>
  <c r="I91" i="11"/>
  <c r="I90" i="11"/>
  <c r="I89" i="11"/>
  <c r="I88" i="11"/>
  <c r="I87" i="11"/>
  <c r="I86" i="11"/>
  <c r="I85" i="11"/>
  <c r="I84" i="11"/>
  <c r="I83" i="11"/>
  <c r="I82" i="11"/>
  <c r="I81" i="11"/>
  <c r="I80" i="11"/>
  <c r="I79" i="11"/>
  <c r="I78" i="11"/>
  <c r="I77" i="11"/>
  <c r="I76" i="11"/>
  <c r="I75" i="11"/>
  <c r="I74" i="11"/>
  <c r="I73" i="11"/>
  <c r="I72" i="11"/>
  <c r="I71" i="11"/>
  <c r="I70" i="11"/>
  <c r="I69" i="11"/>
  <c r="I68" i="11"/>
  <c r="I67" i="11"/>
  <c r="I66" i="11"/>
  <c r="I65" i="11"/>
  <c r="I64" i="11"/>
  <c r="I63" i="11"/>
  <c r="I62" i="11"/>
  <c r="I61" i="11"/>
  <c r="I60" i="11"/>
  <c r="I59" i="11"/>
  <c r="I58" i="11"/>
  <c r="I57" i="11"/>
  <c r="I56" i="11"/>
  <c r="I55" i="11"/>
  <c r="I54" i="11"/>
  <c r="I53" i="11"/>
  <c r="I52" i="11"/>
  <c r="I51" i="11"/>
  <c r="I50" i="11"/>
  <c r="I49" i="11"/>
  <c r="I48" i="11"/>
  <c r="I47" i="11"/>
  <c r="I46" i="11"/>
  <c r="I45" i="11"/>
  <c r="I44" i="11"/>
  <c r="I43" i="11"/>
  <c r="I42" i="11"/>
  <c r="I41" i="11"/>
  <c r="I40" i="11"/>
  <c r="I39" i="11"/>
  <c r="I38" i="11"/>
  <c r="I37" i="11"/>
  <c r="I36" i="11"/>
  <c r="I35" i="11"/>
  <c r="I34" i="11"/>
  <c r="I33" i="11"/>
  <c r="I32" i="11"/>
  <c r="I31" i="11"/>
  <c r="I30" i="11"/>
  <c r="I29" i="11"/>
  <c r="I28" i="11"/>
  <c r="I27" i="11"/>
  <c r="I26" i="11"/>
  <c r="I25" i="11"/>
  <c r="I24" i="11"/>
  <c r="I23" i="11"/>
  <c r="I22" i="11"/>
  <c r="I21" i="11"/>
  <c r="I20" i="11"/>
  <c r="I19" i="11"/>
  <c r="I18" i="11"/>
  <c r="I17" i="11"/>
  <c r="I16" i="11"/>
  <c r="I15" i="11"/>
  <c r="I14" i="11"/>
  <c r="I13" i="11"/>
  <c r="I12" i="11"/>
  <c r="I11" i="11"/>
  <c r="I10" i="11"/>
  <c r="I9" i="11"/>
  <c r="J8" i="11"/>
  <c r="I8" i="11"/>
  <c r="I7" i="11"/>
  <c r="D506" i="11"/>
  <c r="F8" i="11"/>
  <c r="E9" i="11"/>
  <c r="F9" i="11" s="1"/>
  <c r="E8" i="11"/>
  <c r="D505" i="11"/>
  <c r="D504" i="11"/>
  <c r="D503" i="11"/>
  <c r="D502" i="11"/>
  <c r="D501" i="11"/>
  <c r="D500" i="11"/>
  <c r="D499" i="11"/>
  <c r="D498" i="11"/>
  <c r="D497" i="11"/>
  <c r="D496" i="11"/>
  <c r="D495" i="11"/>
  <c r="D494" i="11"/>
  <c r="D493" i="11"/>
  <c r="D492" i="11"/>
  <c r="D491" i="11"/>
  <c r="D490" i="11"/>
  <c r="D489" i="11"/>
  <c r="D488" i="11"/>
  <c r="D487" i="11"/>
  <c r="D486" i="11"/>
  <c r="D485" i="11"/>
  <c r="D484" i="11"/>
  <c r="D483" i="11"/>
  <c r="D482" i="11"/>
  <c r="D481" i="11"/>
  <c r="D480" i="11"/>
  <c r="D479" i="11"/>
  <c r="D478" i="11"/>
  <c r="D477" i="11"/>
  <c r="D476" i="11"/>
  <c r="D475" i="11"/>
  <c r="D474" i="11"/>
  <c r="D473" i="11"/>
  <c r="D472" i="11"/>
  <c r="D471" i="11"/>
  <c r="D470" i="11"/>
  <c r="D469" i="11"/>
  <c r="D468" i="11"/>
  <c r="D467" i="11"/>
  <c r="D466" i="11"/>
  <c r="D465" i="11"/>
  <c r="D464" i="11"/>
  <c r="D463" i="11"/>
  <c r="D462" i="11"/>
  <c r="D461" i="11"/>
  <c r="D460" i="11"/>
  <c r="D459" i="11"/>
  <c r="D458" i="11"/>
  <c r="D457" i="11"/>
  <c r="D456" i="11"/>
  <c r="D455" i="11"/>
  <c r="D454" i="11"/>
  <c r="D453" i="11"/>
  <c r="D452" i="11"/>
  <c r="D451" i="11"/>
  <c r="D450" i="11"/>
  <c r="D449" i="11"/>
  <c r="D448" i="11"/>
  <c r="D447" i="11"/>
  <c r="D446" i="11"/>
  <c r="D445" i="11"/>
  <c r="D444" i="11"/>
  <c r="D443" i="11"/>
  <c r="D442" i="11"/>
  <c r="D441" i="11"/>
  <c r="D440" i="11"/>
  <c r="D439" i="11"/>
  <c r="D438" i="11"/>
  <c r="D437" i="11"/>
  <c r="D436" i="11"/>
  <c r="D435" i="11"/>
  <c r="D434" i="11"/>
  <c r="D433" i="11"/>
  <c r="D432" i="11"/>
  <c r="D431" i="11"/>
  <c r="D430" i="11"/>
  <c r="D429" i="11"/>
  <c r="D428" i="11"/>
  <c r="D427" i="11"/>
  <c r="D426" i="11"/>
  <c r="D425" i="11"/>
  <c r="D424" i="11"/>
  <c r="D423" i="11"/>
  <c r="D422" i="11"/>
  <c r="D421" i="11"/>
  <c r="D420" i="11"/>
  <c r="D419" i="11"/>
  <c r="D418" i="11"/>
  <c r="D417" i="11"/>
  <c r="D416" i="11"/>
  <c r="D415" i="11"/>
  <c r="D414" i="11"/>
  <c r="D413" i="11"/>
  <c r="D412" i="11"/>
  <c r="D411" i="11"/>
  <c r="D410" i="11"/>
  <c r="D409" i="11"/>
  <c r="D408" i="11"/>
  <c r="D407" i="11"/>
  <c r="D406" i="11"/>
  <c r="D405" i="11"/>
  <c r="D404" i="11"/>
  <c r="D403" i="11"/>
  <c r="D402" i="11"/>
  <c r="D401" i="11"/>
  <c r="D400" i="11"/>
  <c r="D399" i="11"/>
  <c r="D398" i="11"/>
  <c r="D397" i="11"/>
  <c r="D396" i="11"/>
  <c r="D395" i="11"/>
  <c r="D394" i="11"/>
  <c r="D393" i="11"/>
  <c r="D392" i="11"/>
  <c r="D391" i="11"/>
  <c r="D390" i="11"/>
  <c r="D389" i="11"/>
  <c r="D388" i="11"/>
  <c r="D387" i="11"/>
  <c r="D386" i="11"/>
  <c r="D385" i="11"/>
  <c r="D384" i="11"/>
  <c r="D383" i="11"/>
  <c r="D382" i="11"/>
  <c r="D381" i="11"/>
  <c r="D380" i="11"/>
  <c r="D379" i="11"/>
  <c r="D378" i="11"/>
  <c r="D377" i="11"/>
  <c r="D376" i="11"/>
  <c r="D375" i="11"/>
  <c r="D374" i="11"/>
  <c r="D373" i="11"/>
  <c r="D372" i="11"/>
  <c r="D371" i="11"/>
  <c r="D370" i="11"/>
  <c r="D369" i="11"/>
  <c r="D368" i="11"/>
  <c r="D367" i="11"/>
  <c r="D366" i="11"/>
  <c r="D365" i="11"/>
  <c r="D364" i="11"/>
  <c r="D363" i="11"/>
  <c r="D362" i="11"/>
  <c r="D361" i="11"/>
  <c r="D360" i="11"/>
  <c r="D359" i="11"/>
  <c r="D358" i="11"/>
  <c r="D357" i="11"/>
  <c r="D356" i="11"/>
  <c r="D355" i="11"/>
  <c r="D354" i="11"/>
  <c r="D353" i="11"/>
  <c r="D352" i="11"/>
  <c r="D351" i="11"/>
  <c r="D350" i="11"/>
  <c r="D349" i="11"/>
  <c r="D348" i="11"/>
  <c r="D347" i="11"/>
  <c r="D346" i="11"/>
  <c r="D345" i="11"/>
  <c r="D344" i="11"/>
  <c r="D343" i="11"/>
  <c r="D342" i="11"/>
  <c r="D341" i="11"/>
  <c r="D340" i="11"/>
  <c r="D339" i="11"/>
  <c r="D338" i="11"/>
  <c r="D337" i="11"/>
  <c r="D336" i="11"/>
  <c r="D335" i="11"/>
  <c r="D334" i="11"/>
  <c r="D333" i="11"/>
  <c r="D332" i="11"/>
  <c r="D331" i="11"/>
  <c r="D330" i="11"/>
  <c r="D329" i="11"/>
  <c r="D328" i="11"/>
  <c r="D327" i="11"/>
  <c r="D326" i="11"/>
  <c r="D325" i="11"/>
  <c r="D324" i="11"/>
  <c r="D323" i="11"/>
  <c r="D322" i="11"/>
  <c r="D321" i="11"/>
  <c r="D320" i="11"/>
  <c r="D319" i="11"/>
  <c r="D318" i="11"/>
  <c r="D317" i="11"/>
  <c r="D316" i="11"/>
  <c r="D315" i="11"/>
  <c r="D314" i="11"/>
  <c r="D313" i="11"/>
  <c r="D312" i="11"/>
  <c r="D311" i="11"/>
  <c r="D310" i="11"/>
  <c r="D309" i="11"/>
  <c r="D308" i="11"/>
  <c r="D307" i="11"/>
  <c r="D306" i="11"/>
  <c r="D305" i="11"/>
  <c r="D304" i="11"/>
  <c r="D303" i="11"/>
  <c r="D302" i="11"/>
  <c r="D301" i="11"/>
  <c r="D300" i="11"/>
  <c r="D299" i="11"/>
  <c r="D298" i="11"/>
  <c r="D297" i="11"/>
  <c r="D296" i="11"/>
  <c r="D295" i="11"/>
  <c r="D294" i="11"/>
  <c r="D293" i="11"/>
  <c r="D292" i="11"/>
  <c r="D291" i="11"/>
  <c r="D290" i="11"/>
  <c r="D289" i="11"/>
  <c r="D288" i="11"/>
  <c r="D287" i="11"/>
  <c r="D286" i="11"/>
  <c r="D285" i="11"/>
  <c r="D284" i="11"/>
  <c r="D283" i="11"/>
  <c r="D282" i="11"/>
  <c r="D281" i="11"/>
  <c r="D280" i="11"/>
  <c r="D279" i="11"/>
  <c r="D278" i="11"/>
  <c r="D277" i="11"/>
  <c r="D276" i="11"/>
  <c r="D275" i="11"/>
  <c r="D274" i="11"/>
  <c r="D273" i="11"/>
  <c r="D272" i="11"/>
  <c r="D271" i="11"/>
  <c r="D270" i="11"/>
  <c r="D269" i="11"/>
  <c r="D268" i="11"/>
  <c r="D267" i="11"/>
  <c r="D266" i="11"/>
  <c r="D265" i="11"/>
  <c r="D264" i="11"/>
  <c r="D263" i="11"/>
  <c r="D262" i="11"/>
  <c r="D261" i="11"/>
  <c r="D260" i="11"/>
  <c r="D259" i="11"/>
  <c r="D258" i="11"/>
  <c r="D257" i="11"/>
  <c r="D256" i="11"/>
  <c r="D255" i="11"/>
  <c r="D254" i="11"/>
  <c r="D253" i="11"/>
  <c r="D252" i="11"/>
  <c r="D251" i="11"/>
  <c r="D250" i="11"/>
  <c r="D249" i="11"/>
  <c r="D248" i="11"/>
  <c r="D247" i="11"/>
  <c r="D246" i="11"/>
  <c r="D245" i="11"/>
  <c r="D244" i="11"/>
  <c r="D243" i="11"/>
  <c r="D242" i="11"/>
  <c r="D241" i="11"/>
  <c r="D240" i="11"/>
  <c r="D239" i="11"/>
  <c r="D238" i="11"/>
  <c r="D237" i="11"/>
  <c r="D236" i="11"/>
  <c r="D235" i="11"/>
  <c r="D234" i="11"/>
  <c r="D233" i="11"/>
  <c r="D232" i="11"/>
  <c r="D231" i="11"/>
  <c r="D230" i="11"/>
  <c r="D229" i="11"/>
  <c r="D228" i="11"/>
  <c r="D227" i="11"/>
  <c r="D226" i="11"/>
  <c r="D225" i="11"/>
  <c r="D224" i="11"/>
  <c r="D223" i="11"/>
  <c r="D222" i="11"/>
  <c r="D221" i="11"/>
  <c r="D220" i="11"/>
  <c r="D219" i="11"/>
  <c r="D218" i="11"/>
  <c r="D217" i="11"/>
  <c r="D216" i="11"/>
  <c r="D215" i="11"/>
  <c r="D214" i="11"/>
  <c r="D213" i="11"/>
  <c r="D212" i="11"/>
  <c r="D211" i="11"/>
  <c r="D210" i="11"/>
  <c r="D209" i="11"/>
  <c r="D208" i="11"/>
  <c r="D207" i="11"/>
  <c r="D206" i="11"/>
  <c r="D205" i="11"/>
  <c r="D204" i="11"/>
  <c r="D203" i="11"/>
  <c r="D202" i="11"/>
  <c r="D201" i="11"/>
  <c r="D200" i="11"/>
  <c r="D199" i="11"/>
  <c r="D198" i="11"/>
  <c r="D197" i="11"/>
  <c r="D196" i="11"/>
  <c r="D195" i="11"/>
  <c r="D194" i="11"/>
  <c r="D193" i="11"/>
  <c r="D192" i="11"/>
  <c r="D191" i="11"/>
  <c r="D190" i="11"/>
  <c r="D189" i="11"/>
  <c r="D188" i="11"/>
  <c r="D187" i="11"/>
  <c r="D186" i="11"/>
  <c r="D185" i="11"/>
  <c r="D184" i="11"/>
  <c r="D183" i="11"/>
  <c r="D182" i="11"/>
  <c r="D181" i="11"/>
  <c r="D180" i="11"/>
  <c r="D179" i="11"/>
  <c r="D178" i="11"/>
  <c r="D177" i="11"/>
  <c r="D176" i="11"/>
  <c r="D175" i="11"/>
  <c r="D174" i="11"/>
  <c r="D173" i="11"/>
  <c r="D172" i="11"/>
  <c r="D171" i="11"/>
  <c r="D170" i="11"/>
  <c r="D169" i="11"/>
  <c r="D168" i="11"/>
  <c r="D167" i="11"/>
  <c r="D166" i="11"/>
  <c r="D165" i="11"/>
  <c r="D164" i="11"/>
  <c r="D163" i="11"/>
  <c r="D162" i="11"/>
  <c r="D161" i="11"/>
  <c r="D160" i="11"/>
  <c r="D159" i="11"/>
  <c r="D158" i="11"/>
  <c r="D157" i="11"/>
  <c r="D156" i="11"/>
  <c r="D155" i="11"/>
  <c r="D154" i="11"/>
  <c r="D153" i="11"/>
  <c r="D152" i="11"/>
  <c r="D151" i="11"/>
  <c r="D150" i="11"/>
  <c r="D149" i="11"/>
  <c r="D148" i="11"/>
  <c r="D147" i="11"/>
  <c r="D146" i="11"/>
  <c r="D145" i="11"/>
  <c r="D144" i="11"/>
  <c r="D143" i="11"/>
  <c r="D142" i="11"/>
  <c r="D141" i="11"/>
  <c r="D140" i="11"/>
  <c r="D139" i="11"/>
  <c r="D138" i="11"/>
  <c r="D137" i="11"/>
  <c r="D136" i="11"/>
  <c r="D135" i="11"/>
  <c r="D134" i="11"/>
  <c r="D133" i="11"/>
  <c r="D132" i="11"/>
  <c r="D131" i="11"/>
  <c r="D130" i="11"/>
  <c r="D129" i="11"/>
  <c r="D128" i="11"/>
  <c r="D127" i="11"/>
  <c r="D126" i="11"/>
  <c r="D125" i="11"/>
  <c r="D124" i="11"/>
  <c r="D123" i="11"/>
  <c r="D122" i="11"/>
  <c r="D121" i="11"/>
  <c r="D120" i="11"/>
  <c r="D119" i="11"/>
  <c r="D118" i="11"/>
  <c r="D117" i="11"/>
  <c r="D116" i="11"/>
  <c r="D115" i="11"/>
  <c r="D114" i="11"/>
  <c r="D113" i="11"/>
  <c r="D112" i="11"/>
  <c r="D111" i="11"/>
  <c r="D110" i="11"/>
  <c r="D109" i="11"/>
  <c r="D108" i="11"/>
  <c r="D107" i="11"/>
  <c r="D106" i="11"/>
  <c r="D105" i="11"/>
  <c r="D104" i="11"/>
  <c r="D103" i="11"/>
  <c r="D102" i="11"/>
  <c r="D101" i="11"/>
  <c r="D100" i="11"/>
  <c r="D99" i="11"/>
  <c r="D98" i="11"/>
  <c r="D97" i="11"/>
  <c r="D96" i="11"/>
  <c r="D95" i="11"/>
  <c r="D94" i="11"/>
  <c r="D93" i="11"/>
  <c r="D92" i="11"/>
  <c r="D91" i="11"/>
  <c r="D90" i="11"/>
  <c r="D89" i="11"/>
  <c r="D88" i="11"/>
  <c r="D87" i="11"/>
  <c r="D86" i="11"/>
  <c r="D85" i="11"/>
  <c r="D84" i="11"/>
  <c r="D83" i="11"/>
  <c r="D82" i="11"/>
  <c r="D81" i="11"/>
  <c r="D80" i="11"/>
  <c r="D79" i="11"/>
  <c r="D78" i="11"/>
  <c r="D77" i="11"/>
  <c r="D76" i="11"/>
  <c r="D75" i="11"/>
  <c r="D74" i="11"/>
  <c r="D73" i="11"/>
  <c r="D72" i="11"/>
  <c r="D71" i="11"/>
  <c r="D70" i="11"/>
  <c r="D69" i="11"/>
  <c r="D68" i="11"/>
  <c r="D67" i="11"/>
  <c r="D66" i="11"/>
  <c r="D65" i="11"/>
  <c r="D64" i="11"/>
  <c r="D63" i="11"/>
  <c r="D62" i="11"/>
  <c r="D61" i="11"/>
  <c r="D60" i="11"/>
  <c r="D59" i="11"/>
  <c r="D58" i="11"/>
  <c r="D57" i="11"/>
  <c r="D56" i="11"/>
  <c r="D55" i="11"/>
  <c r="D54" i="11"/>
  <c r="D53" i="11"/>
  <c r="D52" i="11"/>
  <c r="D51" i="11"/>
  <c r="D50" i="11"/>
  <c r="D49" i="11"/>
  <c r="D48" i="11"/>
  <c r="D47" i="11"/>
  <c r="D46" i="11"/>
  <c r="D45" i="11"/>
  <c r="D44" i="11"/>
  <c r="D43" i="11"/>
  <c r="D42" i="11"/>
  <c r="D41" i="11"/>
  <c r="D40" i="11"/>
  <c r="D39" i="11"/>
  <c r="D38" i="11"/>
  <c r="D37" i="11"/>
  <c r="D36" i="11"/>
  <c r="D35" i="11"/>
  <c r="D34" i="11"/>
  <c r="D33" i="11"/>
  <c r="D32" i="11"/>
  <c r="D31" i="11"/>
  <c r="D30" i="11"/>
  <c r="D29" i="11"/>
  <c r="D28" i="11"/>
  <c r="D27" i="11"/>
  <c r="D26" i="11"/>
  <c r="D25" i="11"/>
  <c r="D24" i="11"/>
  <c r="D23" i="11"/>
  <c r="D22" i="11"/>
  <c r="D21" i="11"/>
  <c r="D20" i="11"/>
  <c r="D19" i="11"/>
  <c r="D18" i="11"/>
  <c r="D17" i="11"/>
  <c r="D16" i="11"/>
  <c r="D15" i="11"/>
  <c r="D14" i="11"/>
  <c r="D13" i="11"/>
  <c r="D12" i="11"/>
  <c r="D11" i="11"/>
  <c r="D10" i="11"/>
  <c r="D9" i="11"/>
  <c r="D8" i="11"/>
  <c r="D7" i="11"/>
  <c r="U8" i="11" l="1"/>
  <c r="P8" i="11"/>
  <c r="E10" i="11"/>
  <c r="U9" i="11" l="1"/>
  <c r="P9" i="11"/>
  <c r="K9" i="11"/>
  <c r="E11" i="11"/>
  <c r="F10" i="11"/>
  <c r="U10" i="11" l="1"/>
  <c r="P10" i="11"/>
  <c r="K10" i="11"/>
  <c r="F11" i="11"/>
  <c r="E12" i="11"/>
  <c r="U11" i="11" l="1"/>
  <c r="P11" i="11"/>
  <c r="K11" i="11"/>
  <c r="E13" i="11"/>
  <c r="F12" i="11"/>
  <c r="U12" i="11" l="1"/>
  <c r="P12" i="11"/>
  <c r="K12" i="11"/>
  <c r="F13" i="11"/>
  <c r="E14" i="11"/>
  <c r="U13" i="11" l="1"/>
  <c r="P13" i="11"/>
  <c r="K13" i="11"/>
  <c r="E15" i="11"/>
  <c r="F14" i="11"/>
  <c r="U14" i="11" l="1"/>
  <c r="P14" i="11"/>
  <c r="K14" i="11"/>
  <c r="E16" i="11"/>
  <c r="F15" i="11"/>
  <c r="U15" i="11" l="1"/>
  <c r="P15" i="11"/>
  <c r="K15" i="11"/>
  <c r="E17" i="11"/>
  <c r="F16" i="11"/>
  <c r="U16" i="11" l="1"/>
  <c r="P16" i="11"/>
  <c r="K16" i="11"/>
  <c r="F17" i="11"/>
  <c r="E18" i="11"/>
  <c r="U17" i="11" l="1"/>
  <c r="P17" i="11"/>
  <c r="K17" i="11"/>
  <c r="E19" i="11"/>
  <c r="F18" i="11"/>
  <c r="U18" i="11" l="1"/>
  <c r="P18" i="11"/>
  <c r="K18" i="11"/>
  <c r="F19" i="11"/>
  <c r="E20" i="11"/>
  <c r="U19" i="11" l="1"/>
  <c r="P19" i="11"/>
  <c r="K19" i="11"/>
  <c r="E21" i="11"/>
  <c r="F20" i="11"/>
  <c r="U20" i="11" l="1"/>
  <c r="P20" i="11"/>
  <c r="K20" i="11"/>
  <c r="F21" i="11"/>
  <c r="E22" i="11"/>
  <c r="U21" i="11" l="1"/>
  <c r="P21" i="11"/>
  <c r="K21" i="11"/>
  <c r="E23" i="11"/>
  <c r="F22" i="11"/>
  <c r="U22" i="11" l="1"/>
  <c r="P22" i="11"/>
  <c r="K22" i="11"/>
  <c r="F23" i="11"/>
  <c r="E24" i="11"/>
  <c r="U23" i="11" l="1"/>
  <c r="P23" i="11"/>
  <c r="K23" i="11"/>
  <c r="E25" i="11"/>
  <c r="F24" i="11"/>
  <c r="U24" i="11" l="1"/>
  <c r="P24" i="11"/>
  <c r="K24" i="11"/>
  <c r="F25" i="11"/>
  <c r="E26" i="11"/>
  <c r="U25" i="11" l="1"/>
  <c r="P25" i="11"/>
  <c r="K25" i="11"/>
  <c r="E27" i="11"/>
  <c r="F26" i="11"/>
  <c r="U26" i="11" l="1"/>
  <c r="P26" i="11"/>
  <c r="K26" i="11"/>
  <c r="F27" i="11"/>
  <c r="E28" i="11"/>
  <c r="U27" i="11" l="1"/>
  <c r="P27" i="11"/>
  <c r="K27" i="11"/>
  <c r="E29" i="11"/>
  <c r="F28" i="11"/>
  <c r="U28" i="11" l="1"/>
  <c r="P28" i="11"/>
  <c r="K28" i="11"/>
  <c r="F29" i="11"/>
  <c r="E30" i="11"/>
  <c r="U29" i="11" l="1"/>
  <c r="P29" i="11"/>
  <c r="K29" i="11"/>
  <c r="E31" i="11"/>
  <c r="F30" i="11"/>
  <c r="U30" i="11" l="1"/>
  <c r="P30" i="11"/>
  <c r="K30" i="11"/>
  <c r="F31" i="11"/>
  <c r="E32" i="11"/>
  <c r="U31" i="11" l="1"/>
  <c r="P31" i="11"/>
  <c r="K31" i="11"/>
  <c r="E33" i="11"/>
  <c r="F32" i="11"/>
  <c r="U32" i="11" l="1"/>
  <c r="P32" i="11"/>
  <c r="K32" i="11"/>
  <c r="F33" i="11"/>
  <c r="E34" i="11"/>
  <c r="U33" i="11" l="1"/>
  <c r="P33" i="11"/>
  <c r="K33" i="11"/>
  <c r="E35" i="11"/>
  <c r="F34" i="11"/>
  <c r="U34" i="11" l="1"/>
  <c r="P34" i="11"/>
  <c r="K34" i="11"/>
  <c r="F35" i="11"/>
  <c r="E36" i="11"/>
  <c r="U35" i="11" l="1"/>
  <c r="P35" i="11"/>
  <c r="K35" i="11"/>
  <c r="E37" i="11"/>
  <c r="F36" i="11"/>
  <c r="U36" i="11" l="1"/>
  <c r="P36" i="11"/>
  <c r="K36" i="11"/>
  <c r="F37" i="11"/>
  <c r="E38" i="11"/>
  <c r="U37" i="11" l="1"/>
  <c r="P37" i="11"/>
  <c r="K37" i="11"/>
  <c r="E39" i="11"/>
  <c r="F38" i="11"/>
  <c r="U38" i="11" l="1"/>
  <c r="P38" i="11"/>
  <c r="K38" i="11"/>
  <c r="F39" i="11"/>
  <c r="E40" i="11"/>
  <c r="U39" i="11" l="1"/>
  <c r="P39" i="11"/>
  <c r="K39" i="11"/>
  <c r="E41" i="11"/>
  <c r="F40" i="11"/>
  <c r="U40" i="11" l="1"/>
  <c r="P40" i="11"/>
  <c r="K40" i="11"/>
  <c r="F41" i="11"/>
  <c r="E42" i="11"/>
  <c r="U41" i="11" l="1"/>
  <c r="P41" i="11"/>
  <c r="K41" i="11"/>
  <c r="E43" i="11"/>
  <c r="F42" i="11"/>
  <c r="U42" i="11" l="1"/>
  <c r="P42" i="11"/>
  <c r="K42" i="11"/>
  <c r="F43" i="11"/>
  <c r="E44" i="11"/>
  <c r="U43" i="11" l="1"/>
  <c r="P43" i="11"/>
  <c r="K43" i="11"/>
  <c r="E45" i="11"/>
  <c r="F44" i="11"/>
  <c r="U44" i="11" l="1"/>
  <c r="P44" i="11"/>
  <c r="K44" i="11"/>
  <c r="F45" i="11"/>
  <c r="E46" i="11"/>
  <c r="U45" i="11" l="1"/>
  <c r="P45" i="11"/>
  <c r="K45" i="11"/>
  <c r="E47" i="11"/>
  <c r="F46" i="11"/>
  <c r="U46" i="11" l="1"/>
  <c r="P46" i="11"/>
  <c r="K46" i="11"/>
  <c r="F47" i="11"/>
  <c r="E48" i="11"/>
  <c r="U47" i="11" l="1"/>
  <c r="P47" i="11"/>
  <c r="K47" i="11"/>
  <c r="E49" i="11"/>
  <c r="F48" i="11"/>
  <c r="U48" i="11" l="1"/>
  <c r="P48" i="11"/>
  <c r="K48" i="11"/>
  <c r="F49" i="11"/>
  <c r="E50" i="11"/>
  <c r="U49" i="11" l="1"/>
  <c r="P49" i="11"/>
  <c r="K49" i="11"/>
  <c r="E51" i="11"/>
  <c r="F50" i="11"/>
  <c r="U50" i="11" l="1"/>
  <c r="P50" i="11"/>
  <c r="K50" i="11"/>
  <c r="E52" i="11"/>
  <c r="F51" i="11"/>
  <c r="U51" i="11" l="1"/>
  <c r="P51" i="11"/>
  <c r="K51" i="11"/>
  <c r="E53" i="11"/>
  <c r="F52" i="11"/>
  <c r="U52" i="11" l="1"/>
  <c r="P52" i="11"/>
  <c r="K52" i="11"/>
  <c r="E54" i="11"/>
  <c r="F53" i="11"/>
  <c r="U53" i="11" l="1"/>
  <c r="P53" i="11"/>
  <c r="K53" i="11"/>
  <c r="E55" i="11"/>
  <c r="F54" i="11"/>
  <c r="U54" i="11" l="1"/>
  <c r="P54" i="11"/>
  <c r="K54" i="11"/>
  <c r="F55" i="11"/>
  <c r="E56" i="11"/>
  <c r="U55" i="11" l="1"/>
  <c r="P55" i="11"/>
  <c r="K55" i="11"/>
  <c r="E57" i="11"/>
  <c r="F56" i="11"/>
  <c r="U56" i="11" l="1"/>
  <c r="P56" i="11"/>
  <c r="K56" i="11"/>
  <c r="F57" i="11"/>
  <c r="E58" i="11"/>
  <c r="U57" i="11" l="1"/>
  <c r="P57" i="11"/>
  <c r="K57" i="11"/>
  <c r="E59" i="11"/>
  <c r="F58" i="11"/>
  <c r="U58" i="11" l="1"/>
  <c r="P58" i="11"/>
  <c r="K58" i="11"/>
  <c r="F59" i="11"/>
  <c r="E60" i="11"/>
  <c r="U59" i="11" l="1"/>
  <c r="P59" i="11"/>
  <c r="K59" i="11"/>
  <c r="E61" i="11"/>
  <c r="F60" i="11"/>
  <c r="U60" i="11" l="1"/>
  <c r="P60" i="11"/>
  <c r="K60" i="11"/>
  <c r="F61" i="11"/>
  <c r="E62" i="11"/>
  <c r="U61" i="11" l="1"/>
  <c r="P61" i="11"/>
  <c r="K61" i="11"/>
  <c r="E63" i="11"/>
  <c r="F62" i="11"/>
  <c r="U62" i="11" l="1"/>
  <c r="P62" i="11"/>
  <c r="K62" i="11"/>
  <c r="F63" i="11"/>
  <c r="E64" i="11"/>
  <c r="U63" i="11" l="1"/>
  <c r="P63" i="11"/>
  <c r="K63" i="11"/>
  <c r="E65" i="11"/>
  <c r="F64" i="11"/>
  <c r="U64" i="11" l="1"/>
  <c r="P64" i="11"/>
  <c r="K64" i="11"/>
  <c r="F65" i="11"/>
  <c r="E66" i="11"/>
  <c r="U65" i="11" l="1"/>
  <c r="P65" i="11"/>
  <c r="K65" i="11"/>
  <c r="E67" i="11"/>
  <c r="F66" i="11"/>
  <c r="U66" i="11" l="1"/>
  <c r="P66" i="11"/>
  <c r="K66" i="11"/>
  <c r="F67" i="11"/>
  <c r="E68" i="11"/>
  <c r="U67" i="11" l="1"/>
  <c r="P67" i="11"/>
  <c r="K67" i="11"/>
  <c r="E69" i="11"/>
  <c r="F68" i="11"/>
  <c r="U68" i="11" l="1"/>
  <c r="P68" i="11"/>
  <c r="K68" i="11"/>
  <c r="E70" i="11"/>
  <c r="F69" i="11"/>
  <c r="U69" i="11" l="1"/>
  <c r="P69" i="11"/>
  <c r="K69" i="11"/>
  <c r="E71" i="11"/>
  <c r="F70" i="11"/>
  <c r="U70" i="11" l="1"/>
  <c r="P70" i="11"/>
  <c r="K70" i="11"/>
  <c r="F71" i="11"/>
  <c r="E72" i="11"/>
  <c r="U71" i="11" l="1"/>
  <c r="P71" i="11"/>
  <c r="K71" i="11"/>
  <c r="E73" i="11"/>
  <c r="F72" i="11"/>
  <c r="U72" i="11" l="1"/>
  <c r="P72" i="11"/>
  <c r="K72" i="11"/>
  <c r="F73" i="11"/>
  <c r="E74" i="11"/>
  <c r="U73" i="11" l="1"/>
  <c r="P73" i="11"/>
  <c r="K73" i="11"/>
  <c r="E75" i="11"/>
  <c r="F74" i="11"/>
  <c r="U74" i="11" l="1"/>
  <c r="P74" i="11"/>
  <c r="K74" i="11"/>
  <c r="F75" i="11"/>
  <c r="E76" i="11"/>
  <c r="U75" i="11" l="1"/>
  <c r="P75" i="11"/>
  <c r="K75" i="11"/>
  <c r="E77" i="11"/>
  <c r="F76" i="11"/>
  <c r="U76" i="11" l="1"/>
  <c r="P76" i="11"/>
  <c r="K76" i="11"/>
  <c r="F77" i="11"/>
  <c r="E78" i="11"/>
  <c r="U77" i="11" l="1"/>
  <c r="P77" i="11"/>
  <c r="K77" i="11"/>
  <c r="E79" i="11"/>
  <c r="F78" i="11"/>
  <c r="U78" i="11" l="1"/>
  <c r="P78" i="11"/>
  <c r="K78" i="11"/>
  <c r="F79" i="11"/>
  <c r="E80" i="11"/>
  <c r="U79" i="11" l="1"/>
  <c r="P79" i="11"/>
  <c r="K79" i="11"/>
  <c r="E81" i="11"/>
  <c r="F80" i="11"/>
  <c r="U80" i="11" l="1"/>
  <c r="P80" i="11"/>
  <c r="K80" i="11"/>
  <c r="F81" i="11"/>
  <c r="E82" i="11"/>
  <c r="U81" i="11" l="1"/>
  <c r="P81" i="11"/>
  <c r="K81" i="11"/>
  <c r="E83" i="11"/>
  <c r="F82" i="11"/>
  <c r="U82" i="11" l="1"/>
  <c r="P82" i="11"/>
  <c r="K82" i="11"/>
  <c r="F83" i="11"/>
  <c r="E84" i="11"/>
  <c r="U83" i="11" l="1"/>
  <c r="P83" i="11"/>
  <c r="K83" i="11"/>
  <c r="E85" i="11"/>
  <c r="F84" i="11"/>
  <c r="U84" i="11" l="1"/>
  <c r="P84" i="11"/>
  <c r="K84" i="11"/>
  <c r="E86" i="11"/>
  <c r="F85" i="11"/>
  <c r="U85" i="11" l="1"/>
  <c r="P85" i="11"/>
  <c r="K85" i="11"/>
  <c r="E87" i="11"/>
  <c r="F86" i="11"/>
  <c r="U86" i="11" l="1"/>
  <c r="P86" i="11"/>
  <c r="K86" i="11"/>
  <c r="E88" i="11"/>
  <c r="F87" i="11"/>
  <c r="U87" i="11" l="1"/>
  <c r="P87" i="11"/>
  <c r="K87" i="11"/>
  <c r="E89" i="11"/>
  <c r="F88" i="11"/>
  <c r="U88" i="11" l="1"/>
  <c r="P88" i="11"/>
  <c r="K88" i="11"/>
  <c r="F89" i="11"/>
  <c r="E90" i="11"/>
  <c r="U89" i="11" l="1"/>
  <c r="P89" i="11"/>
  <c r="K89" i="11"/>
  <c r="E91" i="11"/>
  <c r="F90" i="11"/>
  <c r="U90" i="11" l="1"/>
  <c r="P90" i="11"/>
  <c r="K90" i="11"/>
  <c r="F91" i="11"/>
  <c r="E92" i="11"/>
  <c r="U91" i="11" l="1"/>
  <c r="P91" i="11"/>
  <c r="K91" i="11"/>
  <c r="E93" i="11"/>
  <c r="F92" i="11"/>
  <c r="U92" i="11" l="1"/>
  <c r="P92" i="11"/>
  <c r="K92" i="11"/>
  <c r="F93" i="11"/>
  <c r="E94" i="11"/>
  <c r="U93" i="11" l="1"/>
  <c r="P93" i="11"/>
  <c r="K93" i="11"/>
  <c r="E95" i="11"/>
  <c r="F94" i="11"/>
  <c r="U94" i="11" l="1"/>
  <c r="P94" i="11"/>
  <c r="K94" i="11"/>
  <c r="F95" i="11"/>
  <c r="E96" i="11"/>
  <c r="U95" i="11" l="1"/>
  <c r="P95" i="11"/>
  <c r="K95" i="11"/>
  <c r="E97" i="11"/>
  <c r="F96" i="11"/>
  <c r="U96" i="11" l="1"/>
  <c r="P96" i="11"/>
  <c r="K96" i="11"/>
  <c r="F97" i="11"/>
  <c r="E98" i="11"/>
  <c r="U97" i="11" l="1"/>
  <c r="P97" i="11"/>
  <c r="K97" i="11"/>
  <c r="E99" i="11"/>
  <c r="F98" i="11"/>
  <c r="U98" i="11" l="1"/>
  <c r="P98" i="11"/>
  <c r="K98" i="11"/>
  <c r="F99" i="11"/>
  <c r="E100" i="11"/>
  <c r="U99" i="11" l="1"/>
  <c r="P99" i="11"/>
  <c r="K99" i="11"/>
  <c r="E101" i="11"/>
  <c r="F100" i="11"/>
  <c r="U100" i="11" l="1"/>
  <c r="P100" i="11"/>
  <c r="K100" i="11"/>
  <c r="F101" i="11"/>
  <c r="E102" i="11"/>
  <c r="U101" i="11" l="1"/>
  <c r="P101" i="11"/>
  <c r="K101" i="11"/>
  <c r="E103" i="11"/>
  <c r="F102" i="11"/>
  <c r="U102" i="11" l="1"/>
  <c r="P102" i="11"/>
  <c r="K102" i="11"/>
  <c r="F103" i="11"/>
  <c r="E104" i="11"/>
  <c r="U103" i="11" l="1"/>
  <c r="P103" i="11"/>
  <c r="K103" i="11"/>
  <c r="E105" i="11"/>
  <c r="F104" i="11"/>
  <c r="U104" i="11" l="1"/>
  <c r="P104" i="11"/>
  <c r="K104" i="11"/>
  <c r="F105" i="11"/>
  <c r="E106" i="11"/>
  <c r="U105" i="11" l="1"/>
  <c r="P105" i="11"/>
  <c r="K105" i="11"/>
  <c r="E107" i="11"/>
  <c r="F106" i="11"/>
  <c r="U106" i="11" l="1"/>
  <c r="P106" i="11"/>
  <c r="K106" i="11"/>
  <c r="F107" i="11"/>
  <c r="E108" i="11"/>
  <c r="U107" i="11" l="1"/>
  <c r="P107" i="11"/>
  <c r="K107" i="11"/>
  <c r="E109" i="11"/>
  <c r="F108" i="11"/>
  <c r="U108" i="11" l="1"/>
  <c r="P108" i="11"/>
  <c r="K108" i="11"/>
  <c r="F109" i="11"/>
  <c r="E110" i="11"/>
  <c r="U109" i="11" l="1"/>
  <c r="P109" i="11"/>
  <c r="K109" i="11"/>
  <c r="E111" i="11"/>
  <c r="F110" i="11"/>
  <c r="U110" i="11" l="1"/>
  <c r="P110" i="11"/>
  <c r="K110" i="11"/>
  <c r="E112" i="11"/>
  <c r="F111" i="11"/>
  <c r="U111" i="11" l="1"/>
  <c r="P111" i="11"/>
  <c r="K111" i="11"/>
  <c r="E113" i="11"/>
  <c r="F112" i="11"/>
  <c r="U112" i="11" l="1"/>
  <c r="P112" i="11"/>
  <c r="K112" i="11"/>
  <c r="E114" i="11"/>
  <c r="F113" i="11"/>
  <c r="U113" i="11" l="1"/>
  <c r="P113" i="11"/>
  <c r="K113" i="11"/>
  <c r="E115" i="11"/>
  <c r="F114" i="11"/>
  <c r="U114" i="11" l="1"/>
  <c r="P114" i="11"/>
  <c r="K114" i="11"/>
  <c r="F115" i="11"/>
  <c r="E116" i="11"/>
  <c r="U115" i="11" l="1"/>
  <c r="P115" i="11"/>
  <c r="K115" i="11"/>
  <c r="E117" i="11"/>
  <c r="F116" i="11"/>
  <c r="U116" i="11" l="1"/>
  <c r="P116" i="11"/>
  <c r="K116" i="11"/>
  <c r="F117" i="11"/>
  <c r="E118" i="11"/>
  <c r="U117" i="11" l="1"/>
  <c r="P117" i="11"/>
  <c r="K117" i="11"/>
  <c r="E119" i="11"/>
  <c r="F118" i="11"/>
  <c r="U118" i="11" l="1"/>
  <c r="P118" i="11"/>
  <c r="K118" i="11"/>
  <c r="F119" i="11"/>
  <c r="E120" i="11"/>
  <c r="U119" i="11" l="1"/>
  <c r="P119" i="11"/>
  <c r="K119" i="11"/>
  <c r="E121" i="11"/>
  <c r="F120" i="11"/>
  <c r="U120" i="11" l="1"/>
  <c r="P120" i="11"/>
  <c r="K120" i="11"/>
  <c r="E122" i="11"/>
  <c r="F121" i="11"/>
  <c r="U121" i="11" l="1"/>
  <c r="P121" i="11"/>
  <c r="K121" i="11"/>
  <c r="E123" i="11"/>
  <c r="F122" i="11"/>
  <c r="U122" i="11" l="1"/>
  <c r="P122" i="11"/>
  <c r="K122" i="11"/>
  <c r="F123" i="11"/>
  <c r="E124" i="11"/>
  <c r="U123" i="11" l="1"/>
  <c r="P123" i="11"/>
  <c r="K123" i="11"/>
  <c r="F124" i="11"/>
  <c r="E125" i="11"/>
  <c r="U124" i="11" l="1"/>
  <c r="P124" i="11"/>
  <c r="K124" i="11"/>
  <c r="F125" i="11"/>
  <c r="E126" i="11"/>
  <c r="U125" i="11" l="1"/>
  <c r="P125" i="11"/>
  <c r="K125" i="11"/>
  <c r="E127" i="11"/>
  <c r="F126" i="11"/>
  <c r="U126" i="11" l="1"/>
  <c r="P126" i="11"/>
  <c r="K126" i="11"/>
  <c r="F127" i="11"/>
  <c r="E128" i="11"/>
  <c r="U127" i="11" l="1"/>
  <c r="P127" i="11"/>
  <c r="K127" i="11"/>
  <c r="E129" i="11"/>
  <c r="F128" i="11"/>
  <c r="U128" i="11" l="1"/>
  <c r="P128" i="11"/>
  <c r="K128" i="11"/>
  <c r="F129" i="11"/>
  <c r="E130" i="11"/>
  <c r="U129" i="11" l="1"/>
  <c r="P129" i="11"/>
  <c r="K129" i="11"/>
  <c r="E131" i="11"/>
  <c r="F130" i="11"/>
  <c r="U130" i="11" l="1"/>
  <c r="P130" i="11"/>
  <c r="K130" i="11"/>
  <c r="F131" i="11"/>
  <c r="E132" i="11"/>
  <c r="U131" i="11" l="1"/>
  <c r="P131" i="11"/>
  <c r="K131" i="11"/>
  <c r="E133" i="11"/>
  <c r="F132" i="11"/>
  <c r="U132" i="11" l="1"/>
  <c r="P132" i="11"/>
  <c r="K132" i="11"/>
  <c r="F133" i="11"/>
  <c r="E134" i="11"/>
  <c r="U133" i="11" l="1"/>
  <c r="P133" i="11"/>
  <c r="K133" i="11"/>
  <c r="F134" i="11"/>
  <c r="E135" i="11"/>
  <c r="U134" i="11" l="1"/>
  <c r="P134" i="11"/>
  <c r="K134" i="11"/>
  <c r="F135" i="11"/>
  <c r="E136" i="11"/>
  <c r="U135" i="11" l="1"/>
  <c r="P135" i="11"/>
  <c r="K135" i="11"/>
  <c r="E137" i="11"/>
  <c r="F136" i="11"/>
  <c r="U136" i="11" l="1"/>
  <c r="P136" i="11"/>
  <c r="K136" i="11"/>
  <c r="F137" i="11"/>
  <c r="E138" i="11"/>
  <c r="U137" i="11" l="1"/>
  <c r="P137" i="11"/>
  <c r="K137" i="11"/>
  <c r="E139" i="11"/>
  <c r="F138" i="11"/>
  <c r="U138" i="11" l="1"/>
  <c r="P138" i="11"/>
  <c r="K138" i="11"/>
  <c r="F139" i="11"/>
  <c r="E140" i="11"/>
  <c r="U139" i="11" l="1"/>
  <c r="P139" i="11"/>
  <c r="K139" i="11"/>
  <c r="E141" i="11"/>
  <c r="F140" i="11"/>
  <c r="U140" i="11" l="1"/>
  <c r="P140" i="11"/>
  <c r="K140" i="11"/>
  <c r="F141" i="11"/>
  <c r="E142" i="11"/>
  <c r="U141" i="11" l="1"/>
  <c r="P141" i="11"/>
  <c r="K141" i="11"/>
  <c r="E143" i="11"/>
  <c r="F142" i="11"/>
  <c r="U142" i="11" l="1"/>
  <c r="P142" i="11"/>
  <c r="K142" i="11"/>
  <c r="F143" i="11"/>
  <c r="E144" i="11"/>
  <c r="U143" i="11" l="1"/>
  <c r="P143" i="11"/>
  <c r="K143" i="11"/>
  <c r="E145" i="11"/>
  <c r="F144" i="11"/>
  <c r="U144" i="11" l="1"/>
  <c r="P144" i="11"/>
  <c r="K144" i="11"/>
  <c r="F145" i="11"/>
  <c r="E146" i="11"/>
  <c r="U145" i="11" l="1"/>
  <c r="P145" i="11"/>
  <c r="K145" i="11"/>
  <c r="E147" i="11"/>
  <c r="F146" i="11"/>
  <c r="U146" i="11" l="1"/>
  <c r="P146" i="11"/>
  <c r="K146" i="11"/>
  <c r="E148" i="11"/>
  <c r="F147" i="11"/>
  <c r="U147" i="11" l="1"/>
  <c r="P147" i="11"/>
  <c r="K147" i="11"/>
  <c r="E149" i="11"/>
  <c r="F148" i="11"/>
  <c r="U148" i="11" l="1"/>
  <c r="P148" i="11"/>
  <c r="K148" i="11"/>
  <c r="F149" i="11"/>
  <c r="E150" i="11"/>
  <c r="U149" i="11" l="1"/>
  <c r="P149" i="11"/>
  <c r="K149" i="11"/>
  <c r="E151" i="11"/>
  <c r="F150" i="11"/>
  <c r="U150" i="11" l="1"/>
  <c r="P150" i="11"/>
  <c r="K150" i="11"/>
  <c r="F151" i="11"/>
  <c r="E152" i="11"/>
  <c r="U151" i="11" l="1"/>
  <c r="P151" i="11"/>
  <c r="K151" i="11"/>
  <c r="E153" i="11"/>
  <c r="F152" i="11"/>
  <c r="U152" i="11" l="1"/>
  <c r="P152" i="11"/>
  <c r="K152" i="11"/>
  <c r="F153" i="11"/>
  <c r="E154" i="11"/>
  <c r="U153" i="11" l="1"/>
  <c r="P153" i="11"/>
  <c r="K153" i="11"/>
  <c r="E155" i="11"/>
  <c r="F154" i="11"/>
  <c r="U154" i="11" l="1"/>
  <c r="P154" i="11"/>
  <c r="K154" i="11"/>
  <c r="F155" i="11"/>
  <c r="E156" i="11"/>
  <c r="U155" i="11" l="1"/>
  <c r="P155" i="11"/>
  <c r="K155" i="11"/>
  <c r="E157" i="11"/>
  <c r="F156" i="11"/>
  <c r="U156" i="11" l="1"/>
  <c r="P156" i="11"/>
  <c r="K156" i="11"/>
  <c r="F157" i="11"/>
  <c r="E158" i="11"/>
  <c r="U157" i="11" l="1"/>
  <c r="P157" i="11"/>
  <c r="K157" i="11"/>
  <c r="E159" i="11"/>
  <c r="F158" i="11"/>
  <c r="U158" i="11" l="1"/>
  <c r="P158" i="11"/>
  <c r="K158" i="11"/>
  <c r="F159" i="11"/>
  <c r="E160" i="11"/>
  <c r="U159" i="11" l="1"/>
  <c r="P159" i="11"/>
  <c r="K159" i="11"/>
  <c r="E161" i="11"/>
  <c r="F160" i="11"/>
  <c r="U160" i="11" l="1"/>
  <c r="P160" i="11"/>
  <c r="K160" i="11"/>
  <c r="F161" i="11"/>
  <c r="E162" i="11"/>
  <c r="U161" i="11" l="1"/>
  <c r="P161" i="11"/>
  <c r="K161" i="11"/>
  <c r="E163" i="11"/>
  <c r="F162" i="11"/>
  <c r="U162" i="11" l="1"/>
  <c r="P162" i="11"/>
  <c r="K162" i="11"/>
  <c r="F163" i="11"/>
  <c r="E164" i="11"/>
  <c r="U163" i="11" l="1"/>
  <c r="P163" i="11"/>
  <c r="K163" i="11"/>
  <c r="E165" i="11"/>
  <c r="F164" i="11"/>
  <c r="U164" i="11" l="1"/>
  <c r="P164" i="11"/>
  <c r="K164" i="11"/>
  <c r="F165" i="11"/>
  <c r="E166" i="11"/>
  <c r="U165" i="11" l="1"/>
  <c r="P165" i="11"/>
  <c r="K165" i="11"/>
  <c r="E167" i="11"/>
  <c r="F166" i="11"/>
  <c r="U166" i="11" l="1"/>
  <c r="P166" i="11"/>
  <c r="K166" i="11"/>
  <c r="F167" i="11"/>
  <c r="E168" i="11"/>
  <c r="U167" i="11" l="1"/>
  <c r="P167" i="11"/>
  <c r="K167" i="11"/>
  <c r="E169" i="11"/>
  <c r="F168" i="11"/>
  <c r="U168" i="11" l="1"/>
  <c r="P168" i="11"/>
  <c r="K168" i="11"/>
  <c r="E170" i="11"/>
  <c r="F169" i="11"/>
  <c r="U169" i="11" l="1"/>
  <c r="P169" i="11"/>
  <c r="K169" i="11"/>
  <c r="E171" i="11"/>
  <c r="F170" i="11"/>
  <c r="U170" i="11" l="1"/>
  <c r="P170" i="11"/>
  <c r="K170" i="11"/>
  <c r="F171" i="11"/>
  <c r="E172" i="11"/>
  <c r="U171" i="11" l="1"/>
  <c r="P171" i="11"/>
  <c r="K171" i="11"/>
  <c r="E173" i="11"/>
  <c r="F172" i="11"/>
  <c r="U172" i="11" l="1"/>
  <c r="P172" i="11"/>
  <c r="K172" i="11"/>
  <c r="F173" i="11"/>
  <c r="E174" i="11"/>
  <c r="U173" i="11" l="1"/>
  <c r="P173" i="11"/>
  <c r="K173" i="11"/>
  <c r="E175" i="11"/>
  <c r="F174" i="11"/>
  <c r="U174" i="11" l="1"/>
  <c r="P174" i="11"/>
  <c r="K174" i="11"/>
  <c r="F175" i="11"/>
  <c r="E176" i="11"/>
  <c r="U175" i="11" l="1"/>
  <c r="P175" i="11"/>
  <c r="K175" i="11"/>
  <c r="E177" i="11"/>
  <c r="F176" i="11"/>
  <c r="U176" i="11" l="1"/>
  <c r="P176" i="11"/>
  <c r="K176" i="11"/>
  <c r="F177" i="11"/>
  <c r="E178" i="11"/>
  <c r="U177" i="11" l="1"/>
  <c r="P177" i="11"/>
  <c r="K177" i="11"/>
  <c r="E179" i="11"/>
  <c r="F178" i="11"/>
  <c r="U178" i="11" l="1"/>
  <c r="P178" i="11"/>
  <c r="K178" i="11"/>
  <c r="F179" i="11"/>
  <c r="E180" i="11"/>
  <c r="U179" i="11" l="1"/>
  <c r="P179" i="11"/>
  <c r="K179" i="11"/>
  <c r="E181" i="11"/>
  <c r="F180" i="11"/>
  <c r="U180" i="11" l="1"/>
  <c r="P180" i="11"/>
  <c r="K180" i="11"/>
  <c r="F181" i="11"/>
  <c r="E182" i="11"/>
  <c r="U181" i="11" l="1"/>
  <c r="P181" i="11"/>
  <c r="K181" i="11"/>
  <c r="E183" i="11"/>
  <c r="F182" i="11"/>
  <c r="U182" i="11" l="1"/>
  <c r="P182" i="11"/>
  <c r="K182" i="11"/>
  <c r="E184" i="11"/>
  <c r="F183" i="11"/>
  <c r="U183" i="11" l="1"/>
  <c r="P183" i="11"/>
  <c r="K183" i="11"/>
  <c r="E185" i="11"/>
  <c r="F184" i="11"/>
  <c r="U184" i="11" l="1"/>
  <c r="P184" i="11"/>
  <c r="K184" i="11"/>
  <c r="E186" i="11"/>
  <c r="F185" i="11"/>
  <c r="U185" i="11" l="1"/>
  <c r="P185" i="11"/>
  <c r="K185" i="11"/>
  <c r="E187" i="11"/>
  <c r="F186" i="11"/>
  <c r="U186" i="11" l="1"/>
  <c r="P186" i="11"/>
  <c r="K186" i="11"/>
  <c r="E188" i="11"/>
  <c r="F187" i="11"/>
  <c r="U187" i="11" l="1"/>
  <c r="P187" i="11"/>
  <c r="K187" i="11"/>
  <c r="E189" i="11"/>
  <c r="F188" i="11"/>
  <c r="U188" i="11" l="1"/>
  <c r="P188" i="11"/>
  <c r="K188" i="11"/>
  <c r="E190" i="11"/>
  <c r="F189" i="11"/>
  <c r="U189" i="11" l="1"/>
  <c r="P189" i="11"/>
  <c r="K189" i="11"/>
  <c r="E191" i="11"/>
  <c r="F190" i="11"/>
  <c r="U190" i="11" l="1"/>
  <c r="P190" i="11"/>
  <c r="K190" i="11"/>
  <c r="E192" i="11"/>
  <c r="F191" i="11"/>
  <c r="U191" i="11" l="1"/>
  <c r="P191" i="11"/>
  <c r="K191" i="11"/>
  <c r="E193" i="11"/>
  <c r="F192" i="11"/>
  <c r="U192" i="11" l="1"/>
  <c r="P192" i="11"/>
  <c r="K192" i="11"/>
  <c r="E194" i="11"/>
  <c r="F193" i="11"/>
  <c r="U193" i="11" l="1"/>
  <c r="P193" i="11"/>
  <c r="K193" i="11"/>
  <c r="E195" i="11"/>
  <c r="F194" i="11"/>
  <c r="U194" i="11" l="1"/>
  <c r="P194" i="11"/>
  <c r="K194" i="11"/>
  <c r="E196" i="11"/>
  <c r="F195" i="11"/>
  <c r="U195" i="11" l="1"/>
  <c r="P195" i="11"/>
  <c r="K195" i="11"/>
  <c r="E197" i="11"/>
  <c r="F196" i="11"/>
  <c r="U196" i="11" l="1"/>
  <c r="P196" i="11"/>
  <c r="K196" i="11"/>
  <c r="E198" i="11"/>
  <c r="F197" i="11"/>
  <c r="U197" i="11" l="1"/>
  <c r="P197" i="11"/>
  <c r="K197" i="11"/>
  <c r="E199" i="11"/>
  <c r="F198" i="11"/>
  <c r="U198" i="11" l="1"/>
  <c r="P198" i="11"/>
  <c r="K198" i="11"/>
  <c r="E200" i="11"/>
  <c r="F199" i="11"/>
  <c r="U199" i="11" l="1"/>
  <c r="P199" i="11"/>
  <c r="K199" i="11"/>
  <c r="E201" i="11"/>
  <c r="F200" i="11"/>
  <c r="U200" i="11" l="1"/>
  <c r="P200" i="11"/>
  <c r="K200" i="11"/>
  <c r="E202" i="11"/>
  <c r="F201" i="11"/>
  <c r="U201" i="11" l="1"/>
  <c r="P201" i="11"/>
  <c r="K201" i="11"/>
  <c r="E203" i="11"/>
  <c r="F202" i="11"/>
  <c r="U202" i="11" l="1"/>
  <c r="P202" i="11"/>
  <c r="K202" i="11"/>
  <c r="E204" i="11"/>
  <c r="F203" i="11"/>
  <c r="U203" i="11" l="1"/>
  <c r="P203" i="11"/>
  <c r="K203" i="11"/>
  <c r="E205" i="11"/>
  <c r="F204" i="11"/>
  <c r="U204" i="11" l="1"/>
  <c r="P204" i="11"/>
  <c r="K204" i="11"/>
  <c r="E206" i="11"/>
  <c r="F205" i="11"/>
  <c r="U205" i="11" l="1"/>
  <c r="P205" i="11"/>
  <c r="K205" i="11"/>
  <c r="E207" i="11"/>
  <c r="F206" i="11"/>
  <c r="U206" i="11" l="1"/>
  <c r="P206" i="11"/>
  <c r="K206" i="11"/>
  <c r="E208" i="11"/>
  <c r="F207" i="11"/>
  <c r="U207" i="11" l="1"/>
  <c r="P207" i="11"/>
  <c r="K207" i="11"/>
  <c r="E209" i="11"/>
  <c r="F208" i="11"/>
  <c r="U208" i="11" l="1"/>
  <c r="P208" i="11"/>
  <c r="K208" i="11"/>
  <c r="E210" i="11"/>
  <c r="F209" i="11"/>
  <c r="U209" i="11" l="1"/>
  <c r="P209" i="11"/>
  <c r="K209" i="11"/>
  <c r="E211" i="11"/>
  <c r="F210" i="11"/>
  <c r="U210" i="11" l="1"/>
  <c r="P210" i="11"/>
  <c r="K210" i="11"/>
  <c r="E212" i="11"/>
  <c r="F211" i="11"/>
  <c r="U211" i="11" l="1"/>
  <c r="P211" i="11"/>
  <c r="K211" i="11"/>
  <c r="E213" i="11"/>
  <c r="F212" i="11"/>
  <c r="U212" i="11" l="1"/>
  <c r="P212" i="11"/>
  <c r="K212" i="11"/>
  <c r="E214" i="11"/>
  <c r="F213" i="11"/>
  <c r="U213" i="11" l="1"/>
  <c r="P213" i="11"/>
  <c r="K213" i="11"/>
  <c r="E215" i="11"/>
  <c r="F214" i="11"/>
  <c r="U214" i="11" l="1"/>
  <c r="P214" i="11"/>
  <c r="K214" i="11"/>
  <c r="E216" i="11"/>
  <c r="F215" i="11"/>
  <c r="U215" i="11" l="1"/>
  <c r="P215" i="11"/>
  <c r="K215" i="11"/>
  <c r="E217" i="11"/>
  <c r="F216" i="11"/>
  <c r="U216" i="11" l="1"/>
  <c r="P216" i="11"/>
  <c r="K216" i="11"/>
  <c r="E218" i="11"/>
  <c r="F217" i="11"/>
  <c r="U217" i="11" l="1"/>
  <c r="P217" i="11"/>
  <c r="K217" i="11"/>
  <c r="E219" i="11"/>
  <c r="F218" i="11"/>
  <c r="U218" i="11" l="1"/>
  <c r="P218" i="11"/>
  <c r="K218" i="11"/>
  <c r="E220" i="11"/>
  <c r="F219" i="11"/>
  <c r="U219" i="11" l="1"/>
  <c r="P219" i="11"/>
  <c r="K219" i="11"/>
  <c r="E221" i="11"/>
  <c r="F220" i="11"/>
  <c r="U220" i="11" l="1"/>
  <c r="P220" i="11"/>
  <c r="K220" i="11"/>
  <c r="E222" i="11"/>
  <c r="F221" i="11"/>
  <c r="U221" i="11" l="1"/>
  <c r="P221" i="11"/>
  <c r="K221" i="11"/>
  <c r="E223" i="11"/>
  <c r="F222" i="11"/>
  <c r="U222" i="11" l="1"/>
  <c r="P222" i="11"/>
  <c r="K222" i="11"/>
  <c r="E224" i="11"/>
  <c r="F223" i="11"/>
  <c r="U223" i="11" l="1"/>
  <c r="P223" i="11"/>
  <c r="K223" i="11"/>
  <c r="E225" i="11"/>
  <c r="F224" i="11"/>
  <c r="U224" i="11" l="1"/>
  <c r="P224" i="11"/>
  <c r="K224" i="11"/>
  <c r="E226" i="11"/>
  <c r="F225" i="11"/>
  <c r="U225" i="11" l="1"/>
  <c r="P225" i="11"/>
  <c r="K225" i="11"/>
  <c r="E227" i="11"/>
  <c r="F226" i="11"/>
  <c r="U226" i="11" l="1"/>
  <c r="P226" i="11"/>
  <c r="K226" i="11"/>
  <c r="E228" i="11"/>
  <c r="F227" i="11"/>
  <c r="U227" i="11" l="1"/>
  <c r="P227" i="11"/>
  <c r="K227" i="11"/>
  <c r="E229" i="11"/>
  <c r="F228" i="11"/>
  <c r="U228" i="11" l="1"/>
  <c r="P228" i="11"/>
  <c r="K228" i="11"/>
  <c r="E230" i="11"/>
  <c r="F229" i="11"/>
  <c r="U229" i="11" l="1"/>
  <c r="P229" i="11"/>
  <c r="K229" i="11"/>
  <c r="E231" i="11"/>
  <c r="F230" i="11"/>
  <c r="U230" i="11" l="1"/>
  <c r="P230" i="11"/>
  <c r="K230" i="11"/>
  <c r="E232" i="11"/>
  <c r="F231" i="11"/>
  <c r="U231" i="11" l="1"/>
  <c r="P231" i="11"/>
  <c r="K231" i="11"/>
  <c r="E233" i="11"/>
  <c r="F232" i="11"/>
  <c r="U232" i="11" l="1"/>
  <c r="P232" i="11"/>
  <c r="K232" i="11"/>
  <c r="E234" i="11"/>
  <c r="F233" i="11"/>
  <c r="U233" i="11" l="1"/>
  <c r="P233" i="11"/>
  <c r="K233" i="11"/>
  <c r="E235" i="11"/>
  <c r="F234" i="11"/>
  <c r="U234" i="11" l="1"/>
  <c r="P234" i="11"/>
  <c r="K234" i="11"/>
  <c r="E236" i="11"/>
  <c r="F235" i="11"/>
  <c r="U235" i="11" l="1"/>
  <c r="P235" i="11"/>
  <c r="K235" i="11"/>
  <c r="E237" i="11"/>
  <c r="F236" i="11"/>
  <c r="U236" i="11" l="1"/>
  <c r="P236" i="11"/>
  <c r="K236" i="11"/>
  <c r="E238" i="11"/>
  <c r="F237" i="11"/>
  <c r="U237" i="11" l="1"/>
  <c r="P237" i="11"/>
  <c r="K237" i="11"/>
  <c r="E239" i="11"/>
  <c r="F238" i="11"/>
  <c r="U238" i="11" l="1"/>
  <c r="P238" i="11"/>
  <c r="K238" i="11"/>
  <c r="E240" i="11"/>
  <c r="F239" i="11"/>
  <c r="U239" i="11" l="1"/>
  <c r="P239" i="11"/>
  <c r="K239" i="11"/>
  <c r="E241" i="11"/>
  <c r="F240" i="11"/>
  <c r="U240" i="11" l="1"/>
  <c r="P240" i="11"/>
  <c r="K240" i="11"/>
  <c r="E242" i="11"/>
  <c r="F241" i="11"/>
  <c r="U241" i="11" l="1"/>
  <c r="P241" i="11"/>
  <c r="K241" i="11"/>
  <c r="E243" i="11"/>
  <c r="F242" i="11"/>
  <c r="U242" i="11" l="1"/>
  <c r="P242" i="11"/>
  <c r="K242" i="11"/>
  <c r="E244" i="11"/>
  <c r="F243" i="11"/>
  <c r="U243" i="11" l="1"/>
  <c r="P243" i="11"/>
  <c r="K243" i="11"/>
  <c r="E245" i="11"/>
  <c r="F244" i="11"/>
  <c r="U244" i="11" l="1"/>
  <c r="P244" i="11"/>
  <c r="K244" i="11"/>
  <c r="E246" i="11"/>
  <c r="F245" i="11"/>
  <c r="U245" i="11" l="1"/>
  <c r="P245" i="11"/>
  <c r="K245" i="11"/>
  <c r="E247" i="11"/>
  <c r="F246" i="11"/>
  <c r="U246" i="11" l="1"/>
  <c r="P246" i="11"/>
  <c r="K246" i="11"/>
  <c r="E248" i="11"/>
  <c r="F247" i="11"/>
  <c r="U247" i="11" l="1"/>
  <c r="P247" i="11"/>
  <c r="K247" i="11"/>
  <c r="E249" i="11"/>
  <c r="F248" i="11"/>
  <c r="U248" i="11" l="1"/>
  <c r="P248" i="11"/>
  <c r="K248" i="11"/>
  <c r="E250" i="11"/>
  <c r="F249" i="11"/>
  <c r="U249" i="11" l="1"/>
  <c r="P249" i="11"/>
  <c r="K249" i="11"/>
  <c r="E251" i="11"/>
  <c r="F250" i="11"/>
  <c r="U250" i="11" l="1"/>
  <c r="P250" i="11"/>
  <c r="K250" i="11"/>
  <c r="E252" i="11"/>
  <c r="F251" i="11"/>
  <c r="U251" i="11" l="1"/>
  <c r="P251" i="11"/>
  <c r="K251" i="11"/>
  <c r="E253" i="11"/>
  <c r="F252" i="11"/>
  <c r="U252" i="11" l="1"/>
  <c r="P252" i="11"/>
  <c r="K252" i="11"/>
  <c r="E254" i="11"/>
  <c r="F253" i="11"/>
  <c r="U253" i="11" l="1"/>
  <c r="P253" i="11"/>
  <c r="K253" i="11"/>
  <c r="E255" i="11"/>
  <c r="F254" i="11"/>
  <c r="U254" i="11" l="1"/>
  <c r="P254" i="11"/>
  <c r="K254" i="11"/>
  <c r="E256" i="11"/>
  <c r="F255" i="11"/>
  <c r="U255" i="11" l="1"/>
  <c r="P255" i="11"/>
  <c r="K255" i="11"/>
  <c r="E257" i="11"/>
  <c r="F256" i="11"/>
  <c r="U256" i="11" l="1"/>
  <c r="P256" i="11"/>
  <c r="K256" i="11"/>
  <c r="E258" i="11"/>
  <c r="F257" i="11"/>
  <c r="U257" i="11" l="1"/>
  <c r="P257" i="11"/>
  <c r="K257" i="11"/>
  <c r="E259" i="11"/>
  <c r="F258" i="11"/>
  <c r="U258" i="11" l="1"/>
  <c r="P258" i="11"/>
  <c r="K258" i="11"/>
  <c r="E260" i="11"/>
  <c r="F259" i="11"/>
  <c r="U259" i="11" l="1"/>
  <c r="P259" i="11"/>
  <c r="K259" i="11"/>
  <c r="E261" i="11"/>
  <c r="F260" i="11"/>
  <c r="U260" i="11" l="1"/>
  <c r="P260" i="11"/>
  <c r="K260" i="11"/>
  <c r="E262" i="11"/>
  <c r="F261" i="11"/>
  <c r="U261" i="11" l="1"/>
  <c r="P261" i="11"/>
  <c r="K261" i="11"/>
  <c r="E263" i="11"/>
  <c r="F262" i="11"/>
  <c r="U262" i="11" l="1"/>
  <c r="P262" i="11"/>
  <c r="K262" i="11"/>
  <c r="E264" i="11"/>
  <c r="F263" i="11"/>
  <c r="U263" i="11" l="1"/>
  <c r="P263" i="11"/>
  <c r="K263" i="11"/>
  <c r="E265" i="11"/>
  <c r="F264" i="11"/>
  <c r="U264" i="11" l="1"/>
  <c r="P264" i="11"/>
  <c r="K264" i="11"/>
  <c r="E266" i="11"/>
  <c r="F265" i="11"/>
  <c r="U265" i="11" l="1"/>
  <c r="P265" i="11"/>
  <c r="K265" i="11"/>
  <c r="F266" i="11"/>
  <c r="E267" i="11"/>
  <c r="U266" i="11" l="1"/>
  <c r="P266" i="11"/>
  <c r="K266" i="11"/>
  <c r="F267" i="11"/>
  <c r="E268" i="11"/>
  <c r="U267" i="11" l="1"/>
  <c r="P267" i="11"/>
  <c r="K267" i="11"/>
  <c r="F268" i="11"/>
  <c r="E269" i="11"/>
  <c r="U268" i="11" l="1"/>
  <c r="P268" i="11"/>
  <c r="K268" i="11"/>
  <c r="E270" i="11"/>
  <c r="F269" i="11"/>
  <c r="U269" i="11" l="1"/>
  <c r="P269" i="11"/>
  <c r="K269" i="11"/>
  <c r="F270" i="11"/>
  <c r="E271" i="11"/>
  <c r="U270" i="11" l="1"/>
  <c r="P270" i="11"/>
  <c r="K270" i="11"/>
  <c r="F271" i="11"/>
  <c r="E272" i="11"/>
  <c r="U271" i="11" l="1"/>
  <c r="P271" i="11"/>
  <c r="K271" i="11"/>
  <c r="F272" i="11"/>
  <c r="E273" i="11"/>
  <c r="U272" i="11" l="1"/>
  <c r="P272" i="11"/>
  <c r="K272" i="11"/>
  <c r="E274" i="11"/>
  <c r="F273" i="11"/>
  <c r="U273" i="11" l="1"/>
  <c r="P273" i="11"/>
  <c r="K273" i="11"/>
  <c r="E275" i="11"/>
  <c r="F274" i="11"/>
  <c r="U274" i="11" l="1"/>
  <c r="P274" i="11"/>
  <c r="K274" i="11"/>
  <c r="F275" i="11"/>
  <c r="E276" i="11"/>
  <c r="U275" i="11" l="1"/>
  <c r="P275" i="11"/>
  <c r="K275" i="11"/>
  <c r="F276" i="11"/>
  <c r="E277" i="11"/>
  <c r="U276" i="11" l="1"/>
  <c r="P276" i="11"/>
  <c r="K276" i="11"/>
  <c r="E278" i="11"/>
  <c r="F277" i="11"/>
  <c r="U277" i="11" l="1"/>
  <c r="P277" i="11"/>
  <c r="K277" i="11"/>
  <c r="F278" i="11"/>
  <c r="E279" i="11"/>
  <c r="U278" i="11" l="1"/>
  <c r="P278" i="11"/>
  <c r="K278" i="11"/>
  <c r="E280" i="11"/>
  <c r="F279" i="11"/>
  <c r="U279" i="11" l="1"/>
  <c r="P279" i="11"/>
  <c r="K279" i="11"/>
  <c r="F280" i="11"/>
  <c r="E281" i="11"/>
  <c r="U280" i="11" l="1"/>
  <c r="P280" i="11"/>
  <c r="K280" i="11"/>
  <c r="E282" i="11"/>
  <c r="F281" i="11"/>
  <c r="U281" i="11" l="1"/>
  <c r="P281" i="11"/>
  <c r="K281" i="11"/>
  <c r="F282" i="11"/>
  <c r="E283" i="11"/>
  <c r="U282" i="11" l="1"/>
  <c r="P282" i="11"/>
  <c r="K282" i="11"/>
  <c r="F283" i="11"/>
  <c r="E284" i="11"/>
  <c r="U283" i="11" l="1"/>
  <c r="P283" i="11"/>
  <c r="K283" i="11"/>
  <c r="F284" i="11"/>
  <c r="E285" i="11"/>
  <c r="U284" i="11" l="1"/>
  <c r="P284" i="11"/>
  <c r="K284" i="11"/>
  <c r="E286" i="11"/>
  <c r="F285" i="11"/>
  <c r="U285" i="11" l="1"/>
  <c r="P285" i="11"/>
  <c r="K285" i="11"/>
  <c r="F286" i="11"/>
  <c r="E287" i="11"/>
  <c r="U286" i="11" l="1"/>
  <c r="P286" i="11"/>
  <c r="K286" i="11"/>
  <c r="F287" i="11"/>
  <c r="E288" i="11"/>
  <c r="U287" i="11" l="1"/>
  <c r="P287" i="11"/>
  <c r="K287" i="11"/>
  <c r="E289" i="11"/>
  <c r="F288" i="11"/>
  <c r="U288" i="11" l="1"/>
  <c r="P288" i="11"/>
  <c r="K288" i="11"/>
  <c r="E290" i="11"/>
  <c r="F289" i="11"/>
  <c r="U289" i="11" l="1"/>
  <c r="P289" i="11"/>
  <c r="K289" i="11"/>
  <c r="F290" i="11"/>
  <c r="E291" i="11"/>
  <c r="U290" i="11" l="1"/>
  <c r="P290" i="11"/>
  <c r="K290" i="11"/>
  <c r="E292" i="11"/>
  <c r="F291" i="11"/>
  <c r="U291" i="11" l="1"/>
  <c r="P291" i="11"/>
  <c r="K291" i="11"/>
  <c r="F292" i="11"/>
  <c r="E293" i="11"/>
  <c r="U292" i="11" l="1"/>
  <c r="P292" i="11"/>
  <c r="K292" i="11"/>
  <c r="E294" i="11"/>
  <c r="F293" i="11"/>
  <c r="U293" i="11" l="1"/>
  <c r="P293" i="11"/>
  <c r="K293" i="11"/>
  <c r="F294" i="11"/>
  <c r="E295" i="11"/>
  <c r="U294" i="11" l="1"/>
  <c r="P294" i="11"/>
  <c r="K294" i="11"/>
  <c r="F295" i="11"/>
  <c r="E296" i="11"/>
  <c r="U295" i="11" l="1"/>
  <c r="P295" i="11"/>
  <c r="K295" i="11"/>
  <c r="E297" i="11"/>
  <c r="F296" i="11"/>
  <c r="U296" i="11" l="1"/>
  <c r="P296" i="11"/>
  <c r="K296" i="11"/>
  <c r="E298" i="11"/>
  <c r="F297" i="11"/>
  <c r="U297" i="11" l="1"/>
  <c r="P297" i="11"/>
  <c r="K297" i="11"/>
  <c r="F298" i="11"/>
  <c r="E299" i="11"/>
  <c r="U298" i="11" l="1"/>
  <c r="P298" i="11"/>
  <c r="K298" i="11"/>
  <c r="F299" i="11"/>
  <c r="E300" i="11"/>
  <c r="U299" i="11" l="1"/>
  <c r="P299" i="11"/>
  <c r="K299" i="11"/>
  <c r="F300" i="11"/>
  <c r="E301" i="11"/>
  <c r="U300" i="11" l="1"/>
  <c r="P300" i="11"/>
  <c r="K300" i="11"/>
  <c r="E302" i="11"/>
  <c r="F301" i="11"/>
  <c r="U301" i="11" l="1"/>
  <c r="P301" i="11"/>
  <c r="K301" i="11"/>
  <c r="F302" i="11"/>
  <c r="E303" i="11"/>
  <c r="U302" i="11" l="1"/>
  <c r="P302" i="11"/>
  <c r="K302" i="11"/>
  <c r="F303" i="11"/>
  <c r="E304" i="11"/>
  <c r="U303" i="11" l="1"/>
  <c r="P303" i="11"/>
  <c r="K303" i="11"/>
  <c r="F304" i="11"/>
  <c r="E305" i="11"/>
  <c r="U304" i="11" l="1"/>
  <c r="P304" i="11"/>
  <c r="K304" i="11"/>
  <c r="E306" i="11"/>
  <c r="F305" i="11"/>
  <c r="U305" i="11" l="1"/>
  <c r="P305" i="11"/>
  <c r="K305" i="11"/>
  <c r="F306" i="11"/>
  <c r="E307" i="11"/>
  <c r="U306" i="11" l="1"/>
  <c r="P306" i="11"/>
  <c r="K306" i="11"/>
  <c r="F307" i="11"/>
  <c r="E308" i="11"/>
  <c r="U307" i="11" l="1"/>
  <c r="P307" i="11"/>
  <c r="K307" i="11"/>
  <c r="F308" i="11"/>
  <c r="E309" i="11"/>
  <c r="U308" i="11" l="1"/>
  <c r="P308" i="11"/>
  <c r="K308" i="11"/>
  <c r="E310" i="11"/>
  <c r="F309" i="11"/>
  <c r="U309" i="11" l="1"/>
  <c r="P309" i="11"/>
  <c r="K309" i="11"/>
  <c r="E311" i="11"/>
  <c r="F310" i="11"/>
  <c r="U310" i="11" l="1"/>
  <c r="P310" i="11"/>
  <c r="K310" i="11"/>
  <c r="F311" i="11"/>
  <c r="E312" i="11"/>
  <c r="U311" i="11" l="1"/>
  <c r="P311" i="11"/>
  <c r="K311" i="11"/>
  <c r="F312" i="11"/>
  <c r="E313" i="11"/>
  <c r="U312" i="11" l="1"/>
  <c r="P312" i="11"/>
  <c r="K312" i="11"/>
  <c r="F313" i="11"/>
  <c r="E314" i="11"/>
  <c r="U313" i="11" l="1"/>
  <c r="P313" i="11"/>
  <c r="K313" i="11"/>
  <c r="F314" i="11"/>
  <c r="E315" i="11"/>
  <c r="U314" i="11" l="1"/>
  <c r="P314" i="11"/>
  <c r="K314" i="11"/>
  <c r="F315" i="11"/>
  <c r="E316" i="11"/>
  <c r="U315" i="11" l="1"/>
  <c r="P315" i="11"/>
  <c r="K315" i="11"/>
  <c r="F316" i="11"/>
  <c r="E317" i="11"/>
  <c r="U316" i="11" l="1"/>
  <c r="P316" i="11"/>
  <c r="K316" i="11"/>
  <c r="F317" i="11"/>
  <c r="E318" i="11"/>
  <c r="U317" i="11" l="1"/>
  <c r="P317" i="11"/>
  <c r="K317" i="11"/>
  <c r="E319" i="11"/>
  <c r="F318" i="11"/>
  <c r="U318" i="11" l="1"/>
  <c r="P318" i="11"/>
  <c r="K318" i="11"/>
  <c r="F319" i="11"/>
  <c r="E320" i="11"/>
  <c r="U319" i="11" l="1"/>
  <c r="P319" i="11"/>
  <c r="K319" i="11"/>
  <c r="F320" i="11"/>
  <c r="E321" i="11"/>
  <c r="U320" i="11" l="1"/>
  <c r="P320" i="11"/>
  <c r="K320" i="11"/>
  <c r="F321" i="11"/>
  <c r="E322" i="11"/>
  <c r="U321" i="11" l="1"/>
  <c r="P321" i="11"/>
  <c r="K321" i="11"/>
  <c r="F322" i="11"/>
  <c r="E323" i="11"/>
  <c r="U322" i="11" l="1"/>
  <c r="P322" i="11"/>
  <c r="K322" i="11"/>
  <c r="F323" i="11"/>
  <c r="E324" i="11"/>
  <c r="U323" i="11" l="1"/>
  <c r="P323" i="11"/>
  <c r="K323" i="11"/>
  <c r="E325" i="11"/>
  <c r="F324" i="11"/>
  <c r="U324" i="11" l="1"/>
  <c r="P324" i="11"/>
  <c r="K324" i="11"/>
  <c r="F325" i="11"/>
  <c r="E326" i="11"/>
  <c r="U325" i="11" l="1"/>
  <c r="P325" i="11"/>
  <c r="K325" i="11"/>
  <c r="F326" i="11"/>
  <c r="E327" i="11"/>
  <c r="U326" i="11" l="1"/>
  <c r="P326" i="11"/>
  <c r="K326" i="11"/>
  <c r="F327" i="11"/>
  <c r="E328" i="11"/>
  <c r="U327" i="11" l="1"/>
  <c r="P327" i="11"/>
  <c r="K327" i="11"/>
  <c r="F328" i="11"/>
  <c r="E329" i="11"/>
  <c r="U328" i="11" l="1"/>
  <c r="P328" i="11"/>
  <c r="K328" i="11"/>
  <c r="F329" i="11"/>
  <c r="E330" i="11"/>
  <c r="U329" i="11" l="1"/>
  <c r="P329" i="11"/>
  <c r="K329" i="11"/>
  <c r="E331" i="11"/>
  <c r="F330" i="11"/>
  <c r="U330" i="11" l="1"/>
  <c r="P330" i="11"/>
  <c r="K330" i="11"/>
  <c r="E332" i="11"/>
  <c r="F331" i="11"/>
  <c r="U331" i="11" l="1"/>
  <c r="P331" i="11"/>
  <c r="K331" i="11"/>
  <c r="F332" i="11"/>
  <c r="E333" i="11"/>
  <c r="U332" i="11" l="1"/>
  <c r="P332" i="11"/>
  <c r="K332" i="11"/>
  <c r="F333" i="11"/>
  <c r="E334" i="11"/>
  <c r="U333" i="11" l="1"/>
  <c r="P333" i="11"/>
  <c r="K333" i="11"/>
  <c r="F334" i="11"/>
  <c r="E335" i="11"/>
  <c r="U334" i="11" l="1"/>
  <c r="P334" i="11"/>
  <c r="K334" i="11"/>
  <c r="F335" i="11"/>
  <c r="E336" i="11"/>
  <c r="U335" i="11" l="1"/>
  <c r="P335" i="11"/>
  <c r="K335" i="11"/>
  <c r="F336" i="11"/>
  <c r="E337" i="11"/>
  <c r="U336" i="11" l="1"/>
  <c r="P336" i="11"/>
  <c r="K336" i="11"/>
  <c r="F337" i="11"/>
  <c r="E338" i="11"/>
  <c r="U337" i="11" l="1"/>
  <c r="P337" i="11"/>
  <c r="K337" i="11"/>
  <c r="F338" i="11"/>
  <c r="E339" i="11"/>
  <c r="U338" i="11" l="1"/>
  <c r="P338" i="11"/>
  <c r="K338" i="11"/>
  <c r="E340" i="11"/>
  <c r="F339" i="11"/>
  <c r="U339" i="11" l="1"/>
  <c r="P339" i="11"/>
  <c r="K339" i="11"/>
  <c r="F340" i="11"/>
  <c r="E341" i="11"/>
  <c r="U340" i="11" l="1"/>
  <c r="P340" i="11"/>
  <c r="K340" i="11"/>
  <c r="F341" i="11"/>
  <c r="E342" i="11"/>
  <c r="U341" i="11" l="1"/>
  <c r="P341" i="11"/>
  <c r="K341" i="11"/>
  <c r="F342" i="11"/>
  <c r="E343" i="11"/>
  <c r="U342" i="11" l="1"/>
  <c r="P342" i="11"/>
  <c r="K342" i="11"/>
  <c r="F343" i="11"/>
  <c r="E344" i="11"/>
  <c r="U343" i="11" l="1"/>
  <c r="P343" i="11"/>
  <c r="K343" i="11"/>
  <c r="F344" i="11"/>
  <c r="E345" i="11"/>
  <c r="U344" i="11" l="1"/>
  <c r="P344" i="11"/>
  <c r="K344" i="11"/>
  <c r="F345" i="11"/>
  <c r="E346" i="11"/>
  <c r="U345" i="11" l="1"/>
  <c r="P345" i="11"/>
  <c r="K345" i="11"/>
  <c r="F346" i="11"/>
  <c r="E347" i="11"/>
  <c r="U346" i="11" l="1"/>
  <c r="P346" i="11"/>
  <c r="K346" i="11"/>
  <c r="F347" i="11"/>
  <c r="E348" i="11"/>
  <c r="U347" i="11" l="1"/>
  <c r="P347" i="11"/>
  <c r="K347" i="11"/>
  <c r="F348" i="11"/>
  <c r="E349" i="11"/>
  <c r="U348" i="11" l="1"/>
  <c r="P348" i="11"/>
  <c r="K348" i="11"/>
  <c r="F349" i="11"/>
  <c r="E350" i="11"/>
  <c r="U349" i="11" l="1"/>
  <c r="P349" i="11"/>
  <c r="K349" i="11"/>
  <c r="F350" i="11"/>
  <c r="E351" i="11"/>
  <c r="U350" i="11" l="1"/>
  <c r="P350" i="11"/>
  <c r="K350" i="11"/>
  <c r="E352" i="11"/>
  <c r="F351" i="11"/>
  <c r="U351" i="11" l="1"/>
  <c r="P351" i="11"/>
  <c r="K351" i="11"/>
  <c r="F352" i="11"/>
  <c r="E353" i="11"/>
  <c r="U352" i="11" l="1"/>
  <c r="P352" i="11"/>
  <c r="K352" i="11"/>
  <c r="F353" i="11"/>
  <c r="E354" i="11"/>
  <c r="U353" i="11" l="1"/>
  <c r="P353" i="11"/>
  <c r="K353" i="11"/>
  <c r="F354" i="11"/>
  <c r="E355" i="11"/>
  <c r="U354" i="11" l="1"/>
  <c r="P354" i="11"/>
  <c r="K354" i="11"/>
  <c r="F355" i="11"/>
  <c r="E356" i="11"/>
  <c r="U355" i="11" l="1"/>
  <c r="P355" i="11"/>
  <c r="K355" i="11"/>
  <c r="F356" i="11"/>
  <c r="E357" i="11"/>
  <c r="U356" i="11" l="1"/>
  <c r="P356" i="11"/>
  <c r="K356" i="11"/>
  <c r="F357" i="11"/>
  <c r="E358" i="11"/>
  <c r="U357" i="11" l="1"/>
  <c r="P357" i="11"/>
  <c r="K357" i="11"/>
  <c r="E359" i="11"/>
  <c r="F358" i="11"/>
  <c r="U358" i="11" l="1"/>
  <c r="P358" i="11"/>
  <c r="K358" i="11"/>
  <c r="F359" i="11"/>
  <c r="E360" i="11"/>
  <c r="U359" i="11" l="1"/>
  <c r="P359" i="11"/>
  <c r="K359" i="11"/>
  <c r="F360" i="11"/>
  <c r="E361" i="11"/>
  <c r="U360" i="11" l="1"/>
  <c r="P360" i="11"/>
  <c r="K360" i="11"/>
  <c r="F361" i="11"/>
  <c r="E362" i="11"/>
  <c r="U361" i="11" l="1"/>
  <c r="P361" i="11"/>
  <c r="K361" i="11"/>
  <c r="F362" i="11"/>
  <c r="E363" i="11"/>
  <c r="U362" i="11" l="1"/>
  <c r="P362" i="11"/>
  <c r="K362" i="11"/>
  <c r="F363" i="11"/>
  <c r="E364" i="11"/>
  <c r="U363" i="11" l="1"/>
  <c r="P363" i="11"/>
  <c r="K363" i="11"/>
  <c r="F364" i="11"/>
  <c r="E365" i="11"/>
  <c r="U364" i="11" l="1"/>
  <c r="P364" i="11"/>
  <c r="K364" i="11"/>
  <c r="F365" i="11"/>
  <c r="E366" i="11"/>
  <c r="U365" i="11" l="1"/>
  <c r="P365" i="11"/>
  <c r="K365" i="11"/>
  <c r="F366" i="11"/>
  <c r="E367" i="11"/>
  <c r="U366" i="11" l="1"/>
  <c r="P366" i="11"/>
  <c r="K366" i="11"/>
  <c r="F367" i="11"/>
  <c r="E368" i="11"/>
  <c r="U367" i="11" l="1"/>
  <c r="P367" i="11"/>
  <c r="K367" i="11"/>
  <c r="E369" i="11"/>
  <c r="F368" i="11"/>
  <c r="U368" i="11" l="1"/>
  <c r="P368" i="11"/>
  <c r="K368" i="11"/>
  <c r="F369" i="11"/>
  <c r="E370" i="11"/>
  <c r="U369" i="11" l="1"/>
  <c r="P369" i="11"/>
  <c r="K369" i="11"/>
  <c r="F370" i="11"/>
  <c r="E371" i="11"/>
  <c r="U370" i="11" l="1"/>
  <c r="P370" i="11"/>
  <c r="K370" i="11"/>
  <c r="F371" i="11"/>
  <c r="E372" i="11"/>
  <c r="U371" i="11" l="1"/>
  <c r="P371" i="11"/>
  <c r="K371" i="11"/>
  <c r="F372" i="11"/>
  <c r="E373" i="11"/>
  <c r="U372" i="11" l="1"/>
  <c r="P372" i="11"/>
  <c r="K372" i="11"/>
  <c r="F373" i="11"/>
  <c r="E374" i="11"/>
  <c r="U373" i="11" l="1"/>
  <c r="P373" i="11"/>
  <c r="K373" i="11"/>
  <c r="F374" i="11"/>
  <c r="E375" i="11"/>
  <c r="U374" i="11" l="1"/>
  <c r="P374" i="11"/>
  <c r="K374" i="11"/>
  <c r="E376" i="11"/>
  <c r="F375" i="11"/>
  <c r="U375" i="11" l="1"/>
  <c r="P375" i="11"/>
  <c r="K375" i="11"/>
  <c r="F376" i="11"/>
  <c r="E377" i="11"/>
  <c r="U376" i="11" l="1"/>
  <c r="P376" i="11"/>
  <c r="K376" i="11"/>
  <c r="F377" i="11"/>
  <c r="E378" i="11"/>
  <c r="U377" i="11" l="1"/>
  <c r="P377" i="11"/>
  <c r="K377" i="11"/>
  <c r="F378" i="11"/>
  <c r="E379" i="11"/>
  <c r="U378" i="11" l="1"/>
  <c r="P378" i="11"/>
  <c r="K378" i="11"/>
  <c r="F379" i="11"/>
  <c r="E380" i="11"/>
  <c r="U379" i="11" l="1"/>
  <c r="P379" i="11"/>
  <c r="K379" i="11"/>
  <c r="E381" i="11"/>
  <c r="F380" i="11"/>
  <c r="U380" i="11" l="1"/>
  <c r="P380" i="11"/>
  <c r="K380" i="11"/>
  <c r="F381" i="11"/>
  <c r="E382" i="11"/>
  <c r="U381" i="11" l="1"/>
  <c r="P381" i="11"/>
  <c r="K381" i="11"/>
  <c r="E383" i="11"/>
  <c r="F382" i="11"/>
  <c r="U382" i="11" l="1"/>
  <c r="P382" i="11"/>
  <c r="K382" i="11"/>
  <c r="E384" i="11"/>
  <c r="F383" i="11"/>
  <c r="U383" i="11" l="1"/>
  <c r="P383" i="11"/>
  <c r="K383" i="11"/>
  <c r="F384" i="11"/>
  <c r="E385" i="11"/>
  <c r="U384" i="11" l="1"/>
  <c r="P384" i="11"/>
  <c r="K384" i="11"/>
  <c r="F385" i="11"/>
  <c r="E386" i="11"/>
  <c r="U385" i="11" l="1"/>
  <c r="P385" i="11"/>
  <c r="K385" i="11"/>
  <c r="F386" i="11"/>
  <c r="E387" i="11"/>
  <c r="U386" i="11" l="1"/>
  <c r="P386" i="11"/>
  <c r="K386" i="11"/>
  <c r="F387" i="11"/>
  <c r="E388" i="11"/>
  <c r="U387" i="11" l="1"/>
  <c r="P387" i="11"/>
  <c r="K387" i="11"/>
  <c r="E389" i="11"/>
  <c r="F388" i="11"/>
  <c r="U388" i="11" l="1"/>
  <c r="P388" i="11"/>
  <c r="K388" i="11"/>
  <c r="F389" i="11"/>
  <c r="E390" i="11"/>
  <c r="U389" i="11" l="1"/>
  <c r="P389" i="11"/>
  <c r="K389" i="11"/>
  <c r="F390" i="11"/>
  <c r="E391" i="11"/>
  <c r="U390" i="11" l="1"/>
  <c r="P390" i="11"/>
  <c r="K390" i="11"/>
  <c r="E392" i="11"/>
  <c r="F391" i="11"/>
  <c r="U391" i="11" l="1"/>
  <c r="P391" i="11"/>
  <c r="K391" i="11"/>
  <c r="F392" i="11"/>
  <c r="E393" i="11"/>
  <c r="U392" i="11" l="1"/>
  <c r="P392" i="11"/>
  <c r="K392" i="11"/>
  <c r="F393" i="11"/>
  <c r="E394" i="11"/>
  <c r="U393" i="11" l="1"/>
  <c r="P393" i="11"/>
  <c r="K393" i="11"/>
  <c r="E395" i="11"/>
  <c r="F394" i="11"/>
  <c r="U394" i="11" l="1"/>
  <c r="P394" i="11"/>
  <c r="K394" i="11"/>
  <c r="F395" i="11"/>
  <c r="E396" i="11"/>
  <c r="U395" i="11" l="1"/>
  <c r="P395" i="11"/>
  <c r="K395" i="11"/>
  <c r="F396" i="11"/>
  <c r="E397" i="11"/>
  <c r="U396" i="11" l="1"/>
  <c r="P396" i="11"/>
  <c r="K396" i="11"/>
  <c r="F397" i="11"/>
  <c r="E398" i="11"/>
  <c r="U397" i="11" l="1"/>
  <c r="P397" i="11"/>
  <c r="K397" i="11"/>
  <c r="F398" i="11"/>
  <c r="E399" i="11"/>
  <c r="U398" i="11" l="1"/>
  <c r="P398" i="11"/>
  <c r="K398" i="11"/>
  <c r="F399" i="11"/>
  <c r="E400" i="11"/>
  <c r="U399" i="11" l="1"/>
  <c r="P399" i="11"/>
  <c r="K399" i="11"/>
  <c r="F400" i="11"/>
  <c r="E401" i="11"/>
  <c r="U400" i="11" l="1"/>
  <c r="P400" i="11"/>
  <c r="K400" i="11"/>
  <c r="E402" i="11"/>
  <c r="F401" i="11"/>
  <c r="U401" i="11" l="1"/>
  <c r="P401" i="11"/>
  <c r="K401" i="11"/>
  <c r="F402" i="11"/>
  <c r="E403" i="11"/>
  <c r="U402" i="11" l="1"/>
  <c r="P402" i="11"/>
  <c r="K402" i="11"/>
  <c r="F403" i="11"/>
  <c r="E404" i="11"/>
  <c r="U403" i="11" l="1"/>
  <c r="P403" i="11"/>
  <c r="K403" i="11"/>
  <c r="F404" i="11"/>
  <c r="E405" i="11"/>
  <c r="U404" i="11" l="1"/>
  <c r="P404" i="11"/>
  <c r="K404" i="11"/>
  <c r="F405" i="11"/>
  <c r="E406" i="11"/>
  <c r="U405" i="11" l="1"/>
  <c r="P405" i="11"/>
  <c r="K405" i="11"/>
  <c r="F406" i="11"/>
  <c r="E407" i="11"/>
  <c r="U406" i="11" l="1"/>
  <c r="P406" i="11"/>
  <c r="K406" i="11"/>
  <c r="F407" i="11"/>
  <c r="E408" i="11"/>
  <c r="U407" i="11" l="1"/>
  <c r="P407" i="11"/>
  <c r="K407" i="11"/>
  <c r="F408" i="11"/>
  <c r="E409" i="11"/>
  <c r="U408" i="11" l="1"/>
  <c r="P408" i="11"/>
  <c r="K408" i="11"/>
  <c r="E410" i="11"/>
  <c r="F409" i="11"/>
  <c r="U409" i="11" l="1"/>
  <c r="P409" i="11"/>
  <c r="K409" i="11"/>
  <c r="F410" i="11"/>
  <c r="E411" i="11"/>
  <c r="U410" i="11" l="1"/>
  <c r="P410" i="11"/>
  <c r="K410" i="11"/>
  <c r="F411" i="11"/>
  <c r="E412" i="11"/>
  <c r="U411" i="11" l="1"/>
  <c r="P411" i="11"/>
  <c r="K411" i="11"/>
  <c r="F412" i="11"/>
  <c r="E413" i="11"/>
  <c r="U412" i="11" l="1"/>
  <c r="P412" i="11"/>
  <c r="K412" i="11"/>
  <c r="F413" i="11"/>
  <c r="E414" i="11"/>
  <c r="U413" i="11" l="1"/>
  <c r="P413" i="11"/>
  <c r="K413" i="11"/>
  <c r="F414" i="11"/>
  <c r="E415" i="11"/>
  <c r="U414" i="11" l="1"/>
  <c r="P414" i="11"/>
  <c r="K414" i="11"/>
  <c r="F415" i="11"/>
  <c r="E416" i="11"/>
  <c r="U415" i="11" l="1"/>
  <c r="P415" i="11"/>
  <c r="K415" i="11"/>
  <c r="F416" i="11"/>
  <c r="E417" i="11"/>
  <c r="U416" i="11" l="1"/>
  <c r="P416" i="11"/>
  <c r="K416" i="11"/>
  <c r="E418" i="11"/>
  <c r="F417" i="11"/>
  <c r="U417" i="11" l="1"/>
  <c r="P417" i="11"/>
  <c r="K417" i="11"/>
  <c r="F418" i="11"/>
  <c r="E419" i="11"/>
  <c r="U418" i="11" l="1"/>
  <c r="P418" i="11"/>
  <c r="K418" i="11"/>
  <c r="E420" i="11"/>
  <c r="F419" i="11"/>
  <c r="U419" i="11" l="1"/>
  <c r="P419" i="11"/>
  <c r="K419" i="11"/>
  <c r="F420" i="11"/>
  <c r="E421" i="11"/>
  <c r="U420" i="11" l="1"/>
  <c r="P420" i="11"/>
  <c r="K420" i="11"/>
  <c r="F421" i="11"/>
  <c r="E422" i="11"/>
  <c r="U421" i="11" l="1"/>
  <c r="P421" i="11"/>
  <c r="K421" i="11"/>
  <c r="E423" i="11"/>
  <c r="F422" i="11"/>
  <c r="U422" i="11" l="1"/>
  <c r="P422" i="11"/>
  <c r="K422" i="11"/>
  <c r="F423" i="11"/>
  <c r="E424" i="11"/>
  <c r="U423" i="11" l="1"/>
  <c r="P423" i="11"/>
  <c r="K423" i="11"/>
  <c r="E425" i="11"/>
  <c r="F424" i="11"/>
  <c r="U424" i="11" l="1"/>
  <c r="P424" i="11"/>
  <c r="K424" i="11"/>
  <c r="F425" i="11"/>
  <c r="E426" i="11"/>
  <c r="U425" i="11" l="1"/>
  <c r="P425" i="11"/>
  <c r="K425" i="11"/>
  <c r="F426" i="11"/>
  <c r="E427" i="11"/>
  <c r="U426" i="11" l="1"/>
  <c r="P426" i="11"/>
  <c r="K426" i="11"/>
  <c r="F427" i="11"/>
  <c r="E428" i="11"/>
  <c r="U427" i="11" l="1"/>
  <c r="P427" i="11"/>
  <c r="K427" i="11"/>
  <c r="F428" i="11"/>
  <c r="E429" i="11"/>
  <c r="U428" i="11" l="1"/>
  <c r="P428" i="11"/>
  <c r="K428" i="11"/>
  <c r="F429" i="11"/>
  <c r="E430" i="11"/>
  <c r="U429" i="11" l="1"/>
  <c r="P429" i="11"/>
  <c r="K429" i="11"/>
  <c r="E431" i="11"/>
  <c r="F430" i="11"/>
  <c r="U430" i="11" l="1"/>
  <c r="P430" i="11"/>
  <c r="K430" i="11"/>
  <c r="F431" i="11"/>
  <c r="E432" i="11"/>
  <c r="U431" i="11" l="1"/>
  <c r="P431" i="11"/>
  <c r="K431" i="11"/>
  <c r="E433" i="11"/>
  <c r="F432" i="11"/>
  <c r="U432" i="11" l="1"/>
  <c r="P432" i="11"/>
  <c r="K432" i="11"/>
  <c r="F433" i="11"/>
  <c r="E434" i="11"/>
  <c r="U433" i="11" l="1"/>
  <c r="P433" i="11"/>
  <c r="K433" i="11"/>
  <c r="F434" i="11"/>
  <c r="E435" i="11"/>
  <c r="U434" i="11" l="1"/>
  <c r="P434" i="11"/>
  <c r="K434" i="11"/>
  <c r="F435" i="11"/>
  <c r="E436" i="11"/>
  <c r="U435" i="11" l="1"/>
  <c r="P435" i="11"/>
  <c r="K435" i="11"/>
  <c r="F436" i="11"/>
  <c r="E437" i="11"/>
  <c r="U436" i="11" l="1"/>
  <c r="P436" i="11"/>
  <c r="K436" i="11"/>
  <c r="F437" i="11"/>
  <c r="E438" i="11"/>
  <c r="U437" i="11" l="1"/>
  <c r="P437" i="11"/>
  <c r="K437" i="11"/>
  <c r="E439" i="11"/>
  <c r="F438" i="11"/>
  <c r="U438" i="11" l="1"/>
  <c r="P438" i="11"/>
  <c r="K438" i="11"/>
  <c r="F439" i="11"/>
  <c r="E440" i="11"/>
  <c r="U439" i="11" l="1"/>
  <c r="P439" i="11"/>
  <c r="K439" i="11"/>
  <c r="F440" i="11"/>
  <c r="E441" i="11"/>
  <c r="U440" i="11" l="1"/>
  <c r="P440" i="11"/>
  <c r="K440" i="11"/>
  <c r="E442" i="11"/>
  <c r="F441" i="11"/>
  <c r="U441" i="11" l="1"/>
  <c r="P441" i="11"/>
  <c r="K441" i="11"/>
  <c r="F442" i="11"/>
  <c r="E443" i="11"/>
  <c r="U442" i="11" l="1"/>
  <c r="P442" i="11"/>
  <c r="K442" i="11"/>
  <c r="E444" i="11"/>
  <c r="F443" i="11"/>
  <c r="U443" i="11" l="1"/>
  <c r="P443" i="11"/>
  <c r="K443" i="11"/>
  <c r="F444" i="11"/>
  <c r="E445" i="11"/>
  <c r="U444" i="11" l="1"/>
  <c r="P444" i="11"/>
  <c r="K444" i="11"/>
  <c r="F445" i="11"/>
  <c r="E446" i="11"/>
  <c r="U445" i="11" l="1"/>
  <c r="P445" i="11"/>
  <c r="K445" i="11"/>
  <c r="F446" i="11"/>
  <c r="E447" i="11"/>
  <c r="U446" i="11" l="1"/>
  <c r="P446" i="11"/>
  <c r="K446" i="11"/>
  <c r="F447" i="11"/>
  <c r="E448" i="11"/>
  <c r="U447" i="11" l="1"/>
  <c r="P447" i="11"/>
  <c r="K447" i="11"/>
  <c r="F448" i="11"/>
  <c r="E449" i="11"/>
  <c r="U448" i="11" l="1"/>
  <c r="P448" i="11"/>
  <c r="K448" i="11"/>
  <c r="E450" i="11"/>
  <c r="F449" i="11"/>
  <c r="U449" i="11" l="1"/>
  <c r="P449" i="11"/>
  <c r="K449" i="11"/>
  <c r="E451" i="11"/>
  <c r="F450" i="11"/>
  <c r="U450" i="11" l="1"/>
  <c r="P450" i="11"/>
  <c r="K450" i="11"/>
  <c r="F451" i="11"/>
  <c r="E452" i="11"/>
  <c r="U451" i="11" l="1"/>
  <c r="P451" i="11"/>
  <c r="K451" i="11"/>
  <c r="F452" i="11"/>
  <c r="E453" i="11"/>
  <c r="U452" i="11" l="1"/>
  <c r="P452" i="11"/>
  <c r="K452" i="11"/>
  <c r="F453" i="11"/>
  <c r="E454" i="11"/>
  <c r="U453" i="11" l="1"/>
  <c r="P453" i="11"/>
  <c r="K453" i="11"/>
  <c r="F454" i="11"/>
  <c r="E455" i="11"/>
  <c r="U454" i="11" l="1"/>
  <c r="P454" i="11"/>
  <c r="K454" i="11"/>
  <c r="F455" i="11"/>
  <c r="E456" i="11"/>
  <c r="U455" i="11" l="1"/>
  <c r="P455" i="11"/>
  <c r="K455" i="11"/>
  <c r="E457" i="11"/>
  <c r="F456" i="11"/>
  <c r="U456" i="11" l="1"/>
  <c r="P456" i="11"/>
  <c r="K456" i="11"/>
  <c r="F457" i="11"/>
  <c r="E458" i="11"/>
  <c r="U457" i="11" l="1"/>
  <c r="P457" i="11"/>
  <c r="K457" i="11"/>
  <c r="E459" i="11"/>
  <c r="F458" i="11"/>
  <c r="U458" i="11" l="1"/>
  <c r="P458" i="11"/>
  <c r="K458" i="11"/>
  <c r="F459" i="11"/>
  <c r="E460" i="11"/>
  <c r="U459" i="11" l="1"/>
  <c r="P459" i="11"/>
  <c r="K459" i="11"/>
  <c r="F460" i="11"/>
  <c r="E461" i="11"/>
  <c r="U460" i="11" l="1"/>
  <c r="P460" i="11"/>
  <c r="K460" i="11"/>
  <c r="F461" i="11"/>
  <c r="E462" i="11"/>
  <c r="U461" i="11" l="1"/>
  <c r="P461" i="11"/>
  <c r="K461" i="11"/>
  <c r="F462" i="11"/>
  <c r="E463" i="11"/>
  <c r="U462" i="11" l="1"/>
  <c r="P462" i="11"/>
  <c r="K462" i="11"/>
  <c r="F463" i="11"/>
  <c r="E464" i="11"/>
  <c r="U463" i="11" l="1"/>
  <c r="P463" i="11"/>
  <c r="K463" i="11"/>
  <c r="E465" i="11"/>
  <c r="F464" i="11"/>
  <c r="U464" i="11" l="1"/>
  <c r="P464" i="11"/>
  <c r="K464" i="11"/>
  <c r="F465" i="11"/>
  <c r="E466" i="11"/>
  <c r="U465" i="11" l="1"/>
  <c r="P465" i="11"/>
  <c r="K465" i="11"/>
  <c r="F466" i="11"/>
  <c r="E467" i="11"/>
  <c r="U466" i="11" l="1"/>
  <c r="P466" i="11"/>
  <c r="K466" i="11"/>
  <c r="F467" i="11"/>
  <c r="E468" i="11"/>
  <c r="U467" i="11" l="1"/>
  <c r="P467" i="11"/>
  <c r="K467" i="11"/>
  <c r="F468" i="11"/>
  <c r="E469" i="11"/>
  <c r="U468" i="11" l="1"/>
  <c r="P468" i="11"/>
  <c r="K468" i="11"/>
  <c r="F469" i="11"/>
  <c r="E470" i="11"/>
  <c r="U469" i="11" l="1"/>
  <c r="P469" i="11"/>
  <c r="K469" i="11"/>
  <c r="F470" i="11"/>
  <c r="E471" i="11"/>
  <c r="U470" i="11" l="1"/>
  <c r="P470" i="11"/>
  <c r="K470" i="11"/>
  <c r="F471" i="11"/>
  <c r="E472" i="11"/>
  <c r="U471" i="11" l="1"/>
  <c r="P471" i="11"/>
  <c r="K471" i="11"/>
  <c r="E473" i="11"/>
  <c r="F472" i="11"/>
  <c r="U472" i="11" l="1"/>
  <c r="P472" i="11"/>
  <c r="K472" i="11"/>
  <c r="F473" i="11"/>
  <c r="E474" i="11"/>
  <c r="U473" i="11" l="1"/>
  <c r="P473" i="11"/>
  <c r="K473" i="11"/>
  <c r="F474" i="11"/>
  <c r="E475" i="11"/>
  <c r="U474" i="11" l="1"/>
  <c r="P474" i="11"/>
  <c r="K474" i="11"/>
  <c r="F475" i="11"/>
  <c r="E476" i="11"/>
  <c r="U475" i="11" l="1"/>
  <c r="P475" i="11"/>
  <c r="K475" i="11"/>
  <c r="F476" i="11"/>
  <c r="E477" i="11"/>
  <c r="U476" i="11" l="1"/>
  <c r="P476" i="11"/>
  <c r="K476" i="11"/>
  <c r="F477" i="11"/>
  <c r="E478" i="11"/>
  <c r="U477" i="11" l="1"/>
  <c r="P477" i="11"/>
  <c r="K477" i="11"/>
  <c r="E479" i="11"/>
  <c r="F478" i="11"/>
  <c r="U478" i="11" l="1"/>
  <c r="P478" i="11"/>
  <c r="K478" i="11"/>
  <c r="F479" i="11"/>
  <c r="E480" i="11"/>
  <c r="U479" i="11" l="1"/>
  <c r="P479" i="11"/>
  <c r="K479" i="11"/>
  <c r="F480" i="11"/>
  <c r="E481" i="11"/>
  <c r="U480" i="11" l="1"/>
  <c r="P480" i="11"/>
  <c r="K480" i="11"/>
  <c r="F481" i="11"/>
  <c r="E482" i="11"/>
  <c r="U481" i="11" l="1"/>
  <c r="P481" i="11"/>
  <c r="K481" i="11"/>
  <c r="F482" i="11"/>
  <c r="E483" i="11"/>
  <c r="U482" i="11" l="1"/>
  <c r="P482" i="11"/>
  <c r="K482" i="11"/>
  <c r="E484" i="11"/>
  <c r="F483" i="11"/>
  <c r="U483" i="11" l="1"/>
  <c r="P483" i="11"/>
  <c r="K483" i="11"/>
  <c r="F484" i="11"/>
  <c r="E485" i="11"/>
  <c r="U484" i="11" l="1"/>
  <c r="P484" i="11"/>
  <c r="K484" i="11"/>
  <c r="F485" i="11"/>
  <c r="E486" i="11"/>
  <c r="U485" i="11" l="1"/>
  <c r="P485" i="11"/>
  <c r="K485" i="11"/>
  <c r="F486" i="11"/>
  <c r="E487" i="11"/>
  <c r="U486" i="11" l="1"/>
  <c r="P486" i="11"/>
  <c r="K486" i="11"/>
  <c r="F487" i="11"/>
  <c r="E488" i="11"/>
  <c r="U487" i="11" l="1"/>
  <c r="P487" i="11"/>
  <c r="K487" i="11"/>
  <c r="E489" i="11"/>
  <c r="F488" i="11"/>
  <c r="U488" i="11" l="1"/>
  <c r="P488" i="11"/>
  <c r="K488" i="11"/>
  <c r="F489" i="11"/>
  <c r="E490" i="11"/>
  <c r="U489" i="11" l="1"/>
  <c r="P489" i="11"/>
  <c r="K489" i="11"/>
  <c r="F490" i="11"/>
  <c r="E491" i="11"/>
  <c r="U490" i="11" l="1"/>
  <c r="P490" i="11"/>
  <c r="K490" i="11"/>
  <c r="F491" i="11"/>
  <c r="E492" i="11"/>
  <c r="U491" i="11" l="1"/>
  <c r="P491" i="11"/>
  <c r="K491" i="11"/>
  <c r="E493" i="11"/>
  <c r="F492" i="11"/>
  <c r="U492" i="11" l="1"/>
  <c r="P492" i="11"/>
  <c r="K492" i="11"/>
  <c r="F493" i="11"/>
  <c r="E494" i="11"/>
  <c r="U493" i="11" l="1"/>
  <c r="P493" i="11"/>
  <c r="K493" i="11"/>
  <c r="E495" i="11"/>
  <c r="F494" i="11"/>
  <c r="U494" i="11" l="1"/>
  <c r="P494" i="11"/>
  <c r="K494" i="11"/>
  <c r="F495" i="11"/>
  <c r="E496" i="11"/>
  <c r="U495" i="11" l="1"/>
  <c r="P495" i="11"/>
  <c r="K495" i="11"/>
  <c r="F496" i="11"/>
  <c r="E497" i="11"/>
  <c r="U496" i="11" l="1"/>
  <c r="P496" i="11"/>
  <c r="K496" i="11"/>
  <c r="F497" i="11"/>
  <c r="E498" i="11"/>
  <c r="U497" i="11" l="1"/>
  <c r="P497" i="11"/>
  <c r="K497" i="11"/>
  <c r="F498" i="11"/>
  <c r="E499" i="11"/>
  <c r="U498" i="11" l="1"/>
  <c r="P498" i="11"/>
  <c r="K498" i="11"/>
  <c r="F499" i="11"/>
  <c r="E500" i="11"/>
  <c r="U499" i="11" l="1"/>
  <c r="P499" i="11"/>
  <c r="K499" i="11"/>
  <c r="E501" i="11"/>
  <c r="F500" i="11"/>
  <c r="U500" i="11" l="1"/>
  <c r="P500" i="11"/>
  <c r="K500" i="11"/>
  <c r="F501" i="11"/>
  <c r="E502" i="11"/>
  <c r="U501" i="11" l="1"/>
  <c r="P501" i="11"/>
  <c r="K501" i="11"/>
  <c r="F502" i="11"/>
  <c r="E503" i="11"/>
  <c r="U502" i="11" l="1"/>
  <c r="P502" i="11"/>
  <c r="K502" i="11"/>
  <c r="F503" i="11"/>
  <c r="E504" i="11"/>
  <c r="U503" i="11" l="1"/>
  <c r="P503" i="11"/>
  <c r="K503" i="11"/>
  <c r="F504" i="11"/>
  <c r="E505" i="11"/>
  <c r="U504" i="11" l="1"/>
  <c r="P504" i="11"/>
  <c r="K504" i="11"/>
  <c r="F505" i="11"/>
  <c r="E506" i="11"/>
  <c r="F506" i="11" s="1"/>
  <c r="C3" i="11" s="1"/>
  <c r="U506" i="11" l="1"/>
  <c r="R3" i="11" s="1"/>
  <c r="U505" i="11"/>
  <c r="P506" i="11"/>
  <c r="M3" i="11" s="1"/>
  <c r="P505" i="11"/>
  <c r="K506" i="11"/>
  <c r="H3" i="11" s="1"/>
  <c r="K505" i="11"/>
  <c r="D2" i="6" l="1"/>
  <c r="D3" i="6" s="1"/>
  <c r="D4" i="6" s="1"/>
  <c r="D5" i="6" l="1"/>
  <c r="D6" i="6" s="1"/>
  <c r="D7" i="6" s="1"/>
  <c r="D8" i="6" s="1"/>
  <c r="D9" i="6" s="1"/>
  <c r="D10" i="6" s="1"/>
  <c r="D11" i="6" s="1"/>
  <c r="D12" i="6" s="1"/>
  <c r="D13" i="6" s="1"/>
  <c r="D14" i="6" s="1"/>
  <c r="D15" i="6" s="1"/>
  <c r="D16" i="6" s="1"/>
  <c r="D17" i="6" s="1"/>
  <c r="D18" i="6" s="1"/>
  <c r="D19" i="6" s="1"/>
  <c r="D20" i="6" s="1"/>
  <c r="D21" i="6" s="1"/>
  <c r="D22" i="6" s="1"/>
  <c r="D23" i="6" s="1"/>
  <c r="D24" i="6" s="1"/>
  <c r="D25" i="6" s="1"/>
  <c r="D26" i="6" s="1"/>
  <c r="D27" i="6" s="1"/>
  <c r="D28" i="6" s="1"/>
  <c r="D29" i="6" s="1"/>
  <c r="D30" i="6" s="1"/>
  <c r="D31" i="6" s="1"/>
  <c r="D32" i="6" s="1"/>
  <c r="D33" i="6" s="1"/>
  <c r="D34" i="6" s="1"/>
  <c r="D35" i="6" s="1"/>
  <c r="D36" i="6" s="1"/>
  <c r="D37" i="6" s="1"/>
  <c r="D38" i="6" s="1"/>
  <c r="D39" i="6" s="1"/>
  <c r="D40" i="6" s="1"/>
  <c r="D41" i="6" s="1"/>
  <c r="D42" i="6" s="1"/>
  <c r="D43" i="6" s="1"/>
  <c r="D44" i="6" s="1"/>
  <c r="D45" i="6" s="1"/>
  <c r="D46" i="6" s="1"/>
  <c r="D47" i="6" s="1"/>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38" i="6" s="1"/>
  <c r="D139" i="6" s="1"/>
  <c r="D140" i="6" s="1"/>
  <c r="D141" i="6" s="1"/>
  <c r="D142" i="6" s="1"/>
  <c r="D143" i="6" s="1"/>
  <c r="D144" i="6" s="1"/>
  <c r="D145" i="6" s="1"/>
  <c r="D146" i="6" s="1"/>
  <c r="D147" i="6" s="1"/>
  <c r="D148" i="6" s="1"/>
  <c r="D149" i="6" s="1"/>
  <c r="D150" i="6" s="1"/>
  <c r="D151" i="6" s="1"/>
  <c r="D152" i="6" s="1"/>
  <c r="D153" i="6" s="1"/>
  <c r="D154" i="6" s="1"/>
  <c r="D155" i="6" s="1"/>
  <c r="D156" i="6" s="1"/>
  <c r="D157" i="6" s="1"/>
  <c r="D158" i="6" s="1"/>
  <c r="D159" i="6" s="1"/>
  <c r="D160" i="6" s="1"/>
  <c r="D161" i="6" s="1"/>
  <c r="D162" i="6" s="1"/>
  <c r="D163" i="6" s="1"/>
  <c r="D164" i="6" s="1"/>
  <c r="D165" i="6" s="1"/>
  <c r="D166" i="6" s="1"/>
  <c r="D167" i="6" s="1"/>
  <c r="D168" i="6" s="1"/>
  <c r="D169" i="6" s="1"/>
  <c r="D170" i="6" s="1"/>
  <c r="D171" i="6" s="1"/>
  <c r="D172" i="6" s="1"/>
  <c r="D173" i="6" s="1"/>
  <c r="D174" i="6" s="1"/>
  <c r="D175" i="6" s="1"/>
  <c r="D176" i="6" s="1"/>
  <c r="D177" i="6" s="1"/>
  <c r="D178" i="6" s="1"/>
  <c r="D179" i="6" s="1"/>
  <c r="D180" i="6" s="1"/>
  <c r="D181" i="6" s="1"/>
  <c r="D182" i="6" s="1"/>
  <c r="D183" i="6" s="1"/>
  <c r="D184" i="6" s="1"/>
  <c r="D185" i="6" s="1"/>
  <c r="D186" i="6" s="1"/>
  <c r="D187" i="6" s="1"/>
  <c r="D188" i="6" s="1"/>
  <c r="D189" i="6" s="1"/>
  <c r="D190" i="6" s="1"/>
  <c r="D191" i="6" s="1"/>
  <c r="D192" i="6" s="1"/>
  <c r="D193" i="6" s="1"/>
  <c r="D194" i="6" s="1"/>
  <c r="D195" i="6" s="1"/>
  <c r="D196" i="6" s="1"/>
  <c r="D197" i="6" s="1"/>
  <c r="D198" i="6" s="1"/>
  <c r="D199" i="6" s="1"/>
  <c r="D200" i="6" s="1"/>
  <c r="D201" i="6" s="1"/>
  <c r="D202" i="6" s="1"/>
  <c r="D203" i="6" s="1"/>
  <c r="D204" i="6" s="1"/>
  <c r="D205" i="6" s="1"/>
  <c r="D206" i="6" s="1"/>
  <c r="D207" i="6" s="1"/>
  <c r="D208" i="6" s="1"/>
  <c r="D209" i="6" s="1"/>
  <c r="D210" i="6" s="1"/>
  <c r="D211" i="6" s="1"/>
  <c r="D212" i="6" s="1"/>
  <c r="D213" i="6" s="1"/>
  <c r="D214" i="6" s="1"/>
  <c r="D215" i="6" s="1"/>
  <c r="D216" i="6" s="1"/>
  <c r="D217" i="6" s="1"/>
  <c r="D218" i="6" s="1"/>
  <c r="D219" i="6" s="1"/>
  <c r="D220" i="6" s="1"/>
  <c r="D221" i="6" s="1"/>
  <c r="D222" i="6" s="1"/>
  <c r="D223" i="6" s="1"/>
  <c r="D224" i="6" s="1"/>
  <c r="D225" i="6" s="1"/>
  <c r="D226" i="6" s="1"/>
  <c r="D227" i="6" s="1"/>
  <c r="D228" i="6" s="1"/>
  <c r="D229" i="6" s="1"/>
  <c r="D230" i="6" s="1"/>
  <c r="D231" i="6" s="1"/>
  <c r="D232" i="6" s="1"/>
  <c r="D233" i="6" s="1"/>
  <c r="D234" i="6" s="1"/>
  <c r="D235" i="6" s="1"/>
  <c r="D236" i="6" s="1"/>
  <c r="D237" i="6" s="1"/>
  <c r="D238" i="6" s="1"/>
  <c r="D239" i="6" s="1"/>
  <c r="D240" i="6" s="1"/>
  <c r="D241" i="6" s="1"/>
  <c r="D242" i="6" s="1"/>
  <c r="D243" i="6" s="1"/>
  <c r="D244" i="6" s="1"/>
  <c r="D245" i="6" s="1"/>
  <c r="D246" i="6" s="1"/>
  <c r="D247" i="6" s="1"/>
  <c r="D248" i="6" s="1"/>
  <c r="D249" i="6" s="1"/>
  <c r="D250" i="6" s="1"/>
  <c r="D251" i="6" s="1"/>
  <c r="D252" i="6" s="1"/>
  <c r="D253" i="6" s="1"/>
  <c r="D254" i="6" s="1"/>
  <c r="D255" i="6" s="1"/>
  <c r="D256" i="6" s="1"/>
  <c r="D257" i="6" s="1"/>
  <c r="D258" i="6" s="1"/>
  <c r="D259" i="6" s="1"/>
  <c r="D260" i="6" s="1"/>
  <c r="D261" i="6" s="1"/>
  <c r="D262" i="6" s="1"/>
  <c r="D263" i="6" s="1"/>
  <c r="D264" i="6" s="1"/>
  <c r="D265" i="6" s="1"/>
  <c r="D266" i="6" s="1"/>
  <c r="D267" i="6" s="1"/>
  <c r="D268" i="6" s="1"/>
  <c r="D269" i="6" s="1"/>
  <c r="D270" i="6" s="1"/>
  <c r="D271" i="6" s="1"/>
  <c r="D272" i="6" s="1"/>
  <c r="D273" i="6" s="1"/>
  <c r="D274" i="6" s="1"/>
  <c r="D275" i="6" s="1"/>
  <c r="D276" i="6" s="1"/>
  <c r="D277" i="6" s="1"/>
  <c r="D278" i="6" s="1"/>
  <c r="D279" i="6" s="1"/>
  <c r="D280" i="6" s="1"/>
  <c r="D281" i="6" s="1"/>
  <c r="D282" i="6" s="1"/>
  <c r="D283" i="6" s="1"/>
  <c r="D284" i="6" s="1"/>
  <c r="D285" i="6" s="1"/>
  <c r="D286" i="6" s="1"/>
  <c r="D287" i="6" s="1"/>
  <c r="D288" i="6" s="1"/>
  <c r="D289" i="6" s="1"/>
  <c r="D290" i="6" s="1"/>
  <c r="D291" i="6" s="1"/>
  <c r="D292" i="6" s="1"/>
  <c r="D293" i="6" s="1"/>
  <c r="D294" i="6" s="1"/>
  <c r="D295" i="6" s="1"/>
  <c r="D296" i="6" s="1"/>
  <c r="D297" i="6" s="1"/>
  <c r="D298" i="6" s="1"/>
  <c r="D299" i="6" s="1"/>
  <c r="D300" i="6" s="1"/>
  <c r="D301" i="6" s="1"/>
  <c r="D302" i="6" s="1"/>
  <c r="D303" i="6" s="1"/>
  <c r="D304" i="6" s="1"/>
  <c r="D305" i="6" s="1"/>
  <c r="D306" i="6" s="1"/>
  <c r="D307" i="6" s="1"/>
  <c r="D308" i="6" s="1"/>
  <c r="D309" i="6" s="1"/>
  <c r="D310" i="6" s="1"/>
  <c r="D311" i="6" s="1"/>
  <c r="D312" i="6" s="1"/>
  <c r="D313" i="6" s="1"/>
  <c r="D314" i="6" s="1"/>
  <c r="D315" i="6" s="1"/>
  <c r="D316" i="6" s="1"/>
  <c r="D317" i="6" s="1"/>
  <c r="D318" i="6" s="1"/>
  <c r="D319" i="6" s="1"/>
  <c r="D320" i="6" s="1"/>
  <c r="D321" i="6" s="1"/>
  <c r="D322" i="6" s="1"/>
  <c r="D323" i="6" s="1"/>
  <c r="D324" i="6" s="1"/>
  <c r="D325" i="6" s="1"/>
  <c r="D326" i="6" s="1"/>
  <c r="D327" i="6" s="1"/>
  <c r="D328" i="6" s="1"/>
  <c r="D329" i="6" s="1"/>
  <c r="D330" i="6" s="1"/>
  <c r="D331" i="6" s="1"/>
  <c r="D332" i="6" s="1"/>
  <c r="D333" i="6" s="1"/>
  <c r="D334" i="6" s="1"/>
  <c r="D335" i="6" s="1"/>
  <c r="D336" i="6" s="1"/>
  <c r="D337" i="6" s="1"/>
  <c r="D338" i="6" s="1"/>
  <c r="D339" i="6" s="1"/>
  <c r="D340" i="6" s="1"/>
  <c r="D341" i="6" s="1"/>
  <c r="D342" i="6" s="1"/>
  <c r="D343" i="6" s="1"/>
  <c r="D344" i="6" s="1"/>
  <c r="D345" i="6" s="1"/>
  <c r="D346" i="6" s="1"/>
  <c r="D347" i="6" s="1"/>
  <c r="D348" i="6" s="1"/>
  <c r="D349" i="6" s="1"/>
  <c r="D350" i="6" s="1"/>
  <c r="D351" i="6" s="1"/>
  <c r="D352" i="6" s="1"/>
  <c r="D353" i="6" s="1"/>
  <c r="D354" i="6" s="1"/>
  <c r="D355" i="6" s="1"/>
  <c r="D356" i="6" s="1"/>
  <c r="D357" i="6" s="1"/>
  <c r="D358" i="6" s="1"/>
  <c r="D359" i="6" s="1"/>
  <c r="D360" i="6" s="1"/>
  <c r="D361" i="6" s="1"/>
  <c r="D362" i="6" s="1"/>
  <c r="D363" i="6" s="1"/>
  <c r="D364" i="6" s="1"/>
  <c r="D365" i="6" s="1"/>
  <c r="D366" i="6" s="1"/>
  <c r="D367" i="6" s="1"/>
  <c r="D368" i="6" s="1"/>
  <c r="D369" i="6" s="1"/>
  <c r="D370" i="6" s="1"/>
  <c r="D371" i="6" s="1"/>
  <c r="D372" i="6" s="1"/>
  <c r="D373" i="6" s="1"/>
  <c r="D374" i="6" s="1"/>
  <c r="D375" i="6" s="1"/>
  <c r="D376" i="6" s="1"/>
  <c r="D377" i="6" s="1"/>
  <c r="D378" i="6" s="1"/>
  <c r="D379" i="6" s="1"/>
  <c r="D380" i="6" s="1"/>
  <c r="D381" i="6" s="1"/>
  <c r="D382" i="6" s="1"/>
  <c r="D383" i="6" s="1"/>
  <c r="D384" i="6" s="1"/>
  <c r="D385" i="6" s="1"/>
  <c r="D386" i="6" s="1"/>
  <c r="D387" i="6" s="1"/>
  <c r="D388" i="6" s="1"/>
  <c r="D389" i="6" s="1"/>
  <c r="D390" i="6" s="1"/>
  <c r="D391" i="6" s="1"/>
  <c r="D392" i="6" s="1"/>
  <c r="D393" i="6" s="1"/>
  <c r="D394" i="6" s="1"/>
  <c r="D395" i="6" s="1"/>
  <c r="D396" i="6" s="1"/>
  <c r="D397" i="6" s="1"/>
  <c r="D398" i="6" s="1"/>
  <c r="D399" i="6" s="1"/>
  <c r="D400" i="6" s="1"/>
  <c r="D401" i="6" s="1"/>
  <c r="D402" i="6" s="1"/>
  <c r="D403" i="6" s="1"/>
  <c r="D404" i="6" s="1"/>
  <c r="D405" i="6" s="1"/>
  <c r="D406" i="6" s="1"/>
  <c r="D407" i="6" s="1"/>
  <c r="D408" i="6" s="1"/>
  <c r="D409" i="6" s="1"/>
  <c r="D410" i="6" s="1"/>
  <c r="D411" i="6" s="1"/>
  <c r="D412" i="6" s="1"/>
  <c r="D413" i="6" s="1"/>
  <c r="D414" i="6" s="1"/>
  <c r="D415" i="6" s="1"/>
  <c r="D416" i="6" s="1"/>
  <c r="D417" i="6" s="1"/>
  <c r="D418" i="6" s="1"/>
  <c r="D419" i="6" s="1"/>
  <c r="D420" i="6" s="1"/>
  <c r="D421" i="6" s="1"/>
  <c r="D422" i="6" s="1"/>
  <c r="D423" i="6" s="1"/>
  <c r="D424" i="6" s="1"/>
  <c r="D425" i="6" s="1"/>
  <c r="D426" i="6" s="1"/>
  <c r="D427" i="6" s="1"/>
  <c r="D428" i="6" s="1"/>
  <c r="D429" i="6" s="1"/>
  <c r="D430" i="6" s="1"/>
  <c r="D431" i="6" s="1"/>
  <c r="D432" i="6" s="1"/>
  <c r="D433" i="6" s="1"/>
  <c r="D434" i="6" s="1"/>
  <c r="D435" i="6" s="1"/>
  <c r="D436" i="6" s="1"/>
  <c r="D437" i="6" s="1"/>
  <c r="D438" i="6" s="1"/>
  <c r="D439" i="6" s="1"/>
  <c r="D440" i="6" s="1"/>
  <c r="D441" i="6" s="1"/>
  <c r="D442" i="6" s="1"/>
  <c r="D443" i="6" s="1"/>
  <c r="D444" i="6" s="1"/>
  <c r="D445" i="6" s="1"/>
  <c r="D446" i="6" s="1"/>
  <c r="D447" i="6" s="1"/>
  <c r="D448" i="6" s="1"/>
  <c r="D449" i="6" s="1"/>
  <c r="D450" i="6" s="1"/>
  <c r="D451" i="6" s="1"/>
  <c r="D452" i="6" s="1"/>
  <c r="D453" i="6" s="1"/>
  <c r="D454" i="6" s="1"/>
  <c r="D455" i="6" s="1"/>
  <c r="D456" i="6" s="1"/>
  <c r="D457" i="6" s="1"/>
  <c r="D458" i="6" s="1"/>
  <c r="D459" i="6" s="1"/>
  <c r="D460" i="6" s="1"/>
  <c r="D461" i="6" s="1"/>
  <c r="D462" i="6" s="1"/>
  <c r="D463" i="6" s="1"/>
  <c r="D464" i="6" s="1"/>
  <c r="D465" i="6" s="1"/>
  <c r="D466" i="6" s="1"/>
  <c r="D467" i="6" s="1"/>
  <c r="D468" i="6" s="1"/>
  <c r="D469" i="6" s="1"/>
  <c r="D470" i="6" s="1"/>
  <c r="D471" i="6" s="1"/>
  <c r="D472" i="6" s="1"/>
  <c r="D473" i="6" s="1"/>
  <c r="D474" i="6" s="1"/>
  <c r="D475" i="6" s="1"/>
  <c r="D476" i="6" s="1"/>
  <c r="D477" i="6" s="1"/>
  <c r="D478" i="6" s="1"/>
  <c r="D479" i="6" s="1"/>
  <c r="D480" i="6" s="1"/>
  <c r="D481" i="6" s="1"/>
  <c r="D482" i="6" s="1"/>
  <c r="D483" i="6" s="1"/>
  <c r="D484" i="6" s="1"/>
  <c r="D485" i="6" s="1"/>
  <c r="D486" i="6" s="1"/>
  <c r="D487" i="6" s="1"/>
  <c r="D488" i="6" s="1"/>
  <c r="D489" i="6" s="1"/>
  <c r="D490" i="6" s="1"/>
  <c r="D491" i="6" s="1"/>
  <c r="D492" i="6" s="1"/>
  <c r="D493" i="6" s="1"/>
  <c r="D494" i="6" s="1"/>
  <c r="D495" i="6" s="1"/>
  <c r="D496" i="6" s="1"/>
  <c r="D497" i="6" s="1"/>
  <c r="D498" i="6" s="1"/>
  <c r="D499" i="6" s="1"/>
  <c r="D500" i="6" s="1"/>
  <c r="D501" i="6" s="1"/>
  <c r="C2" i="5" l="1"/>
  <c r="A501" i="5"/>
  <c r="A500" i="5"/>
  <c r="A499" i="5"/>
  <c r="A498" i="5"/>
  <c r="A497" i="5"/>
  <c r="A496" i="5"/>
  <c r="A495" i="5"/>
  <c r="A494" i="5"/>
  <c r="A493" i="5"/>
  <c r="A492" i="5"/>
  <c r="A491" i="5"/>
  <c r="A490" i="5"/>
  <c r="A489" i="5"/>
  <c r="A488" i="5"/>
  <c r="A487" i="5"/>
  <c r="A486" i="5"/>
  <c r="A485" i="5"/>
  <c r="A484" i="5"/>
  <c r="A483" i="5"/>
  <c r="A482" i="5"/>
  <c r="A481" i="5"/>
  <c r="A480" i="5"/>
  <c r="A479" i="5"/>
  <c r="A478" i="5"/>
  <c r="A477" i="5"/>
  <c r="A476" i="5"/>
  <c r="A475" i="5"/>
  <c r="A474" i="5"/>
  <c r="A473" i="5"/>
  <c r="A472" i="5"/>
  <c r="A471" i="5"/>
  <c r="A470" i="5"/>
  <c r="A469" i="5"/>
  <c r="A468" i="5"/>
  <c r="A467" i="5"/>
  <c r="A466" i="5"/>
  <c r="A465" i="5"/>
  <c r="A464" i="5"/>
  <c r="A463" i="5"/>
  <c r="A462" i="5"/>
  <c r="A461" i="5"/>
  <c r="A460" i="5"/>
  <c r="A459" i="5"/>
  <c r="A458" i="5"/>
  <c r="A457" i="5"/>
  <c r="A456" i="5"/>
  <c r="A455" i="5"/>
  <c r="A454" i="5"/>
  <c r="A453" i="5"/>
  <c r="A452" i="5"/>
  <c r="A451" i="5"/>
  <c r="A450" i="5"/>
  <c r="A449" i="5"/>
  <c r="A448" i="5"/>
  <c r="A447" i="5"/>
  <c r="A446" i="5"/>
  <c r="A445" i="5"/>
  <c r="A444" i="5"/>
  <c r="A443" i="5"/>
  <c r="A442" i="5"/>
  <c r="A441" i="5"/>
  <c r="A440" i="5"/>
  <c r="A439" i="5"/>
  <c r="A438" i="5"/>
  <c r="A437" i="5"/>
  <c r="A436" i="5"/>
  <c r="A435" i="5"/>
  <c r="A434" i="5"/>
  <c r="A433" i="5"/>
  <c r="A432" i="5"/>
  <c r="A431" i="5"/>
  <c r="A430" i="5"/>
  <c r="A429" i="5"/>
  <c r="A428" i="5"/>
  <c r="A427" i="5"/>
  <c r="A426" i="5"/>
  <c r="A425" i="5"/>
  <c r="A424" i="5"/>
  <c r="A423" i="5"/>
  <c r="A422" i="5"/>
  <c r="A421" i="5"/>
  <c r="A420" i="5"/>
  <c r="A419" i="5"/>
  <c r="A418" i="5"/>
  <c r="A417" i="5"/>
  <c r="A416" i="5"/>
  <c r="A415" i="5"/>
  <c r="A414" i="5"/>
  <c r="A413" i="5"/>
  <c r="A412" i="5"/>
  <c r="A411" i="5"/>
  <c r="A410" i="5"/>
  <c r="A409"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 r="A3" i="5"/>
  <c r="A2" i="5"/>
  <c r="A469" i="3"/>
  <c r="A30" i="3"/>
  <c r="A66" i="3"/>
  <c r="A501" i="3"/>
  <c r="A176" i="3"/>
  <c r="A33" i="3"/>
  <c r="A2" i="3"/>
  <c r="A464" i="3"/>
  <c r="A106" i="3"/>
  <c r="A156" i="3"/>
  <c r="A43" i="3"/>
  <c r="A499" i="3"/>
  <c r="A16" i="3"/>
  <c r="A9" i="3"/>
  <c r="A89" i="3"/>
  <c r="A80" i="3"/>
  <c r="A406" i="3"/>
  <c r="A467" i="3"/>
  <c r="A351" i="3"/>
  <c r="A143" i="3"/>
  <c r="A475" i="3"/>
  <c r="A138" i="3"/>
  <c r="A369" i="3"/>
  <c r="A12" i="3"/>
  <c r="A230" i="3"/>
  <c r="A275" i="3"/>
  <c r="A329" i="3"/>
  <c r="A22" i="3"/>
  <c r="A112" i="3"/>
  <c r="A460" i="3"/>
  <c r="A427" i="3"/>
  <c r="A108" i="3"/>
  <c r="A472" i="3"/>
  <c r="A491" i="3"/>
  <c r="A96" i="3"/>
  <c r="A45" i="3"/>
  <c r="A147" i="3"/>
  <c r="A488" i="3"/>
  <c r="A260" i="3"/>
  <c r="A87" i="3"/>
  <c r="A141" i="3"/>
  <c r="A119" i="3"/>
  <c r="A462" i="3"/>
  <c r="A451" i="3"/>
  <c r="A415" i="3"/>
  <c r="A493" i="3"/>
  <c r="A397" i="3"/>
  <c r="A19" i="3"/>
  <c r="A311" i="3"/>
  <c r="A26" i="3"/>
  <c r="A74" i="3"/>
  <c r="A345" i="3"/>
  <c r="A65" i="3"/>
  <c r="A319" i="3"/>
  <c r="A385" i="3"/>
  <c r="A60" i="3"/>
  <c r="A58" i="3"/>
  <c r="A378" i="3"/>
  <c r="A90" i="3"/>
  <c r="A18" i="3"/>
  <c r="A342" i="3"/>
  <c r="A149" i="3"/>
  <c r="A263" i="3"/>
  <c r="A32" i="3"/>
  <c r="A75" i="3"/>
  <c r="A92" i="3"/>
  <c r="A313" i="3"/>
  <c r="A384" i="3"/>
  <c r="A376" i="3"/>
  <c r="A215" i="3"/>
  <c r="A77" i="3"/>
  <c r="A101" i="3"/>
  <c r="A113" i="3"/>
  <c r="A55" i="3"/>
  <c r="A305" i="3"/>
  <c r="A181" i="3"/>
  <c r="A197" i="3"/>
  <c r="A131" i="3"/>
  <c r="A365" i="3"/>
  <c r="A438" i="3"/>
  <c r="A240" i="3"/>
  <c r="A152" i="3"/>
  <c r="A73" i="3"/>
  <c r="A261" i="3"/>
  <c r="A79" i="3"/>
  <c r="A24" i="3"/>
  <c r="A417" i="3"/>
  <c r="A307" i="3"/>
  <c r="A388" i="3"/>
  <c r="A410" i="3"/>
  <c r="A348" i="3"/>
  <c r="A368" i="3"/>
  <c r="A38" i="3"/>
  <c r="A178" i="3"/>
  <c r="A234" i="3"/>
  <c r="A487" i="3"/>
  <c r="A185" i="3"/>
  <c r="A283" i="3"/>
  <c r="A461" i="3"/>
  <c r="A198" i="3"/>
  <c r="A402" i="3"/>
  <c r="A102" i="3"/>
  <c r="A296" i="3"/>
  <c r="A473" i="3"/>
  <c r="A309" i="3"/>
  <c r="A489" i="3"/>
  <c r="A411" i="3"/>
  <c r="A44" i="3"/>
  <c r="A203" i="3"/>
  <c r="A145" i="3"/>
  <c r="A130" i="3"/>
  <c r="A100" i="3"/>
  <c r="A429" i="3"/>
  <c r="A268" i="3"/>
  <c r="A304" i="3"/>
  <c r="A485" i="3"/>
  <c r="A495" i="3"/>
  <c r="A137" i="3"/>
  <c r="A274" i="3"/>
  <c r="A254" i="3"/>
  <c r="A140" i="3"/>
  <c r="A498" i="3"/>
  <c r="A194" i="3"/>
  <c r="A497" i="3"/>
  <c r="A5" i="3"/>
  <c r="A54" i="3"/>
  <c r="A29" i="3"/>
  <c r="A457" i="3"/>
  <c r="A482" i="3"/>
  <c r="A41" i="3"/>
  <c r="A21" i="3"/>
  <c r="A127" i="3"/>
  <c r="A423" i="3"/>
  <c r="A116" i="3"/>
  <c r="A20" i="3"/>
  <c r="A17" i="3"/>
  <c r="A46" i="3"/>
  <c r="A337" i="3"/>
  <c r="A399" i="3"/>
  <c r="A494" i="3"/>
  <c r="A122" i="3"/>
  <c r="A439" i="3"/>
  <c r="A39" i="3"/>
  <c r="A486" i="3"/>
  <c r="A82" i="3"/>
  <c r="A437" i="3"/>
  <c r="A320" i="3"/>
  <c r="A480" i="3"/>
  <c r="A180" i="3"/>
  <c r="A88" i="3"/>
  <c r="A52" i="3"/>
  <c r="A8" i="3"/>
  <c r="A383" i="3"/>
  <c r="A458" i="3"/>
  <c r="A447" i="3"/>
  <c r="A84" i="3"/>
  <c r="A492" i="3"/>
  <c r="A42" i="3"/>
  <c r="A414" i="3"/>
  <c r="A500" i="3"/>
  <c r="A142" i="3"/>
  <c r="A3" i="3"/>
  <c r="A193" i="3"/>
  <c r="A161" i="3"/>
  <c r="A35" i="3"/>
  <c r="A23" i="3"/>
  <c r="A64" i="3"/>
  <c r="A123" i="3"/>
  <c r="A186" i="3"/>
  <c r="A226" i="3"/>
  <c r="A157" i="3"/>
  <c r="A4" i="3"/>
  <c r="A129" i="3"/>
  <c r="A426" i="3"/>
  <c r="A478" i="3"/>
  <c r="A340" i="3"/>
  <c r="A151" i="3"/>
  <c r="A239" i="3"/>
  <c r="A28" i="3"/>
  <c r="A218" i="3"/>
  <c r="A14" i="3"/>
  <c r="A243" i="3"/>
  <c r="A146" i="3"/>
  <c r="A306" i="3"/>
  <c r="A395" i="3"/>
  <c r="A419" i="3"/>
  <c r="A490" i="3"/>
  <c r="A72" i="3"/>
  <c r="A133" i="3"/>
  <c r="A444" i="3"/>
  <c r="A445" i="3"/>
  <c r="A484" i="3"/>
  <c r="A301" i="3"/>
  <c r="A474" i="3"/>
  <c r="A10" i="3"/>
  <c r="A463" i="3"/>
  <c r="A27" i="3"/>
  <c r="A94" i="3"/>
  <c r="A81" i="3"/>
  <c r="A466" i="3"/>
  <c r="A361" i="3"/>
  <c r="A120" i="3"/>
  <c r="A40" i="3"/>
  <c r="A91" i="3"/>
  <c r="A49" i="3"/>
  <c r="A317" i="3"/>
  <c r="A76" i="3"/>
  <c r="A85" i="3"/>
  <c r="A50" i="3"/>
  <c r="A422" i="3"/>
  <c r="A134" i="3"/>
  <c r="A420" i="3"/>
  <c r="A450" i="3"/>
  <c r="A389" i="3"/>
  <c r="A148" i="3"/>
  <c r="A387" i="3"/>
  <c r="A59" i="3"/>
  <c r="A37" i="3"/>
  <c r="A188" i="3"/>
  <c r="A269" i="3"/>
  <c r="A104" i="3"/>
  <c r="A117" i="3"/>
  <c r="A208" i="3"/>
  <c r="A430" i="3"/>
  <c r="A221" i="3"/>
  <c r="A355" i="3"/>
  <c r="A353" i="3"/>
  <c r="A213" i="3"/>
  <c r="A327" i="3"/>
  <c r="A330" i="3"/>
  <c r="A418" i="3"/>
  <c r="A184" i="3"/>
  <c r="A459" i="3"/>
  <c r="A375" i="3"/>
  <c r="A153" i="3"/>
  <c r="A258" i="3"/>
  <c r="A172" i="3"/>
  <c r="A496" i="3"/>
  <c r="A209" i="3"/>
  <c r="A277" i="3"/>
  <c r="A413" i="3"/>
  <c r="A252" i="3"/>
  <c r="A481" i="3"/>
  <c r="A69" i="3"/>
  <c r="A25" i="3"/>
  <c r="A377" i="3"/>
  <c r="A31" i="3"/>
  <c r="A308" i="3"/>
  <c r="A483" i="3"/>
  <c r="A425" i="3"/>
  <c r="A292" i="3"/>
  <c r="A47" i="3"/>
  <c r="A336" i="3"/>
  <c r="A421" i="3"/>
  <c r="A454" i="3"/>
  <c r="A335" i="3"/>
  <c r="A456" i="3"/>
  <c r="A294" i="3"/>
  <c r="A6" i="3"/>
  <c r="A57" i="3"/>
  <c r="A78" i="3"/>
  <c r="A477" i="3"/>
  <c r="A7" i="3"/>
  <c r="A48" i="3"/>
  <c r="A470" i="3"/>
  <c r="A435" i="3"/>
  <c r="A222" i="3"/>
  <c r="A68" i="3"/>
  <c r="A405" i="3"/>
  <c r="A53" i="3"/>
  <c r="A424" i="3"/>
  <c r="A272" i="3"/>
  <c r="A51" i="3"/>
  <c r="A11" i="3"/>
  <c r="A128" i="3"/>
  <c r="A61" i="3"/>
  <c r="A286" i="3"/>
  <c r="A98" i="3"/>
  <c r="A428" i="3"/>
  <c r="A63" i="3"/>
  <c r="A183" i="3"/>
  <c r="A390" i="3"/>
  <c r="A441" i="3"/>
  <c r="A164" i="3"/>
  <c r="A83" i="3"/>
  <c r="A331" i="3"/>
  <c r="A326" i="3"/>
  <c r="A248" i="3"/>
  <c r="A352" i="3"/>
  <c r="A244" i="3"/>
  <c r="A396" i="3"/>
  <c r="A374" i="3"/>
  <c r="A150" i="3"/>
  <c r="A162" i="3"/>
  <c r="A205" i="3"/>
  <c r="A135" i="3"/>
  <c r="A168" i="3"/>
  <c r="A225" i="3"/>
  <c r="A187" i="3"/>
  <c r="A255" i="3"/>
  <c r="A433" i="3"/>
  <c r="A448" i="3"/>
  <c r="A373" i="3"/>
  <c r="A109" i="3"/>
  <c r="A382" i="3"/>
  <c r="A189" i="3"/>
  <c r="A110" i="3"/>
  <c r="A71" i="3"/>
  <c r="A177" i="3"/>
  <c r="A204" i="3"/>
  <c r="A400" i="3"/>
  <c r="A416" i="3"/>
  <c r="A227" i="3"/>
  <c r="A363" i="3"/>
  <c r="A192" i="3"/>
  <c r="A121" i="3"/>
  <c r="A281" i="3"/>
  <c r="A256" i="3"/>
  <c r="A288" i="3"/>
  <c r="A360" i="3"/>
  <c r="A250" i="3"/>
  <c r="A246" i="3"/>
  <c r="A223" i="3"/>
  <c r="A270" i="3"/>
  <c r="A287" i="3"/>
  <c r="A139" i="3"/>
  <c r="A316" i="3"/>
  <c r="A442" i="3"/>
  <c r="A394" i="3"/>
  <c r="A171" i="3"/>
  <c r="A334" i="3"/>
  <c r="A295" i="3"/>
  <c r="A174" i="3"/>
  <c r="A200" i="3"/>
  <c r="A436" i="3"/>
  <c r="A132" i="3"/>
  <c r="A235" i="3"/>
  <c r="A196" i="3"/>
  <c r="A452" i="3"/>
  <c r="A280" i="3"/>
  <c r="A216" i="3"/>
  <c r="A190" i="3"/>
  <c r="A362" i="3"/>
  <c r="A273" i="3"/>
  <c r="A392" i="3"/>
  <c r="A443" i="3"/>
  <c r="A169" i="3"/>
  <c r="A236" i="3"/>
  <c r="A398" i="3"/>
  <c r="A126" i="3"/>
  <c r="A166" i="3"/>
  <c r="A154" i="3"/>
  <c r="A333" i="3"/>
  <c r="A479" i="3"/>
  <c r="A403" i="3"/>
  <c r="A468" i="3"/>
  <c r="A167" i="3"/>
  <c r="A476" i="3"/>
  <c r="A15" i="3"/>
  <c r="A62" i="3"/>
  <c r="A262" i="3"/>
  <c r="A314" i="3"/>
  <c r="A471" i="3"/>
  <c r="A237" i="3"/>
  <c r="A465" i="3"/>
  <c r="A36" i="3"/>
  <c r="A107" i="3"/>
  <c r="A95" i="3"/>
  <c r="A34" i="3"/>
  <c r="A13" i="3"/>
  <c r="A328" i="3"/>
  <c r="A290" i="3"/>
  <c r="A339" i="3"/>
  <c r="A144" i="3"/>
  <c r="A267" i="3"/>
  <c r="A212" i="3"/>
  <c r="A324" i="3"/>
  <c r="A407" i="3"/>
  <c r="A310" i="3"/>
  <c r="A370" i="3"/>
  <c r="A175" i="3"/>
  <c r="A242" i="3"/>
  <c r="A302" i="3"/>
  <c r="A179" i="3"/>
  <c r="A293" i="3"/>
  <c r="A431" i="3"/>
  <c r="A165" i="3"/>
  <c r="A289" i="3"/>
  <c r="A312" i="3"/>
  <c r="A155" i="3"/>
  <c r="A124" i="3"/>
  <c r="A434" i="3"/>
  <c r="A265" i="3"/>
  <c r="A201" i="3"/>
  <c r="A303" i="3"/>
  <c r="A285" i="3"/>
  <c r="A224" i="3"/>
  <c r="A264" i="3"/>
  <c r="A366" i="3"/>
  <c r="A401" i="3"/>
  <c r="A99" i="3"/>
  <c r="A300" i="3"/>
  <c r="A67" i="3"/>
  <c r="A404" i="3"/>
  <c r="A210" i="3"/>
  <c r="A217" i="3"/>
  <c r="A449" i="3"/>
  <c r="A191" i="3"/>
  <c r="A220" i="3"/>
  <c r="A359" i="3"/>
  <c r="A111" i="3"/>
  <c r="A232" i="3"/>
  <c r="A357" i="3"/>
  <c r="A409" i="3"/>
  <c r="A356" i="3"/>
  <c r="A279" i="3"/>
  <c r="A349" i="3"/>
  <c r="A259" i="3"/>
  <c r="A354" i="3"/>
  <c r="A276" i="3"/>
  <c r="A350" i="3"/>
  <c r="A344" i="3"/>
  <c r="A158" i="3"/>
  <c r="A233" i="3"/>
  <c r="A453" i="3"/>
  <c r="A202" i="3"/>
  <c r="A114" i="3"/>
  <c r="A93" i="3"/>
  <c r="A271" i="3"/>
  <c r="A245" i="3"/>
  <c r="A125" i="3"/>
  <c r="A118" i="3"/>
  <c r="A249" i="3"/>
  <c r="A323" i="3"/>
  <c r="A372" i="3"/>
  <c r="A229" i="3"/>
  <c r="A182" i="3"/>
  <c r="A206" i="3"/>
  <c r="A170" i="3"/>
  <c r="A332" i="3"/>
  <c r="A432" i="3"/>
  <c r="A173" i="3"/>
  <c r="A253" i="3"/>
  <c r="A247" i="3"/>
  <c r="A86" i="3"/>
  <c r="A115" i="3"/>
  <c r="A278" i="3"/>
  <c r="A266" i="3"/>
  <c r="A251" i="3"/>
  <c r="A391" i="3"/>
  <c r="A298" i="3"/>
  <c r="A211" i="3"/>
  <c r="A380" i="3"/>
  <c r="A103" i="3"/>
  <c r="A343" i="3"/>
  <c r="A358" i="3"/>
  <c r="A367" i="3"/>
  <c r="A207" i="3"/>
  <c r="A379" i="3"/>
  <c r="A219" i="3"/>
  <c r="A440" i="3"/>
  <c r="A297" i="3"/>
  <c r="A214" i="3"/>
  <c r="A284" i="3"/>
  <c r="A257" i="3"/>
  <c r="A347" i="3"/>
  <c r="A455" i="3"/>
  <c r="A408" i="3"/>
  <c r="A241" i="3"/>
  <c r="A70" i="3"/>
  <c r="A318" i="3"/>
  <c r="A325" i="3"/>
  <c r="A160" i="3"/>
  <c r="A238" i="3"/>
  <c r="A291" i="3"/>
  <c r="A282" i="3"/>
  <c r="A371" i="3"/>
  <c r="A105" i="3"/>
  <c r="A338" i="3"/>
  <c r="A56" i="3"/>
  <c r="A97" i="3"/>
  <c r="A386" i="3"/>
  <c r="A346" i="3"/>
  <c r="A321" i="3"/>
  <c r="A315" i="3"/>
  <c r="A322" i="3"/>
  <c r="A228" i="3"/>
  <c r="A195" i="3"/>
  <c r="A136" i="3"/>
  <c r="A341" i="3"/>
  <c r="A159" i="3"/>
  <c r="A299" i="3"/>
  <c r="A231" i="3"/>
  <c r="A412" i="3"/>
  <c r="A381" i="3"/>
  <c r="A446" i="3"/>
  <c r="A199" i="3"/>
  <c r="A163" i="3"/>
  <c r="A393" i="3"/>
  <c r="A364" i="3"/>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3" i="2"/>
  <c r="A4" i="2"/>
  <c r="A5" i="2"/>
  <c r="A6" i="2"/>
  <c r="A7" i="2"/>
  <c r="A8" i="2"/>
  <c r="A9" i="2"/>
  <c r="A10" i="2"/>
  <c r="A11" i="2"/>
  <c r="A12" i="2"/>
  <c r="A13" i="2"/>
  <c r="A14" i="2"/>
  <c r="A15" i="2"/>
  <c r="A16" i="2"/>
  <c r="A17" i="2"/>
  <c r="A18" i="2"/>
  <c r="A19" i="2"/>
  <c r="A20" i="2"/>
  <c r="A21" i="2"/>
  <c r="A2" i="2"/>
  <c r="I2" i="2"/>
  <c r="D8" i="3"/>
  <c r="D501" i="3"/>
  <c r="D7"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D393" i="3"/>
  <c r="D394" i="3"/>
  <c r="D395" i="3"/>
  <c r="D396" i="3"/>
  <c r="D397" i="3"/>
  <c r="D398" i="3"/>
  <c r="D399" i="3"/>
  <c r="D400" i="3"/>
  <c r="D401" i="3"/>
  <c r="D402" i="3"/>
  <c r="D403" i="3"/>
  <c r="D404" i="3"/>
  <c r="D405" i="3"/>
  <c r="D406" i="3"/>
  <c r="D407" i="3"/>
  <c r="D408" i="3"/>
  <c r="D409" i="3"/>
  <c r="D410" i="3"/>
  <c r="D411" i="3"/>
  <c r="D412" i="3"/>
  <c r="D413" i="3"/>
  <c r="D414" i="3"/>
  <c r="D415" i="3"/>
  <c r="D416" i="3"/>
  <c r="D417" i="3"/>
  <c r="D418" i="3"/>
  <c r="D419" i="3"/>
  <c r="D420" i="3"/>
  <c r="D421" i="3"/>
  <c r="D422" i="3"/>
  <c r="D423" i="3"/>
  <c r="D424" i="3"/>
  <c r="D425" i="3"/>
  <c r="D426" i="3"/>
  <c r="D427" i="3"/>
  <c r="D428" i="3"/>
  <c r="D429" i="3"/>
  <c r="D430" i="3"/>
  <c r="D431" i="3"/>
  <c r="D432" i="3"/>
  <c r="D433" i="3"/>
  <c r="D434" i="3"/>
  <c r="D435" i="3"/>
  <c r="D436" i="3"/>
  <c r="D437" i="3"/>
  <c r="D438" i="3"/>
  <c r="D439" i="3"/>
  <c r="D440" i="3"/>
  <c r="D441" i="3"/>
  <c r="D442" i="3"/>
  <c r="D443" i="3"/>
  <c r="D444" i="3"/>
  <c r="D445" i="3"/>
  <c r="D446" i="3"/>
  <c r="D447" i="3"/>
  <c r="D448" i="3"/>
  <c r="D449" i="3"/>
  <c r="D450" i="3"/>
  <c r="D451" i="3"/>
  <c r="D452" i="3"/>
  <c r="D453" i="3"/>
  <c r="D454" i="3"/>
  <c r="D455" i="3"/>
  <c r="D456" i="3"/>
  <c r="D457" i="3"/>
  <c r="D458" i="3"/>
  <c r="D459" i="3"/>
  <c r="D460" i="3"/>
  <c r="D461" i="3"/>
  <c r="D462" i="3"/>
  <c r="D463" i="3"/>
  <c r="D464" i="3"/>
  <c r="D465" i="3"/>
  <c r="D466" i="3"/>
  <c r="D467" i="3"/>
  <c r="D468" i="3"/>
  <c r="D469" i="3"/>
  <c r="D470" i="3"/>
  <c r="D471" i="3"/>
  <c r="D472" i="3"/>
  <c r="D473" i="3"/>
  <c r="D474" i="3"/>
  <c r="D475" i="3"/>
  <c r="D476" i="3"/>
  <c r="D477" i="3"/>
  <c r="D478" i="3"/>
  <c r="D479" i="3"/>
  <c r="D480" i="3"/>
  <c r="D481" i="3"/>
  <c r="D482" i="3"/>
  <c r="D483" i="3"/>
  <c r="D484" i="3"/>
  <c r="D485" i="3"/>
  <c r="D486" i="3"/>
  <c r="D487" i="3"/>
  <c r="D488" i="3"/>
  <c r="D489" i="3"/>
  <c r="D490" i="3"/>
  <c r="D491" i="3"/>
  <c r="D492" i="3"/>
  <c r="D493" i="3"/>
  <c r="D494" i="3"/>
  <c r="D495" i="3"/>
  <c r="D496" i="3"/>
  <c r="D497" i="3"/>
  <c r="D498" i="3"/>
  <c r="D499" i="3"/>
  <c r="D500" i="3"/>
  <c r="D2" i="3"/>
  <c r="D3" i="3"/>
  <c r="D4" i="3"/>
  <c r="D5" i="3"/>
  <c r="D6" i="3"/>
  <c r="L2" i="3"/>
  <c r="L3" i="3" s="1"/>
  <c r="J509" i="2"/>
  <c r="J510" i="2" s="1"/>
  <c r="J508" i="2"/>
  <c r="M8" i="2"/>
  <c r="P9" i="2"/>
  <c r="M9" i="2"/>
  <c r="I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P2" i="2"/>
  <c r="G2" i="2"/>
  <c r="B3" i="2"/>
  <c r="C3" i="2"/>
  <c r="D3" i="2"/>
  <c r="E3" i="2"/>
  <c r="B4" i="2"/>
  <c r="C4" i="2"/>
  <c r="D4" i="2"/>
  <c r="E4" i="2"/>
  <c r="B5" i="2"/>
  <c r="C5" i="2"/>
  <c r="D5" i="2"/>
  <c r="E5" i="2"/>
  <c r="B6" i="2"/>
  <c r="C6" i="2"/>
  <c r="D6" i="2"/>
  <c r="E6" i="2"/>
  <c r="B7" i="2"/>
  <c r="C7" i="2"/>
  <c r="D7" i="2"/>
  <c r="E7" i="2"/>
  <c r="B8" i="2"/>
  <c r="C8" i="2"/>
  <c r="D8" i="2"/>
  <c r="E8" i="2"/>
  <c r="B9" i="2"/>
  <c r="C9" i="2"/>
  <c r="D9" i="2"/>
  <c r="E9" i="2"/>
  <c r="B10" i="2"/>
  <c r="C10" i="2"/>
  <c r="D10" i="2"/>
  <c r="E10" i="2"/>
  <c r="B11" i="2"/>
  <c r="C11" i="2"/>
  <c r="D11" i="2"/>
  <c r="E11" i="2"/>
  <c r="B12" i="2"/>
  <c r="C12" i="2"/>
  <c r="D12" i="2"/>
  <c r="E12" i="2"/>
  <c r="B13" i="2"/>
  <c r="C13" i="2"/>
  <c r="D13" i="2"/>
  <c r="E13" i="2"/>
  <c r="B14" i="2"/>
  <c r="C14" i="2"/>
  <c r="D14" i="2"/>
  <c r="E14" i="2"/>
  <c r="B15" i="2"/>
  <c r="C15" i="2"/>
  <c r="D15" i="2"/>
  <c r="E15" i="2"/>
  <c r="B16" i="2"/>
  <c r="C16" i="2"/>
  <c r="D16" i="2"/>
  <c r="E16" i="2"/>
  <c r="B17" i="2"/>
  <c r="C17" i="2"/>
  <c r="D17" i="2"/>
  <c r="E17" i="2"/>
  <c r="B18" i="2"/>
  <c r="C18" i="2"/>
  <c r="D18" i="2"/>
  <c r="E18" i="2"/>
  <c r="B19" i="2"/>
  <c r="C19" i="2"/>
  <c r="D19" i="2"/>
  <c r="E19" i="2"/>
  <c r="B20" i="2"/>
  <c r="C20" i="2"/>
  <c r="D20" i="2"/>
  <c r="E20" i="2"/>
  <c r="B21" i="2"/>
  <c r="C21" i="2"/>
  <c r="D21" i="2"/>
  <c r="E21" i="2"/>
  <c r="B22" i="2"/>
  <c r="C22" i="2"/>
  <c r="D22" i="2"/>
  <c r="E22" i="2"/>
  <c r="B23" i="2"/>
  <c r="C23" i="2"/>
  <c r="D23" i="2"/>
  <c r="E23" i="2"/>
  <c r="B24" i="2"/>
  <c r="C24" i="2"/>
  <c r="D24" i="2"/>
  <c r="E24" i="2"/>
  <c r="B25" i="2"/>
  <c r="C25" i="2"/>
  <c r="D25" i="2"/>
  <c r="E25" i="2"/>
  <c r="B26" i="2"/>
  <c r="C26" i="2"/>
  <c r="D26" i="2"/>
  <c r="E26" i="2"/>
  <c r="B27" i="2"/>
  <c r="C27" i="2"/>
  <c r="D27" i="2"/>
  <c r="E27" i="2"/>
  <c r="B28" i="2"/>
  <c r="C28" i="2"/>
  <c r="D28" i="2"/>
  <c r="E28" i="2"/>
  <c r="B29" i="2"/>
  <c r="C29" i="2"/>
  <c r="D29" i="2"/>
  <c r="E29" i="2"/>
  <c r="B30" i="2"/>
  <c r="C30" i="2"/>
  <c r="D30" i="2"/>
  <c r="E30" i="2"/>
  <c r="B31" i="2"/>
  <c r="C31" i="2"/>
  <c r="D31" i="2"/>
  <c r="E31" i="2"/>
  <c r="B32" i="2"/>
  <c r="C32" i="2"/>
  <c r="D32" i="2"/>
  <c r="E32" i="2"/>
  <c r="B33" i="2"/>
  <c r="C33" i="2"/>
  <c r="D33" i="2"/>
  <c r="E33" i="2"/>
  <c r="B34" i="2"/>
  <c r="C34" i="2"/>
  <c r="D34" i="2"/>
  <c r="E34" i="2"/>
  <c r="B35" i="2"/>
  <c r="C35" i="2"/>
  <c r="D35" i="2"/>
  <c r="E35" i="2"/>
  <c r="B36" i="2"/>
  <c r="C36" i="2"/>
  <c r="D36" i="2"/>
  <c r="E36" i="2"/>
  <c r="B37" i="2"/>
  <c r="C37" i="2"/>
  <c r="D37" i="2"/>
  <c r="E37" i="2"/>
  <c r="B38" i="2"/>
  <c r="C38" i="2"/>
  <c r="D38" i="2"/>
  <c r="E38" i="2"/>
  <c r="B39" i="2"/>
  <c r="C39" i="2"/>
  <c r="D39" i="2"/>
  <c r="E39" i="2"/>
  <c r="B40" i="2"/>
  <c r="C40" i="2"/>
  <c r="D40" i="2"/>
  <c r="E40" i="2"/>
  <c r="B41" i="2"/>
  <c r="C41" i="2"/>
  <c r="D41" i="2"/>
  <c r="E41" i="2"/>
  <c r="B42" i="2"/>
  <c r="C42" i="2"/>
  <c r="D42" i="2"/>
  <c r="E42" i="2"/>
  <c r="B43" i="2"/>
  <c r="C43" i="2"/>
  <c r="D43" i="2"/>
  <c r="E43" i="2"/>
  <c r="B44" i="2"/>
  <c r="C44" i="2"/>
  <c r="D44" i="2"/>
  <c r="E44" i="2"/>
  <c r="B45" i="2"/>
  <c r="C45" i="2"/>
  <c r="D45" i="2"/>
  <c r="E45" i="2"/>
  <c r="B46" i="2"/>
  <c r="C46" i="2"/>
  <c r="D46" i="2"/>
  <c r="E46" i="2"/>
  <c r="B47" i="2"/>
  <c r="C47" i="2"/>
  <c r="D47" i="2"/>
  <c r="E47" i="2"/>
  <c r="B48" i="2"/>
  <c r="C48" i="2"/>
  <c r="D48" i="2"/>
  <c r="E48" i="2"/>
  <c r="B49" i="2"/>
  <c r="C49" i="2"/>
  <c r="D49" i="2"/>
  <c r="E49" i="2"/>
  <c r="B50" i="2"/>
  <c r="C50" i="2"/>
  <c r="D50" i="2"/>
  <c r="E50" i="2"/>
  <c r="B51" i="2"/>
  <c r="C51" i="2"/>
  <c r="D51" i="2"/>
  <c r="E51" i="2"/>
  <c r="B52" i="2"/>
  <c r="C52" i="2"/>
  <c r="D52" i="2"/>
  <c r="E52" i="2"/>
  <c r="B53" i="2"/>
  <c r="C53" i="2"/>
  <c r="D53" i="2"/>
  <c r="E53" i="2"/>
  <c r="B54" i="2"/>
  <c r="C54" i="2"/>
  <c r="D54" i="2"/>
  <c r="E54" i="2"/>
  <c r="B55" i="2"/>
  <c r="C55" i="2"/>
  <c r="D55" i="2"/>
  <c r="E55" i="2"/>
  <c r="B56" i="2"/>
  <c r="C56" i="2"/>
  <c r="D56" i="2"/>
  <c r="E56" i="2"/>
  <c r="B57" i="2"/>
  <c r="C57" i="2"/>
  <c r="D57" i="2"/>
  <c r="E57" i="2"/>
  <c r="B58" i="2"/>
  <c r="C58" i="2"/>
  <c r="D58" i="2"/>
  <c r="E58" i="2"/>
  <c r="B59" i="2"/>
  <c r="C59" i="2"/>
  <c r="D59" i="2"/>
  <c r="E59" i="2"/>
  <c r="B60" i="2"/>
  <c r="C60" i="2"/>
  <c r="D60" i="2"/>
  <c r="E60" i="2"/>
  <c r="B61" i="2"/>
  <c r="C61" i="2"/>
  <c r="D61" i="2"/>
  <c r="E61" i="2"/>
  <c r="B62" i="2"/>
  <c r="C62" i="2"/>
  <c r="D62" i="2"/>
  <c r="E62" i="2"/>
  <c r="B63" i="2"/>
  <c r="C63" i="2"/>
  <c r="D63" i="2"/>
  <c r="E63" i="2"/>
  <c r="B64" i="2"/>
  <c r="C64" i="2"/>
  <c r="D64" i="2"/>
  <c r="E64" i="2"/>
  <c r="B65" i="2"/>
  <c r="C65" i="2"/>
  <c r="D65" i="2"/>
  <c r="E65" i="2"/>
  <c r="B66" i="2"/>
  <c r="C66" i="2"/>
  <c r="D66" i="2"/>
  <c r="E66" i="2"/>
  <c r="B67" i="2"/>
  <c r="C67" i="2"/>
  <c r="D67" i="2"/>
  <c r="E67" i="2"/>
  <c r="B68" i="2"/>
  <c r="C68" i="2"/>
  <c r="D68" i="2"/>
  <c r="E68" i="2"/>
  <c r="B69" i="2"/>
  <c r="C69" i="2"/>
  <c r="D69" i="2"/>
  <c r="E69" i="2"/>
  <c r="B70" i="2"/>
  <c r="C70" i="2"/>
  <c r="D70" i="2"/>
  <c r="E70" i="2"/>
  <c r="B71" i="2"/>
  <c r="C71" i="2"/>
  <c r="D71" i="2"/>
  <c r="E71" i="2"/>
  <c r="B72" i="2"/>
  <c r="C72" i="2"/>
  <c r="D72" i="2"/>
  <c r="E72" i="2"/>
  <c r="B73" i="2"/>
  <c r="C73" i="2"/>
  <c r="D73" i="2"/>
  <c r="E73" i="2"/>
  <c r="B74" i="2"/>
  <c r="C74" i="2"/>
  <c r="D74" i="2"/>
  <c r="E74" i="2"/>
  <c r="B75" i="2"/>
  <c r="C75" i="2"/>
  <c r="D75" i="2"/>
  <c r="E75" i="2"/>
  <c r="B76" i="2"/>
  <c r="C76" i="2"/>
  <c r="D76" i="2"/>
  <c r="E76" i="2"/>
  <c r="B77" i="2"/>
  <c r="C77" i="2"/>
  <c r="D77" i="2"/>
  <c r="E77" i="2"/>
  <c r="B78" i="2"/>
  <c r="C78" i="2"/>
  <c r="D78" i="2"/>
  <c r="E78" i="2"/>
  <c r="B79" i="2"/>
  <c r="C79" i="2"/>
  <c r="D79" i="2"/>
  <c r="E79" i="2"/>
  <c r="B80" i="2"/>
  <c r="C80" i="2"/>
  <c r="D80" i="2"/>
  <c r="E80" i="2"/>
  <c r="B81" i="2"/>
  <c r="C81" i="2"/>
  <c r="D81" i="2"/>
  <c r="E81" i="2"/>
  <c r="B82" i="2"/>
  <c r="C82" i="2"/>
  <c r="D82" i="2"/>
  <c r="E82" i="2"/>
  <c r="B83" i="2"/>
  <c r="C83" i="2"/>
  <c r="D83" i="2"/>
  <c r="E83" i="2"/>
  <c r="B84" i="2"/>
  <c r="C84" i="2"/>
  <c r="D84" i="2"/>
  <c r="E84" i="2"/>
  <c r="B85" i="2"/>
  <c r="C85" i="2"/>
  <c r="D85" i="2"/>
  <c r="E85" i="2"/>
  <c r="B86" i="2"/>
  <c r="C86" i="2"/>
  <c r="D86" i="2"/>
  <c r="E86" i="2"/>
  <c r="B87" i="2"/>
  <c r="C87" i="2"/>
  <c r="D87" i="2"/>
  <c r="E87" i="2"/>
  <c r="B88" i="2"/>
  <c r="C88" i="2"/>
  <c r="D88" i="2"/>
  <c r="E88" i="2"/>
  <c r="B89" i="2"/>
  <c r="C89" i="2"/>
  <c r="D89" i="2"/>
  <c r="E89" i="2"/>
  <c r="B90" i="2"/>
  <c r="C90" i="2"/>
  <c r="D90" i="2"/>
  <c r="E90" i="2"/>
  <c r="B91" i="2"/>
  <c r="C91" i="2"/>
  <c r="D91" i="2"/>
  <c r="E91" i="2"/>
  <c r="B92" i="2"/>
  <c r="C92" i="2"/>
  <c r="D92" i="2"/>
  <c r="E92" i="2"/>
  <c r="B93" i="2"/>
  <c r="C93" i="2"/>
  <c r="D93" i="2"/>
  <c r="E93" i="2"/>
  <c r="B94" i="2"/>
  <c r="C94" i="2"/>
  <c r="D94" i="2"/>
  <c r="E94" i="2"/>
  <c r="B95" i="2"/>
  <c r="C95" i="2"/>
  <c r="D95" i="2"/>
  <c r="E95" i="2"/>
  <c r="B96" i="2"/>
  <c r="C96" i="2"/>
  <c r="D96" i="2"/>
  <c r="E96" i="2"/>
  <c r="B97" i="2"/>
  <c r="C97" i="2"/>
  <c r="D97" i="2"/>
  <c r="E97" i="2"/>
  <c r="B98" i="2"/>
  <c r="C98" i="2"/>
  <c r="D98" i="2"/>
  <c r="E98" i="2"/>
  <c r="B99" i="2"/>
  <c r="C99" i="2"/>
  <c r="D99" i="2"/>
  <c r="E99" i="2"/>
  <c r="B100" i="2"/>
  <c r="C100" i="2"/>
  <c r="D100" i="2"/>
  <c r="E100" i="2"/>
  <c r="B101" i="2"/>
  <c r="C101" i="2"/>
  <c r="D101" i="2"/>
  <c r="E101" i="2"/>
  <c r="B102" i="2"/>
  <c r="C102" i="2"/>
  <c r="D102" i="2"/>
  <c r="E102" i="2"/>
  <c r="B103" i="2"/>
  <c r="C103" i="2"/>
  <c r="D103" i="2"/>
  <c r="E103" i="2"/>
  <c r="B104" i="2"/>
  <c r="C104" i="2"/>
  <c r="D104" i="2"/>
  <c r="E104" i="2"/>
  <c r="B105" i="2"/>
  <c r="C105" i="2"/>
  <c r="D105" i="2"/>
  <c r="E105" i="2"/>
  <c r="B106" i="2"/>
  <c r="C106" i="2"/>
  <c r="D106" i="2"/>
  <c r="E106" i="2"/>
  <c r="B107" i="2"/>
  <c r="C107" i="2"/>
  <c r="D107" i="2"/>
  <c r="E107" i="2"/>
  <c r="B108" i="2"/>
  <c r="C108" i="2"/>
  <c r="D108" i="2"/>
  <c r="E108" i="2"/>
  <c r="B109" i="2"/>
  <c r="C109" i="2"/>
  <c r="D109" i="2"/>
  <c r="E109" i="2"/>
  <c r="B110" i="2"/>
  <c r="C110" i="2"/>
  <c r="D110" i="2"/>
  <c r="E110" i="2"/>
  <c r="B111" i="2"/>
  <c r="C111" i="2"/>
  <c r="D111" i="2"/>
  <c r="E111" i="2"/>
  <c r="B112" i="2"/>
  <c r="C112" i="2"/>
  <c r="D112" i="2"/>
  <c r="E112" i="2"/>
  <c r="B113" i="2"/>
  <c r="C113" i="2"/>
  <c r="D113" i="2"/>
  <c r="E113" i="2"/>
  <c r="B114" i="2"/>
  <c r="C114" i="2"/>
  <c r="D114" i="2"/>
  <c r="E114" i="2"/>
  <c r="B115" i="2"/>
  <c r="C115" i="2"/>
  <c r="D115" i="2"/>
  <c r="E115" i="2"/>
  <c r="B116" i="2"/>
  <c r="C116" i="2"/>
  <c r="D116" i="2"/>
  <c r="E116" i="2"/>
  <c r="B117" i="2"/>
  <c r="C117" i="2"/>
  <c r="D117" i="2"/>
  <c r="E117" i="2"/>
  <c r="B118" i="2"/>
  <c r="C118" i="2"/>
  <c r="D118" i="2"/>
  <c r="E118" i="2"/>
  <c r="B119" i="2"/>
  <c r="C119" i="2"/>
  <c r="D119" i="2"/>
  <c r="E119" i="2"/>
  <c r="B120" i="2"/>
  <c r="C120" i="2"/>
  <c r="D120" i="2"/>
  <c r="E120" i="2"/>
  <c r="B121" i="2"/>
  <c r="C121" i="2"/>
  <c r="D121" i="2"/>
  <c r="E121" i="2"/>
  <c r="B122" i="2"/>
  <c r="C122" i="2"/>
  <c r="D122" i="2"/>
  <c r="E122" i="2"/>
  <c r="B123" i="2"/>
  <c r="C123" i="2"/>
  <c r="D123" i="2"/>
  <c r="E123" i="2"/>
  <c r="B124" i="2"/>
  <c r="C124" i="2"/>
  <c r="D124" i="2"/>
  <c r="E124" i="2"/>
  <c r="B125" i="2"/>
  <c r="C125" i="2"/>
  <c r="D125" i="2"/>
  <c r="E125" i="2"/>
  <c r="B126" i="2"/>
  <c r="C126" i="2"/>
  <c r="D126" i="2"/>
  <c r="E126" i="2"/>
  <c r="B127" i="2"/>
  <c r="C127" i="2"/>
  <c r="D127" i="2"/>
  <c r="E127" i="2"/>
  <c r="B128" i="2"/>
  <c r="C128" i="2"/>
  <c r="D128" i="2"/>
  <c r="E128" i="2"/>
  <c r="B129" i="2"/>
  <c r="C129" i="2"/>
  <c r="D129" i="2"/>
  <c r="E129" i="2"/>
  <c r="B130" i="2"/>
  <c r="C130" i="2"/>
  <c r="D130" i="2"/>
  <c r="E130" i="2"/>
  <c r="B131" i="2"/>
  <c r="C131" i="2"/>
  <c r="D131" i="2"/>
  <c r="E131" i="2"/>
  <c r="B132" i="2"/>
  <c r="C132" i="2"/>
  <c r="D132" i="2"/>
  <c r="E132" i="2"/>
  <c r="B133" i="2"/>
  <c r="C133" i="2"/>
  <c r="D133" i="2"/>
  <c r="E133" i="2"/>
  <c r="B134" i="2"/>
  <c r="C134" i="2"/>
  <c r="D134" i="2"/>
  <c r="E134" i="2"/>
  <c r="B135" i="2"/>
  <c r="C135" i="2"/>
  <c r="D135" i="2"/>
  <c r="E135" i="2"/>
  <c r="B136" i="2"/>
  <c r="C136" i="2"/>
  <c r="D136" i="2"/>
  <c r="E136" i="2"/>
  <c r="B137" i="2"/>
  <c r="C137" i="2"/>
  <c r="D137" i="2"/>
  <c r="E137" i="2"/>
  <c r="B138" i="2"/>
  <c r="C138" i="2"/>
  <c r="D138" i="2"/>
  <c r="E138" i="2"/>
  <c r="B139" i="2"/>
  <c r="C139" i="2"/>
  <c r="D139" i="2"/>
  <c r="E139" i="2"/>
  <c r="B140" i="2"/>
  <c r="C140" i="2"/>
  <c r="D140" i="2"/>
  <c r="E140" i="2"/>
  <c r="B141" i="2"/>
  <c r="C141" i="2"/>
  <c r="D141" i="2"/>
  <c r="E141" i="2"/>
  <c r="B142" i="2"/>
  <c r="C142" i="2"/>
  <c r="D142" i="2"/>
  <c r="E142" i="2"/>
  <c r="B143" i="2"/>
  <c r="C143" i="2"/>
  <c r="D143" i="2"/>
  <c r="E143" i="2"/>
  <c r="B144" i="2"/>
  <c r="C144" i="2"/>
  <c r="D144" i="2"/>
  <c r="E144" i="2"/>
  <c r="B145" i="2"/>
  <c r="C145" i="2"/>
  <c r="D145" i="2"/>
  <c r="E145" i="2"/>
  <c r="B146" i="2"/>
  <c r="C146" i="2"/>
  <c r="D146" i="2"/>
  <c r="E146" i="2"/>
  <c r="B147" i="2"/>
  <c r="C147" i="2"/>
  <c r="D147" i="2"/>
  <c r="E147" i="2"/>
  <c r="B148" i="2"/>
  <c r="C148" i="2"/>
  <c r="D148" i="2"/>
  <c r="E148" i="2"/>
  <c r="B149" i="2"/>
  <c r="C149" i="2"/>
  <c r="D149" i="2"/>
  <c r="E149" i="2"/>
  <c r="B150" i="2"/>
  <c r="C150" i="2"/>
  <c r="D150" i="2"/>
  <c r="E150" i="2"/>
  <c r="B151" i="2"/>
  <c r="C151" i="2"/>
  <c r="D151" i="2"/>
  <c r="E151" i="2"/>
  <c r="B152" i="2"/>
  <c r="C152" i="2"/>
  <c r="D152" i="2"/>
  <c r="E152" i="2"/>
  <c r="B153" i="2"/>
  <c r="C153" i="2"/>
  <c r="D153" i="2"/>
  <c r="E153" i="2"/>
  <c r="B154" i="2"/>
  <c r="C154" i="2"/>
  <c r="D154" i="2"/>
  <c r="E154" i="2"/>
  <c r="B155" i="2"/>
  <c r="C155" i="2"/>
  <c r="D155" i="2"/>
  <c r="E155" i="2"/>
  <c r="B156" i="2"/>
  <c r="C156" i="2"/>
  <c r="D156" i="2"/>
  <c r="E156" i="2"/>
  <c r="B157" i="2"/>
  <c r="C157" i="2"/>
  <c r="D157" i="2"/>
  <c r="E157" i="2"/>
  <c r="B158" i="2"/>
  <c r="C158" i="2"/>
  <c r="D158" i="2"/>
  <c r="E158" i="2"/>
  <c r="B159" i="2"/>
  <c r="C159" i="2"/>
  <c r="D159" i="2"/>
  <c r="E159" i="2"/>
  <c r="B160" i="2"/>
  <c r="C160" i="2"/>
  <c r="D160" i="2"/>
  <c r="E160" i="2"/>
  <c r="B161" i="2"/>
  <c r="C161" i="2"/>
  <c r="D161" i="2"/>
  <c r="E161" i="2"/>
  <c r="B162" i="2"/>
  <c r="C162" i="2"/>
  <c r="D162" i="2"/>
  <c r="E162" i="2"/>
  <c r="B163" i="2"/>
  <c r="C163" i="2"/>
  <c r="D163" i="2"/>
  <c r="E163" i="2"/>
  <c r="B164" i="2"/>
  <c r="C164" i="2"/>
  <c r="D164" i="2"/>
  <c r="E164" i="2"/>
  <c r="B165" i="2"/>
  <c r="C165" i="2"/>
  <c r="D165" i="2"/>
  <c r="E165" i="2"/>
  <c r="B166" i="2"/>
  <c r="C166" i="2"/>
  <c r="D166" i="2"/>
  <c r="E166" i="2"/>
  <c r="B167" i="2"/>
  <c r="C167" i="2"/>
  <c r="D167" i="2"/>
  <c r="E167" i="2"/>
  <c r="B168" i="2"/>
  <c r="C168" i="2"/>
  <c r="D168" i="2"/>
  <c r="E168" i="2"/>
  <c r="B169" i="2"/>
  <c r="C169" i="2"/>
  <c r="D169" i="2"/>
  <c r="E169" i="2"/>
  <c r="B170" i="2"/>
  <c r="C170" i="2"/>
  <c r="D170" i="2"/>
  <c r="E170" i="2"/>
  <c r="B171" i="2"/>
  <c r="C171" i="2"/>
  <c r="D171" i="2"/>
  <c r="E171" i="2"/>
  <c r="B172" i="2"/>
  <c r="C172" i="2"/>
  <c r="D172" i="2"/>
  <c r="E172" i="2"/>
  <c r="B173" i="2"/>
  <c r="C173" i="2"/>
  <c r="D173" i="2"/>
  <c r="E173" i="2"/>
  <c r="B174" i="2"/>
  <c r="C174" i="2"/>
  <c r="D174" i="2"/>
  <c r="E174" i="2"/>
  <c r="B175" i="2"/>
  <c r="C175" i="2"/>
  <c r="D175" i="2"/>
  <c r="E175" i="2"/>
  <c r="B176" i="2"/>
  <c r="C176" i="2"/>
  <c r="D176" i="2"/>
  <c r="E176" i="2"/>
  <c r="B177" i="2"/>
  <c r="C177" i="2"/>
  <c r="D177" i="2"/>
  <c r="E177" i="2"/>
  <c r="B178" i="2"/>
  <c r="C178" i="2"/>
  <c r="D178" i="2"/>
  <c r="E178" i="2"/>
  <c r="B179" i="2"/>
  <c r="C179" i="2"/>
  <c r="D179" i="2"/>
  <c r="E179" i="2"/>
  <c r="B180" i="2"/>
  <c r="C180" i="2"/>
  <c r="D180" i="2"/>
  <c r="E180" i="2"/>
  <c r="B181" i="2"/>
  <c r="C181" i="2"/>
  <c r="D181" i="2"/>
  <c r="E181" i="2"/>
  <c r="B182" i="2"/>
  <c r="C182" i="2"/>
  <c r="D182" i="2"/>
  <c r="E182" i="2"/>
  <c r="B183" i="2"/>
  <c r="C183" i="2"/>
  <c r="D183" i="2"/>
  <c r="E183" i="2"/>
  <c r="B184" i="2"/>
  <c r="C184" i="2"/>
  <c r="D184" i="2"/>
  <c r="E184" i="2"/>
  <c r="B185" i="2"/>
  <c r="C185" i="2"/>
  <c r="D185" i="2"/>
  <c r="E185" i="2"/>
  <c r="B186" i="2"/>
  <c r="C186" i="2"/>
  <c r="D186" i="2"/>
  <c r="E186" i="2"/>
  <c r="B187" i="2"/>
  <c r="C187" i="2"/>
  <c r="D187" i="2"/>
  <c r="E187" i="2"/>
  <c r="B188" i="2"/>
  <c r="C188" i="2"/>
  <c r="D188" i="2"/>
  <c r="E188" i="2"/>
  <c r="B189" i="2"/>
  <c r="C189" i="2"/>
  <c r="D189" i="2"/>
  <c r="E189" i="2"/>
  <c r="B190" i="2"/>
  <c r="C190" i="2"/>
  <c r="D190" i="2"/>
  <c r="E190" i="2"/>
  <c r="B191" i="2"/>
  <c r="C191" i="2"/>
  <c r="D191" i="2"/>
  <c r="E191" i="2"/>
  <c r="B192" i="2"/>
  <c r="C192" i="2"/>
  <c r="D192" i="2"/>
  <c r="E192" i="2"/>
  <c r="B193" i="2"/>
  <c r="C193" i="2"/>
  <c r="D193" i="2"/>
  <c r="E193" i="2"/>
  <c r="B194" i="2"/>
  <c r="C194" i="2"/>
  <c r="D194" i="2"/>
  <c r="E194" i="2"/>
  <c r="B195" i="2"/>
  <c r="C195" i="2"/>
  <c r="D195" i="2"/>
  <c r="E195" i="2"/>
  <c r="B196" i="2"/>
  <c r="C196" i="2"/>
  <c r="D196" i="2"/>
  <c r="E196" i="2"/>
  <c r="B197" i="2"/>
  <c r="C197" i="2"/>
  <c r="D197" i="2"/>
  <c r="E197" i="2"/>
  <c r="B198" i="2"/>
  <c r="C198" i="2"/>
  <c r="D198" i="2"/>
  <c r="E198" i="2"/>
  <c r="B199" i="2"/>
  <c r="C199" i="2"/>
  <c r="D199" i="2"/>
  <c r="E199" i="2"/>
  <c r="B200" i="2"/>
  <c r="C200" i="2"/>
  <c r="D200" i="2"/>
  <c r="E200" i="2"/>
  <c r="B201" i="2"/>
  <c r="C201" i="2"/>
  <c r="D201" i="2"/>
  <c r="E201" i="2"/>
  <c r="B202" i="2"/>
  <c r="C202" i="2"/>
  <c r="D202" i="2"/>
  <c r="E202" i="2"/>
  <c r="B203" i="2"/>
  <c r="C203" i="2"/>
  <c r="D203" i="2"/>
  <c r="E203" i="2"/>
  <c r="B204" i="2"/>
  <c r="C204" i="2"/>
  <c r="D204" i="2"/>
  <c r="E204" i="2"/>
  <c r="B205" i="2"/>
  <c r="C205" i="2"/>
  <c r="D205" i="2"/>
  <c r="E205" i="2"/>
  <c r="B206" i="2"/>
  <c r="C206" i="2"/>
  <c r="D206" i="2"/>
  <c r="E206" i="2"/>
  <c r="B207" i="2"/>
  <c r="C207" i="2"/>
  <c r="D207" i="2"/>
  <c r="E207" i="2"/>
  <c r="B208" i="2"/>
  <c r="C208" i="2"/>
  <c r="D208" i="2"/>
  <c r="E208" i="2"/>
  <c r="B209" i="2"/>
  <c r="C209" i="2"/>
  <c r="D209" i="2"/>
  <c r="E209" i="2"/>
  <c r="B210" i="2"/>
  <c r="C210" i="2"/>
  <c r="D210" i="2"/>
  <c r="E210" i="2"/>
  <c r="B211" i="2"/>
  <c r="C211" i="2"/>
  <c r="D211" i="2"/>
  <c r="E211" i="2"/>
  <c r="B212" i="2"/>
  <c r="C212" i="2"/>
  <c r="D212" i="2"/>
  <c r="E212" i="2"/>
  <c r="B213" i="2"/>
  <c r="C213" i="2"/>
  <c r="D213" i="2"/>
  <c r="E213" i="2"/>
  <c r="B214" i="2"/>
  <c r="C214" i="2"/>
  <c r="D214" i="2"/>
  <c r="E214" i="2"/>
  <c r="B215" i="2"/>
  <c r="C215" i="2"/>
  <c r="D215" i="2"/>
  <c r="E215" i="2"/>
  <c r="B216" i="2"/>
  <c r="C216" i="2"/>
  <c r="D216" i="2"/>
  <c r="E216" i="2"/>
  <c r="B217" i="2"/>
  <c r="C217" i="2"/>
  <c r="D217" i="2"/>
  <c r="E217" i="2"/>
  <c r="B218" i="2"/>
  <c r="C218" i="2"/>
  <c r="D218" i="2"/>
  <c r="E218" i="2"/>
  <c r="B219" i="2"/>
  <c r="C219" i="2"/>
  <c r="D219" i="2"/>
  <c r="E219" i="2"/>
  <c r="B220" i="2"/>
  <c r="C220" i="2"/>
  <c r="D220" i="2"/>
  <c r="E220" i="2"/>
  <c r="B221" i="2"/>
  <c r="C221" i="2"/>
  <c r="D221" i="2"/>
  <c r="E221" i="2"/>
  <c r="B222" i="2"/>
  <c r="C222" i="2"/>
  <c r="D222" i="2"/>
  <c r="E222" i="2"/>
  <c r="B223" i="2"/>
  <c r="C223" i="2"/>
  <c r="D223" i="2"/>
  <c r="E223" i="2"/>
  <c r="B224" i="2"/>
  <c r="C224" i="2"/>
  <c r="D224" i="2"/>
  <c r="E224" i="2"/>
  <c r="B225" i="2"/>
  <c r="C225" i="2"/>
  <c r="D225" i="2"/>
  <c r="E225" i="2"/>
  <c r="B226" i="2"/>
  <c r="C226" i="2"/>
  <c r="D226" i="2"/>
  <c r="E226" i="2"/>
  <c r="B227" i="2"/>
  <c r="C227" i="2"/>
  <c r="D227" i="2"/>
  <c r="E227" i="2"/>
  <c r="B228" i="2"/>
  <c r="C228" i="2"/>
  <c r="D228" i="2"/>
  <c r="E228" i="2"/>
  <c r="B229" i="2"/>
  <c r="C229" i="2"/>
  <c r="D229" i="2"/>
  <c r="E229" i="2"/>
  <c r="B230" i="2"/>
  <c r="C230" i="2"/>
  <c r="D230" i="2"/>
  <c r="E230" i="2"/>
  <c r="B231" i="2"/>
  <c r="C231" i="2"/>
  <c r="D231" i="2"/>
  <c r="E231" i="2"/>
  <c r="B232" i="2"/>
  <c r="C232" i="2"/>
  <c r="D232" i="2"/>
  <c r="E232" i="2"/>
  <c r="B233" i="2"/>
  <c r="C233" i="2"/>
  <c r="D233" i="2"/>
  <c r="E233" i="2"/>
  <c r="B234" i="2"/>
  <c r="C234" i="2"/>
  <c r="D234" i="2"/>
  <c r="E234" i="2"/>
  <c r="B235" i="2"/>
  <c r="C235" i="2"/>
  <c r="D235" i="2"/>
  <c r="E235" i="2"/>
  <c r="B236" i="2"/>
  <c r="C236" i="2"/>
  <c r="D236" i="2"/>
  <c r="E236" i="2"/>
  <c r="B237" i="2"/>
  <c r="C237" i="2"/>
  <c r="D237" i="2"/>
  <c r="E237" i="2"/>
  <c r="B238" i="2"/>
  <c r="C238" i="2"/>
  <c r="D238" i="2"/>
  <c r="E238" i="2"/>
  <c r="B239" i="2"/>
  <c r="C239" i="2"/>
  <c r="D239" i="2"/>
  <c r="E239" i="2"/>
  <c r="B240" i="2"/>
  <c r="C240" i="2"/>
  <c r="D240" i="2"/>
  <c r="E240" i="2"/>
  <c r="B241" i="2"/>
  <c r="C241" i="2"/>
  <c r="D241" i="2"/>
  <c r="E241" i="2"/>
  <c r="B242" i="2"/>
  <c r="C242" i="2"/>
  <c r="D242" i="2"/>
  <c r="E242" i="2"/>
  <c r="B243" i="2"/>
  <c r="C243" i="2"/>
  <c r="D243" i="2"/>
  <c r="E243" i="2"/>
  <c r="B244" i="2"/>
  <c r="C244" i="2"/>
  <c r="D244" i="2"/>
  <c r="E244" i="2"/>
  <c r="B245" i="2"/>
  <c r="C245" i="2"/>
  <c r="D245" i="2"/>
  <c r="E245" i="2"/>
  <c r="B246" i="2"/>
  <c r="C246" i="2"/>
  <c r="D246" i="2"/>
  <c r="E246" i="2"/>
  <c r="B247" i="2"/>
  <c r="C247" i="2"/>
  <c r="D247" i="2"/>
  <c r="E247" i="2"/>
  <c r="B248" i="2"/>
  <c r="C248" i="2"/>
  <c r="D248" i="2"/>
  <c r="E248" i="2"/>
  <c r="B249" i="2"/>
  <c r="C249" i="2"/>
  <c r="D249" i="2"/>
  <c r="E249" i="2"/>
  <c r="B250" i="2"/>
  <c r="C250" i="2"/>
  <c r="D250" i="2"/>
  <c r="E250" i="2"/>
  <c r="B251" i="2"/>
  <c r="C251" i="2"/>
  <c r="D251" i="2"/>
  <c r="E251" i="2"/>
  <c r="B252" i="2"/>
  <c r="C252" i="2"/>
  <c r="D252" i="2"/>
  <c r="E252" i="2"/>
  <c r="B253" i="2"/>
  <c r="C253" i="2"/>
  <c r="D253" i="2"/>
  <c r="E253" i="2"/>
  <c r="B254" i="2"/>
  <c r="C254" i="2"/>
  <c r="D254" i="2"/>
  <c r="E254" i="2"/>
  <c r="B255" i="2"/>
  <c r="C255" i="2"/>
  <c r="D255" i="2"/>
  <c r="E255" i="2"/>
  <c r="B256" i="2"/>
  <c r="C256" i="2"/>
  <c r="D256" i="2"/>
  <c r="E256" i="2"/>
  <c r="B257" i="2"/>
  <c r="C257" i="2"/>
  <c r="D257" i="2"/>
  <c r="E257" i="2"/>
  <c r="B258" i="2"/>
  <c r="C258" i="2"/>
  <c r="D258" i="2"/>
  <c r="E258" i="2"/>
  <c r="B259" i="2"/>
  <c r="C259" i="2"/>
  <c r="D259" i="2"/>
  <c r="E259" i="2"/>
  <c r="B260" i="2"/>
  <c r="C260" i="2"/>
  <c r="D260" i="2"/>
  <c r="E260" i="2"/>
  <c r="B261" i="2"/>
  <c r="C261" i="2"/>
  <c r="D261" i="2"/>
  <c r="E261" i="2"/>
  <c r="B262" i="2"/>
  <c r="C262" i="2"/>
  <c r="D262" i="2"/>
  <c r="E262" i="2"/>
  <c r="B263" i="2"/>
  <c r="C263" i="2"/>
  <c r="D263" i="2"/>
  <c r="E263" i="2"/>
  <c r="B264" i="2"/>
  <c r="C264" i="2"/>
  <c r="D264" i="2"/>
  <c r="E264" i="2"/>
  <c r="B265" i="2"/>
  <c r="C265" i="2"/>
  <c r="D265" i="2"/>
  <c r="E265" i="2"/>
  <c r="B266" i="2"/>
  <c r="C266" i="2"/>
  <c r="D266" i="2"/>
  <c r="E266" i="2"/>
  <c r="B267" i="2"/>
  <c r="C267" i="2"/>
  <c r="D267" i="2"/>
  <c r="E267" i="2"/>
  <c r="B268" i="2"/>
  <c r="C268" i="2"/>
  <c r="D268" i="2"/>
  <c r="E268" i="2"/>
  <c r="B269" i="2"/>
  <c r="C269" i="2"/>
  <c r="D269" i="2"/>
  <c r="E269" i="2"/>
  <c r="B270" i="2"/>
  <c r="C270" i="2"/>
  <c r="D270" i="2"/>
  <c r="E270" i="2"/>
  <c r="B271" i="2"/>
  <c r="C271" i="2"/>
  <c r="D271" i="2"/>
  <c r="E271" i="2"/>
  <c r="B272" i="2"/>
  <c r="C272" i="2"/>
  <c r="D272" i="2"/>
  <c r="E272" i="2"/>
  <c r="B273" i="2"/>
  <c r="C273" i="2"/>
  <c r="D273" i="2"/>
  <c r="E273" i="2"/>
  <c r="B274" i="2"/>
  <c r="C274" i="2"/>
  <c r="D274" i="2"/>
  <c r="E274" i="2"/>
  <c r="B275" i="2"/>
  <c r="C275" i="2"/>
  <c r="D275" i="2"/>
  <c r="E275" i="2"/>
  <c r="B276" i="2"/>
  <c r="C276" i="2"/>
  <c r="D276" i="2"/>
  <c r="E276" i="2"/>
  <c r="B277" i="2"/>
  <c r="C277" i="2"/>
  <c r="D277" i="2"/>
  <c r="E277" i="2"/>
  <c r="B278" i="2"/>
  <c r="C278" i="2"/>
  <c r="D278" i="2"/>
  <c r="E278" i="2"/>
  <c r="B279" i="2"/>
  <c r="C279" i="2"/>
  <c r="D279" i="2"/>
  <c r="E279" i="2"/>
  <c r="B280" i="2"/>
  <c r="C280" i="2"/>
  <c r="D280" i="2"/>
  <c r="E280" i="2"/>
  <c r="B281" i="2"/>
  <c r="C281" i="2"/>
  <c r="D281" i="2"/>
  <c r="E281" i="2"/>
  <c r="B282" i="2"/>
  <c r="C282" i="2"/>
  <c r="D282" i="2"/>
  <c r="E282" i="2"/>
  <c r="B283" i="2"/>
  <c r="C283" i="2"/>
  <c r="D283" i="2"/>
  <c r="E283" i="2"/>
  <c r="B284" i="2"/>
  <c r="C284" i="2"/>
  <c r="D284" i="2"/>
  <c r="E284" i="2"/>
  <c r="B285" i="2"/>
  <c r="C285" i="2"/>
  <c r="D285" i="2"/>
  <c r="E285" i="2"/>
  <c r="B286" i="2"/>
  <c r="C286" i="2"/>
  <c r="D286" i="2"/>
  <c r="E286" i="2"/>
  <c r="B287" i="2"/>
  <c r="C287" i="2"/>
  <c r="D287" i="2"/>
  <c r="E287" i="2"/>
  <c r="B288" i="2"/>
  <c r="C288" i="2"/>
  <c r="D288" i="2"/>
  <c r="E288" i="2"/>
  <c r="B289" i="2"/>
  <c r="C289" i="2"/>
  <c r="D289" i="2"/>
  <c r="E289" i="2"/>
  <c r="B290" i="2"/>
  <c r="C290" i="2"/>
  <c r="D290" i="2"/>
  <c r="E290" i="2"/>
  <c r="B291" i="2"/>
  <c r="C291" i="2"/>
  <c r="D291" i="2"/>
  <c r="E291" i="2"/>
  <c r="B292" i="2"/>
  <c r="C292" i="2"/>
  <c r="D292" i="2"/>
  <c r="E292" i="2"/>
  <c r="B293" i="2"/>
  <c r="C293" i="2"/>
  <c r="D293" i="2"/>
  <c r="E293" i="2"/>
  <c r="B294" i="2"/>
  <c r="C294" i="2"/>
  <c r="D294" i="2"/>
  <c r="E294" i="2"/>
  <c r="B295" i="2"/>
  <c r="C295" i="2"/>
  <c r="D295" i="2"/>
  <c r="E295" i="2"/>
  <c r="B296" i="2"/>
  <c r="C296" i="2"/>
  <c r="D296" i="2"/>
  <c r="E296" i="2"/>
  <c r="B297" i="2"/>
  <c r="C297" i="2"/>
  <c r="D297" i="2"/>
  <c r="E297" i="2"/>
  <c r="B298" i="2"/>
  <c r="C298" i="2"/>
  <c r="D298" i="2"/>
  <c r="E298" i="2"/>
  <c r="B299" i="2"/>
  <c r="C299" i="2"/>
  <c r="D299" i="2"/>
  <c r="E299" i="2"/>
  <c r="B300" i="2"/>
  <c r="C300" i="2"/>
  <c r="D300" i="2"/>
  <c r="E300" i="2"/>
  <c r="B301" i="2"/>
  <c r="C301" i="2"/>
  <c r="D301" i="2"/>
  <c r="E301" i="2"/>
  <c r="B302" i="2"/>
  <c r="C302" i="2"/>
  <c r="D302" i="2"/>
  <c r="E302" i="2"/>
  <c r="B303" i="2"/>
  <c r="C303" i="2"/>
  <c r="D303" i="2"/>
  <c r="E303" i="2"/>
  <c r="B304" i="2"/>
  <c r="C304" i="2"/>
  <c r="D304" i="2"/>
  <c r="E304" i="2"/>
  <c r="B305" i="2"/>
  <c r="C305" i="2"/>
  <c r="D305" i="2"/>
  <c r="E305" i="2"/>
  <c r="B306" i="2"/>
  <c r="C306" i="2"/>
  <c r="D306" i="2"/>
  <c r="E306" i="2"/>
  <c r="B307" i="2"/>
  <c r="C307" i="2"/>
  <c r="D307" i="2"/>
  <c r="E307" i="2"/>
  <c r="B308" i="2"/>
  <c r="C308" i="2"/>
  <c r="D308" i="2"/>
  <c r="E308" i="2"/>
  <c r="B309" i="2"/>
  <c r="C309" i="2"/>
  <c r="D309" i="2"/>
  <c r="E309" i="2"/>
  <c r="B310" i="2"/>
  <c r="C310" i="2"/>
  <c r="D310" i="2"/>
  <c r="E310" i="2"/>
  <c r="B311" i="2"/>
  <c r="C311" i="2"/>
  <c r="D311" i="2"/>
  <c r="E311" i="2"/>
  <c r="B312" i="2"/>
  <c r="C312" i="2"/>
  <c r="D312" i="2"/>
  <c r="E312" i="2"/>
  <c r="B313" i="2"/>
  <c r="C313" i="2"/>
  <c r="D313" i="2"/>
  <c r="E313" i="2"/>
  <c r="B314" i="2"/>
  <c r="C314" i="2"/>
  <c r="D314" i="2"/>
  <c r="E314" i="2"/>
  <c r="B315" i="2"/>
  <c r="C315" i="2"/>
  <c r="D315" i="2"/>
  <c r="E315" i="2"/>
  <c r="B316" i="2"/>
  <c r="C316" i="2"/>
  <c r="D316" i="2"/>
  <c r="E316" i="2"/>
  <c r="B317" i="2"/>
  <c r="C317" i="2"/>
  <c r="D317" i="2"/>
  <c r="E317" i="2"/>
  <c r="B318" i="2"/>
  <c r="C318" i="2"/>
  <c r="D318" i="2"/>
  <c r="E318" i="2"/>
  <c r="B319" i="2"/>
  <c r="C319" i="2"/>
  <c r="D319" i="2"/>
  <c r="E319" i="2"/>
  <c r="B320" i="2"/>
  <c r="C320" i="2"/>
  <c r="D320" i="2"/>
  <c r="E320" i="2"/>
  <c r="B321" i="2"/>
  <c r="C321" i="2"/>
  <c r="D321" i="2"/>
  <c r="E321" i="2"/>
  <c r="B322" i="2"/>
  <c r="C322" i="2"/>
  <c r="D322" i="2"/>
  <c r="E322" i="2"/>
  <c r="B323" i="2"/>
  <c r="C323" i="2"/>
  <c r="D323" i="2"/>
  <c r="E323" i="2"/>
  <c r="B324" i="2"/>
  <c r="C324" i="2"/>
  <c r="D324" i="2"/>
  <c r="E324" i="2"/>
  <c r="B325" i="2"/>
  <c r="C325" i="2"/>
  <c r="D325" i="2"/>
  <c r="E325" i="2"/>
  <c r="B326" i="2"/>
  <c r="C326" i="2"/>
  <c r="D326" i="2"/>
  <c r="E326" i="2"/>
  <c r="B327" i="2"/>
  <c r="C327" i="2"/>
  <c r="D327" i="2"/>
  <c r="E327" i="2"/>
  <c r="B328" i="2"/>
  <c r="C328" i="2"/>
  <c r="D328" i="2"/>
  <c r="E328" i="2"/>
  <c r="B329" i="2"/>
  <c r="C329" i="2"/>
  <c r="D329" i="2"/>
  <c r="E329" i="2"/>
  <c r="B330" i="2"/>
  <c r="C330" i="2"/>
  <c r="D330" i="2"/>
  <c r="E330" i="2"/>
  <c r="B331" i="2"/>
  <c r="C331" i="2"/>
  <c r="D331" i="2"/>
  <c r="E331" i="2"/>
  <c r="B332" i="2"/>
  <c r="C332" i="2"/>
  <c r="D332" i="2"/>
  <c r="E332" i="2"/>
  <c r="B333" i="2"/>
  <c r="C333" i="2"/>
  <c r="D333" i="2"/>
  <c r="E333" i="2"/>
  <c r="B334" i="2"/>
  <c r="C334" i="2"/>
  <c r="D334" i="2"/>
  <c r="E334" i="2"/>
  <c r="B335" i="2"/>
  <c r="C335" i="2"/>
  <c r="D335" i="2"/>
  <c r="E335" i="2"/>
  <c r="B336" i="2"/>
  <c r="C336" i="2"/>
  <c r="D336" i="2"/>
  <c r="E336" i="2"/>
  <c r="B337" i="2"/>
  <c r="C337" i="2"/>
  <c r="D337" i="2"/>
  <c r="E337" i="2"/>
  <c r="B338" i="2"/>
  <c r="C338" i="2"/>
  <c r="D338" i="2"/>
  <c r="E338" i="2"/>
  <c r="B339" i="2"/>
  <c r="C339" i="2"/>
  <c r="D339" i="2"/>
  <c r="E339" i="2"/>
  <c r="B340" i="2"/>
  <c r="C340" i="2"/>
  <c r="D340" i="2"/>
  <c r="E340" i="2"/>
  <c r="B341" i="2"/>
  <c r="C341" i="2"/>
  <c r="D341" i="2"/>
  <c r="E341" i="2"/>
  <c r="B342" i="2"/>
  <c r="C342" i="2"/>
  <c r="D342" i="2"/>
  <c r="E342" i="2"/>
  <c r="B343" i="2"/>
  <c r="C343" i="2"/>
  <c r="D343" i="2"/>
  <c r="E343" i="2"/>
  <c r="B344" i="2"/>
  <c r="C344" i="2"/>
  <c r="D344" i="2"/>
  <c r="E344" i="2"/>
  <c r="B345" i="2"/>
  <c r="C345" i="2"/>
  <c r="D345" i="2"/>
  <c r="E345" i="2"/>
  <c r="B346" i="2"/>
  <c r="C346" i="2"/>
  <c r="D346" i="2"/>
  <c r="E346" i="2"/>
  <c r="B347" i="2"/>
  <c r="C347" i="2"/>
  <c r="D347" i="2"/>
  <c r="E347" i="2"/>
  <c r="B348" i="2"/>
  <c r="C348" i="2"/>
  <c r="D348" i="2"/>
  <c r="E348" i="2"/>
  <c r="B349" i="2"/>
  <c r="C349" i="2"/>
  <c r="D349" i="2"/>
  <c r="E349" i="2"/>
  <c r="B350" i="2"/>
  <c r="C350" i="2"/>
  <c r="D350" i="2"/>
  <c r="E350" i="2"/>
  <c r="B351" i="2"/>
  <c r="C351" i="2"/>
  <c r="D351" i="2"/>
  <c r="E351" i="2"/>
  <c r="B352" i="2"/>
  <c r="C352" i="2"/>
  <c r="D352" i="2"/>
  <c r="E352" i="2"/>
  <c r="B353" i="2"/>
  <c r="C353" i="2"/>
  <c r="D353" i="2"/>
  <c r="E353" i="2"/>
  <c r="B354" i="2"/>
  <c r="C354" i="2"/>
  <c r="D354" i="2"/>
  <c r="E354" i="2"/>
  <c r="B355" i="2"/>
  <c r="C355" i="2"/>
  <c r="D355" i="2"/>
  <c r="E355" i="2"/>
  <c r="B356" i="2"/>
  <c r="C356" i="2"/>
  <c r="D356" i="2"/>
  <c r="E356" i="2"/>
  <c r="B357" i="2"/>
  <c r="C357" i="2"/>
  <c r="D357" i="2"/>
  <c r="E357" i="2"/>
  <c r="B358" i="2"/>
  <c r="C358" i="2"/>
  <c r="D358" i="2"/>
  <c r="E358" i="2"/>
  <c r="B359" i="2"/>
  <c r="C359" i="2"/>
  <c r="D359" i="2"/>
  <c r="E359" i="2"/>
  <c r="B360" i="2"/>
  <c r="C360" i="2"/>
  <c r="D360" i="2"/>
  <c r="E360" i="2"/>
  <c r="B361" i="2"/>
  <c r="C361" i="2"/>
  <c r="D361" i="2"/>
  <c r="E361" i="2"/>
  <c r="B362" i="2"/>
  <c r="C362" i="2"/>
  <c r="D362" i="2"/>
  <c r="E362" i="2"/>
  <c r="B363" i="2"/>
  <c r="C363" i="2"/>
  <c r="D363" i="2"/>
  <c r="E363" i="2"/>
  <c r="B364" i="2"/>
  <c r="C364" i="2"/>
  <c r="D364" i="2"/>
  <c r="E364" i="2"/>
  <c r="B365" i="2"/>
  <c r="C365" i="2"/>
  <c r="D365" i="2"/>
  <c r="E365" i="2"/>
  <c r="B366" i="2"/>
  <c r="C366" i="2"/>
  <c r="D366" i="2"/>
  <c r="E366" i="2"/>
  <c r="B367" i="2"/>
  <c r="C367" i="2"/>
  <c r="D367" i="2"/>
  <c r="E367" i="2"/>
  <c r="B368" i="2"/>
  <c r="C368" i="2"/>
  <c r="D368" i="2"/>
  <c r="E368" i="2"/>
  <c r="B369" i="2"/>
  <c r="C369" i="2"/>
  <c r="D369" i="2"/>
  <c r="E369" i="2"/>
  <c r="B370" i="2"/>
  <c r="C370" i="2"/>
  <c r="D370" i="2"/>
  <c r="E370" i="2"/>
  <c r="B371" i="2"/>
  <c r="C371" i="2"/>
  <c r="D371" i="2"/>
  <c r="E371" i="2"/>
  <c r="B372" i="2"/>
  <c r="C372" i="2"/>
  <c r="D372" i="2"/>
  <c r="E372" i="2"/>
  <c r="B373" i="2"/>
  <c r="C373" i="2"/>
  <c r="D373" i="2"/>
  <c r="E373" i="2"/>
  <c r="B374" i="2"/>
  <c r="C374" i="2"/>
  <c r="D374" i="2"/>
  <c r="E374" i="2"/>
  <c r="B375" i="2"/>
  <c r="C375" i="2"/>
  <c r="D375" i="2"/>
  <c r="E375" i="2"/>
  <c r="B376" i="2"/>
  <c r="C376" i="2"/>
  <c r="D376" i="2"/>
  <c r="E376" i="2"/>
  <c r="B377" i="2"/>
  <c r="C377" i="2"/>
  <c r="D377" i="2"/>
  <c r="E377" i="2"/>
  <c r="B378" i="2"/>
  <c r="C378" i="2"/>
  <c r="D378" i="2"/>
  <c r="E378" i="2"/>
  <c r="B379" i="2"/>
  <c r="C379" i="2"/>
  <c r="D379" i="2"/>
  <c r="E379" i="2"/>
  <c r="B380" i="2"/>
  <c r="C380" i="2"/>
  <c r="D380" i="2"/>
  <c r="E380" i="2"/>
  <c r="B381" i="2"/>
  <c r="C381" i="2"/>
  <c r="D381" i="2"/>
  <c r="E381" i="2"/>
  <c r="B382" i="2"/>
  <c r="C382" i="2"/>
  <c r="D382" i="2"/>
  <c r="E382" i="2"/>
  <c r="B383" i="2"/>
  <c r="C383" i="2"/>
  <c r="D383" i="2"/>
  <c r="E383" i="2"/>
  <c r="B384" i="2"/>
  <c r="C384" i="2"/>
  <c r="D384" i="2"/>
  <c r="E384" i="2"/>
  <c r="B385" i="2"/>
  <c r="C385" i="2"/>
  <c r="D385" i="2"/>
  <c r="E385" i="2"/>
  <c r="B386" i="2"/>
  <c r="C386" i="2"/>
  <c r="D386" i="2"/>
  <c r="E386" i="2"/>
  <c r="B387" i="2"/>
  <c r="C387" i="2"/>
  <c r="D387" i="2"/>
  <c r="E387" i="2"/>
  <c r="B388" i="2"/>
  <c r="C388" i="2"/>
  <c r="D388" i="2"/>
  <c r="E388" i="2"/>
  <c r="B389" i="2"/>
  <c r="C389" i="2"/>
  <c r="D389" i="2"/>
  <c r="E389" i="2"/>
  <c r="B390" i="2"/>
  <c r="C390" i="2"/>
  <c r="D390" i="2"/>
  <c r="E390" i="2"/>
  <c r="B391" i="2"/>
  <c r="C391" i="2"/>
  <c r="D391" i="2"/>
  <c r="E391" i="2"/>
  <c r="B392" i="2"/>
  <c r="C392" i="2"/>
  <c r="D392" i="2"/>
  <c r="E392" i="2"/>
  <c r="B393" i="2"/>
  <c r="C393" i="2"/>
  <c r="D393" i="2"/>
  <c r="E393" i="2"/>
  <c r="B394" i="2"/>
  <c r="C394" i="2"/>
  <c r="D394" i="2"/>
  <c r="E394" i="2"/>
  <c r="B395" i="2"/>
  <c r="C395" i="2"/>
  <c r="D395" i="2"/>
  <c r="E395" i="2"/>
  <c r="B396" i="2"/>
  <c r="C396" i="2"/>
  <c r="D396" i="2"/>
  <c r="E396" i="2"/>
  <c r="B397" i="2"/>
  <c r="C397" i="2"/>
  <c r="D397" i="2"/>
  <c r="E397" i="2"/>
  <c r="B398" i="2"/>
  <c r="C398" i="2"/>
  <c r="D398" i="2"/>
  <c r="E398" i="2"/>
  <c r="B399" i="2"/>
  <c r="C399" i="2"/>
  <c r="D399" i="2"/>
  <c r="E399" i="2"/>
  <c r="B400" i="2"/>
  <c r="C400" i="2"/>
  <c r="D400" i="2"/>
  <c r="E400" i="2"/>
  <c r="B401" i="2"/>
  <c r="C401" i="2"/>
  <c r="D401" i="2"/>
  <c r="E401" i="2"/>
  <c r="B402" i="2"/>
  <c r="C402" i="2"/>
  <c r="D402" i="2"/>
  <c r="E402" i="2"/>
  <c r="B403" i="2"/>
  <c r="C403" i="2"/>
  <c r="D403" i="2"/>
  <c r="E403" i="2"/>
  <c r="B404" i="2"/>
  <c r="C404" i="2"/>
  <c r="D404" i="2"/>
  <c r="E404" i="2"/>
  <c r="B405" i="2"/>
  <c r="C405" i="2"/>
  <c r="D405" i="2"/>
  <c r="E405" i="2"/>
  <c r="B406" i="2"/>
  <c r="C406" i="2"/>
  <c r="D406" i="2"/>
  <c r="E406" i="2"/>
  <c r="B407" i="2"/>
  <c r="C407" i="2"/>
  <c r="D407" i="2"/>
  <c r="E407" i="2"/>
  <c r="B408" i="2"/>
  <c r="C408" i="2"/>
  <c r="D408" i="2"/>
  <c r="E408" i="2"/>
  <c r="B409" i="2"/>
  <c r="C409" i="2"/>
  <c r="D409" i="2"/>
  <c r="E409" i="2"/>
  <c r="B410" i="2"/>
  <c r="C410" i="2"/>
  <c r="D410" i="2"/>
  <c r="E410" i="2"/>
  <c r="B411" i="2"/>
  <c r="C411" i="2"/>
  <c r="D411" i="2"/>
  <c r="E411" i="2"/>
  <c r="B412" i="2"/>
  <c r="C412" i="2"/>
  <c r="D412" i="2"/>
  <c r="E412" i="2"/>
  <c r="B413" i="2"/>
  <c r="C413" i="2"/>
  <c r="D413" i="2"/>
  <c r="E413" i="2"/>
  <c r="B414" i="2"/>
  <c r="C414" i="2"/>
  <c r="D414" i="2"/>
  <c r="E414" i="2"/>
  <c r="B415" i="2"/>
  <c r="C415" i="2"/>
  <c r="D415" i="2"/>
  <c r="E415" i="2"/>
  <c r="B416" i="2"/>
  <c r="C416" i="2"/>
  <c r="D416" i="2"/>
  <c r="E416" i="2"/>
  <c r="B417" i="2"/>
  <c r="C417" i="2"/>
  <c r="D417" i="2"/>
  <c r="E417" i="2"/>
  <c r="B418" i="2"/>
  <c r="C418" i="2"/>
  <c r="D418" i="2"/>
  <c r="E418" i="2"/>
  <c r="B419" i="2"/>
  <c r="C419" i="2"/>
  <c r="D419" i="2"/>
  <c r="E419" i="2"/>
  <c r="B420" i="2"/>
  <c r="C420" i="2"/>
  <c r="D420" i="2"/>
  <c r="E420" i="2"/>
  <c r="B421" i="2"/>
  <c r="C421" i="2"/>
  <c r="D421" i="2"/>
  <c r="E421" i="2"/>
  <c r="B422" i="2"/>
  <c r="C422" i="2"/>
  <c r="D422" i="2"/>
  <c r="E422" i="2"/>
  <c r="B423" i="2"/>
  <c r="C423" i="2"/>
  <c r="D423" i="2"/>
  <c r="E423" i="2"/>
  <c r="B424" i="2"/>
  <c r="C424" i="2"/>
  <c r="D424" i="2"/>
  <c r="E424" i="2"/>
  <c r="B425" i="2"/>
  <c r="C425" i="2"/>
  <c r="D425" i="2"/>
  <c r="E425" i="2"/>
  <c r="B426" i="2"/>
  <c r="C426" i="2"/>
  <c r="D426" i="2"/>
  <c r="E426" i="2"/>
  <c r="B427" i="2"/>
  <c r="C427" i="2"/>
  <c r="D427" i="2"/>
  <c r="E427" i="2"/>
  <c r="B428" i="2"/>
  <c r="C428" i="2"/>
  <c r="D428" i="2"/>
  <c r="E428" i="2"/>
  <c r="B429" i="2"/>
  <c r="C429" i="2"/>
  <c r="D429" i="2"/>
  <c r="E429" i="2"/>
  <c r="B430" i="2"/>
  <c r="C430" i="2"/>
  <c r="D430" i="2"/>
  <c r="E430" i="2"/>
  <c r="B431" i="2"/>
  <c r="C431" i="2"/>
  <c r="D431" i="2"/>
  <c r="E431" i="2"/>
  <c r="B432" i="2"/>
  <c r="C432" i="2"/>
  <c r="D432" i="2"/>
  <c r="E432" i="2"/>
  <c r="B433" i="2"/>
  <c r="C433" i="2"/>
  <c r="D433" i="2"/>
  <c r="E433" i="2"/>
  <c r="B434" i="2"/>
  <c r="C434" i="2"/>
  <c r="D434" i="2"/>
  <c r="E434" i="2"/>
  <c r="B435" i="2"/>
  <c r="C435" i="2"/>
  <c r="D435" i="2"/>
  <c r="E435" i="2"/>
  <c r="B436" i="2"/>
  <c r="C436" i="2"/>
  <c r="D436" i="2"/>
  <c r="E436" i="2"/>
  <c r="B437" i="2"/>
  <c r="C437" i="2"/>
  <c r="D437" i="2"/>
  <c r="E437" i="2"/>
  <c r="B438" i="2"/>
  <c r="C438" i="2"/>
  <c r="D438" i="2"/>
  <c r="E438" i="2"/>
  <c r="B439" i="2"/>
  <c r="C439" i="2"/>
  <c r="D439" i="2"/>
  <c r="E439" i="2"/>
  <c r="B440" i="2"/>
  <c r="C440" i="2"/>
  <c r="D440" i="2"/>
  <c r="E440" i="2"/>
  <c r="B441" i="2"/>
  <c r="C441" i="2"/>
  <c r="D441" i="2"/>
  <c r="E441" i="2"/>
  <c r="B442" i="2"/>
  <c r="C442" i="2"/>
  <c r="D442" i="2"/>
  <c r="E442" i="2"/>
  <c r="B443" i="2"/>
  <c r="C443" i="2"/>
  <c r="D443" i="2"/>
  <c r="E443" i="2"/>
  <c r="B444" i="2"/>
  <c r="C444" i="2"/>
  <c r="D444" i="2"/>
  <c r="E444" i="2"/>
  <c r="B445" i="2"/>
  <c r="C445" i="2"/>
  <c r="D445" i="2"/>
  <c r="E445" i="2"/>
  <c r="B446" i="2"/>
  <c r="C446" i="2"/>
  <c r="D446" i="2"/>
  <c r="E446" i="2"/>
  <c r="B447" i="2"/>
  <c r="C447" i="2"/>
  <c r="D447" i="2"/>
  <c r="E447" i="2"/>
  <c r="B448" i="2"/>
  <c r="C448" i="2"/>
  <c r="D448" i="2"/>
  <c r="E448" i="2"/>
  <c r="B449" i="2"/>
  <c r="C449" i="2"/>
  <c r="D449" i="2"/>
  <c r="E449" i="2"/>
  <c r="B450" i="2"/>
  <c r="C450" i="2"/>
  <c r="D450" i="2"/>
  <c r="E450" i="2"/>
  <c r="B451" i="2"/>
  <c r="C451" i="2"/>
  <c r="D451" i="2"/>
  <c r="E451" i="2"/>
  <c r="B452" i="2"/>
  <c r="C452" i="2"/>
  <c r="D452" i="2"/>
  <c r="E452" i="2"/>
  <c r="B453" i="2"/>
  <c r="C453" i="2"/>
  <c r="D453" i="2"/>
  <c r="E453" i="2"/>
  <c r="B454" i="2"/>
  <c r="C454" i="2"/>
  <c r="D454" i="2"/>
  <c r="E454" i="2"/>
  <c r="B455" i="2"/>
  <c r="C455" i="2"/>
  <c r="D455" i="2"/>
  <c r="E455" i="2"/>
  <c r="B456" i="2"/>
  <c r="C456" i="2"/>
  <c r="D456" i="2"/>
  <c r="E456" i="2"/>
  <c r="B457" i="2"/>
  <c r="C457" i="2"/>
  <c r="D457" i="2"/>
  <c r="E457" i="2"/>
  <c r="B458" i="2"/>
  <c r="C458" i="2"/>
  <c r="D458" i="2"/>
  <c r="E458" i="2"/>
  <c r="B459" i="2"/>
  <c r="C459" i="2"/>
  <c r="D459" i="2"/>
  <c r="E459" i="2"/>
  <c r="B460" i="2"/>
  <c r="C460" i="2"/>
  <c r="D460" i="2"/>
  <c r="E460" i="2"/>
  <c r="B461" i="2"/>
  <c r="C461" i="2"/>
  <c r="D461" i="2"/>
  <c r="E461" i="2"/>
  <c r="B462" i="2"/>
  <c r="C462" i="2"/>
  <c r="D462" i="2"/>
  <c r="E462" i="2"/>
  <c r="B463" i="2"/>
  <c r="C463" i="2"/>
  <c r="D463" i="2"/>
  <c r="E463" i="2"/>
  <c r="B464" i="2"/>
  <c r="C464" i="2"/>
  <c r="D464" i="2"/>
  <c r="E464" i="2"/>
  <c r="B465" i="2"/>
  <c r="C465" i="2"/>
  <c r="D465" i="2"/>
  <c r="E465" i="2"/>
  <c r="B466" i="2"/>
  <c r="C466" i="2"/>
  <c r="D466" i="2"/>
  <c r="E466" i="2"/>
  <c r="B467" i="2"/>
  <c r="C467" i="2"/>
  <c r="D467" i="2"/>
  <c r="E467" i="2"/>
  <c r="B468" i="2"/>
  <c r="C468" i="2"/>
  <c r="D468" i="2"/>
  <c r="E468" i="2"/>
  <c r="B469" i="2"/>
  <c r="C469" i="2"/>
  <c r="D469" i="2"/>
  <c r="E469" i="2"/>
  <c r="B470" i="2"/>
  <c r="C470" i="2"/>
  <c r="D470" i="2"/>
  <c r="E470" i="2"/>
  <c r="B471" i="2"/>
  <c r="C471" i="2"/>
  <c r="D471" i="2"/>
  <c r="E471" i="2"/>
  <c r="B472" i="2"/>
  <c r="C472" i="2"/>
  <c r="D472" i="2"/>
  <c r="E472" i="2"/>
  <c r="B473" i="2"/>
  <c r="C473" i="2"/>
  <c r="D473" i="2"/>
  <c r="E473" i="2"/>
  <c r="B474" i="2"/>
  <c r="C474" i="2"/>
  <c r="D474" i="2"/>
  <c r="E474" i="2"/>
  <c r="B475" i="2"/>
  <c r="C475" i="2"/>
  <c r="D475" i="2"/>
  <c r="E475" i="2"/>
  <c r="B476" i="2"/>
  <c r="C476" i="2"/>
  <c r="D476" i="2"/>
  <c r="E476" i="2"/>
  <c r="B477" i="2"/>
  <c r="C477" i="2"/>
  <c r="D477" i="2"/>
  <c r="E477" i="2"/>
  <c r="B478" i="2"/>
  <c r="C478" i="2"/>
  <c r="D478" i="2"/>
  <c r="E478" i="2"/>
  <c r="B479" i="2"/>
  <c r="C479" i="2"/>
  <c r="D479" i="2"/>
  <c r="E479" i="2"/>
  <c r="B480" i="2"/>
  <c r="C480" i="2"/>
  <c r="D480" i="2"/>
  <c r="E480" i="2"/>
  <c r="B481" i="2"/>
  <c r="C481" i="2"/>
  <c r="D481" i="2"/>
  <c r="E481" i="2"/>
  <c r="B482" i="2"/>
  <c r="C482" i="2"/>
  <c r="D482" i="2"/>
  <c r="E482" i="2"/>
  <c r="B483" i="2"/>
  <c r="C483" i="2"/>
  <c r="D483" i="2"/>
  <c r="E483" i="2"/>
  <c r="B484" i="2"/>
  <c r="C484" i="2"/>
  <c r="D484" i="2"/>
  <c r="E484" i="2"/>
  <c r="B485" i="2"/>
  <c r="C485" i="2"/>
  <c r="D485" i="2"/>
  <c r="E485" i="2"/>
  <c r="B486" i="2"/>
  <c r="C486" i="2"/>
  <c r="D486" i="2"/>
  <c r="E486" i="2"/>
  <c r="B487" i="2"/>
  <c r="C487" i="2"/>
  <c r="D487" i="2"/>
  <c r="E487" i="2"/>
  <c r="B488" i="2"/>
  <c r="C488" i="2"/>
  <c r="D488" i="2"/>
  <c r="E488" i="2"/>
  <c r="B489" i="2"/>
  <c r="C489" i="2"/>
  <c r="D489" i="2"/>
  <c r="E489" i="2"/>
  <c r="B490" i="2"/>
  <c r="C490" i="2"/>
  <c r="D490" i="2"/>
  <c r="E490" i="2"/>
  <c r="B491" i="2"/>
  <c r="C491" i="2"/>
  <c r="D491" i="2"/>
  <c r="E491" i="2"/>
  <c r="B492" i="2"/>
  <c r="C492" i="2"/>
  <c r="D492" i="2"/>
  <c r="E492" i="2"/>
  <c r="B493" i="2"/>
  <c r="C493" i="2"/>
  <c r="D493" i="2"/>
  <c r="E493" i="2"/>
  <c r="B494" i="2"/>
  <c r="C494" i="2"/>
  <c r="D494" i="2"/>
  <c r="E494" i="2"/>
  <c r="B495" i="2"/>
  <c r="C495" i="2"/>
  <c r="D495" i="2"/>
  <c r="E495" i="2"/>
  <c r="B496" i="2"/>
  <c r="C496" i="2"/>
  <c r="D496" i="2"/>
  <c r="E496" i="2"/>
  <c r="B497" i="2"/>
  <c r="C497" i="2"/>
  <c r="D497" i="2"/>
  <c r="E497" i="2"/>
  <c r="B498" i="2"/>
  <c r="C498" i="2"/>
  <c r="D498" i="2"/>
  <c r="E498" i="2"/>
  <c r="B499" i="2"/>
  <c r="C499" i="2"/>
  <c r="D499" i="2"/>
  <c r="E499" i="2"/>
  <c r="B500" i="2"/>
  <c r="C500" i="2"/>
  <c r="D500" i="2"/>
  <c r="E500" i="2"/>
  <c r="B501" i="2"/>
  <c r="C501" i="2"/>
  <c r="D501" i="2"/>
  <c r="E501" i="2"/>
  <c r="E2" i="2"/>
  <c r="D2" i="2"/>
  <c r="C2" i="2"/>
  <c r="B2" i="2"/>
  <c r="I504" i="1" l="1"/>
  <c r="I507" i="1" s="1"/>
  <c r="J502" i="1"/>
  <c r="I502" i="1"/>
  <c r="H502" i="1"/>
  <c r="G502" i="1"/>
  <c r="J501" i="1"/>
  <c r="I501" i="1"/>
  <c r="H501" i="1"/>
  <c r="G501" i="1"/>
  <c r="J500" i="1"/>
  <c r="I500" i="1"/>
  <c r="H500" i="1"/>
  <c r="G500" i="1"/>
  <c r="J499" i="1"/>
  <c r="I499" i="1"/>
  <c r="H499" i="1"/>
  <c r="G499" i="1"/>
  <c r="J498" i="1"/>
  <c r="I498" i="1"/>
  <c r="H498" i="1"/>
  <c r="G498" i="1"/>
  <c r="J497" i="1"/>
  <c r="I497" i="1"/>
  <c r="H497" i="1"/>
  <c r="G497" i="1"/>
  <c r="J496" i="1"/>
  <c r="I496" i="1"/>
  <c r="H496" i="1"/>
  <c r="G496" i="1"/>
  <c r="J495" i="1"/>
  <c r="I495" i="1"/>
  <c r="H495" i="1"/>
  <c r="G495" i="1"/>
  <c r="J494" i="1"/>
  <c r="I494" i="1"/>
  <c r="H494" i="1"/>
  <c r="G494" i="1"/>
  <c r="J493" i="1"/>
  <c r="I493" i="1"/>
  <c r="H493" i="1"/>
  <c r="G493" i="1"/>
  <c r="J492" i="1"/>
  <c r="I492" i="1"/>
  <c r="H492" i="1"/>
  <c r="G492" i="1"/>
  <c r="J491" i="1"/>
  <c r="I491" i="1"/>
  <c r="H491" i="1"/>
  <c r="G491" i="1"/>
  <c r="J490" i="1"/>
  <c r="I490" i="1"/>
  <c r="H490" i="1"/>
  <c r="G490" i="1"/>
  <c r="J489" i="1"/>
  <c r="I489" i="1"/>
  <c r="H489" i="1"/>
  <c r="G489" i="1"/>
  <c r="J488" i="1"/>
  <c r="I488" i="1"/>
  <c r="H488" i="1"/>
  <c r="G488" i="1"/>
  <c r="J487" i="1"/>
  <c r="I487" i="1"/>
  <c r="H487" i="1"/>
  <c r="G487" i="1"/>
  <c r="J486" i="1"/>
  <c r="I486" i="1"/>
  <c r="H486" i="1"/>
  <c r="G486" i="1"/>
  <c r="J485" i="1"/>
  <c r="I485" i="1"/>
  <c r="H485" i="1"/>
  <c r="G485" i="1"/>
  <c r="J484" i="1"/>
  <c r="I484" i="1"/>
  <c r="H484" i="1"/>
  <c r="G484" i="1"/>
  <c r="J483" i="1"/>
  <c r="I483" i="1"/>
  <c r="H483" i="1"/>
  <c r="G483" i="1"/>
  <c r="J482" i="1"/>
  <c r="I482" i="1"/>
  <c r="H482" i="1"/>
  <c r="G482" i="1"/>
  <c r="J481" i="1"/>
  <c r="I481" i="1"/>
  <c r="H481" i="1"/>
  <c r="G481" i="1"/>
  <c r="J480" i="1"/>
  <c r="I480" i="1"/>
  <c r="H480" i="1"/>
  <c r="G480" i="1"/>
  <c r="J479" i="1"/>
  <c r="I479" i="1"/>
  <c r="H479" i="1"/>
  <c r="G479" i="1"/>
  <c r="J478" i="1"/>
  <c r="I478" i="1"/>
  <c r="H478" i="1"/>
  <c r="G478" i="1"/>
  <c r="J477" i="1"/>
  <c r="I477" i="1"/>
  <c r="H477" i="1"/>
  <c r="G477" i="1"/>
  <c r="J476" i="1"/>
  <c r="I476" i="1"/>
  <c r="H476" i="1"/>
  <c r="G476" i="1"/>
  <c r="J475" i="1"/>
  <c r="I475" i="1"/>
  <c r="H475" i="1"/>
  <c r="G475" i="1"/>
  <c r="J474" i="1"/>
  <c r="I474" i="1"/>
  <c r="H474" i="1"/>
  <c r="G474" i="1"/>
  <c r="J473" i="1"/>
  <c r="I473" i="1"/>
  <c r="H473" i="1"/>
  <c r="G473" i="1"/>
  <c r="J472" i="1"/>
  <c r="I472" i="1"/>
  <c r="H472" i="1"/>
  <c r="G472" i="1"/>
  <c r="J471" i="1"/>
  <c r="I471" i="1"/>
  <c r="H471" i="1"/>
  <c r="G471" i="1"/>
  <c r="J470" i="1"/>
  <c r="I470" i="1"/>
  <c r="H470" i="1"/>
  <c r="G470" i="1"/>
  <c r="J469" i="1"/>
  <c r="I469" i="1"/>
  <c r="H469" i="1"/>
  <c r="G469" i="1"/>
  <c r="J468" i="1"/>
  <c r="I468" i="1"/>
  <c r="H468" i="1"/>
  <c r="G468" i="1"/>
  <c r="J467" i="1"/>
  <c r="I467" i="1"/>
  <c r="H467" i="1"/>
  <c r="G467" i="1"/>
  <c r="J466" i="1"/>
  <c r="I466" i="1"/>
  <c r="H466" i="1"/>
  <c r="G466" i="1"/>
  <c r="J465" i="1"/>
  <c r="I465" i="1"/>
  <c r="H465" i="1"/>
  <c r="G465" i="1"/>
  <c r="J464" i="1"/>
  <c r="I464" i="1"/>
  <c r="H464" i="1"/>
  <c r="G464" i="1"/>
  <c r="J463" i="1"/>
  <c r="I463" i="1"/>
  <c r="H463" i="1"/>
  <c r="G463" i="1"/>
  <c r="J462" i="1"/>
  <c r="I462" i="1"/>
  <c r="H462" i="1"/>
  <c r="G462" i="1"/>
  <c r="J461" i="1"/>
  <c r="I461" i="1"/>
  <c r="H461" i="1"/>
  <c r="G461" i="1"/>
  <c r="J460" i="1"/>
  <c r="I460" i="1"/>
  <c r="H460" i="1"/>
  <c r="G460" i="1"/>
  <c r="J459" i="1"/>
  <c r="I459" i="1"/>
  <c r="H459" i="1"/>
  <c r="G459" i="1"/>
  <c r="J458" i="1"/>
  <c r="I458" i="1"/>
  <c r="H458" i="1"/>
  <c r="G458" i="1"/>
  <c r="J457" i="1"/>
  <c r="I457" i="1"/>
  <c r="H457" i="1"/>
  <c r="G457" i="1"/>
  <c r="J456" i="1"/>
  <c r="I456" i="1"/>
  <c r="H456" i="1"/>
  <c r="G456" i="1"/>
  <c r="J455" i="1"/>
  <c r="I455" i="1"/>
  <c r="H455" i="1"/>
  <c r="G455" i="1"/>
  <c r="J454" i="1"/>
  <c r="I454" i="1"/>
  <c r="H454" i="1"/>
  <c r="G454" i="1"/>
  <c r="J453" i="1"/>
  <c r="I453" i="1"/>
  <c r="H453" i="1"/>
  <c r="G453" i="1"/>
  <c r="J452" i="1"/>
  <c r="I452" i="1"/>
  <c r="H452" i="1"/>
  <c r="G452" i="1"/>
  <c r="J451" i="1"/>
  <c r="I451" i="1"/>
  <c r="H451" i="1"/>
  <c r="G451" i="1"/>
  <c r="J450" i="1"/>
  <c r="I450" i="1"/>
  <c r="H450" i="1"/>
  <c r="G450" i="1"/>
  <c r="J449" i="1"/>
  <c r="I449" i="1"/>
  <c r="H449" i="1"/>
  <c r="G449" i="1"/>
  <c r="J448" i="1"/>
  <c r="I448" i="1"/>
  <c r="H448" i="1"/>
  <c r="G448" i="1"/>
  <c r="J447" i="1"/>
  <c r="I447" i="1"/>
  <c r="H447" i="1"/>
  <c r="G447" i="1"/>
  <c r="J446" i="1"/>
  <c r="I446" i="1"/>
  <c r="H446" i="1"/>
  <c r="G446" i="1"/>
  <c r="J445" i="1"/>
  <c r="I445" i="1"/>
  <c r="H445" i="1"/>
  <c r="G445" i="1"/>
  <c r="J444" i="1"/>
  <c r="I444" i="1"/>
  <c r="H444" i="1"/>
  <c r="G444" i="1"/>
  <c r="J443" i="1"/>
  <c r="I443" i="1"/>
  <c r="H443" i="1"/>
  <c r="G443" i="1"/>
  <c r="J442" i="1"/>
  <c r="I442" i="1"/>
  <c r="H442" i="1"/>
  <c r="G442" i="1"/>
  <c r="J441" i="1"/>
  <c r="I441" i="1"/>
  <c r="H441" i="1"/>
  <c r="G441" i="1"/>
  <c r="J440" i="1"/>
  <c r="I440" i="1"/>
  <c r="H440" i="1"/>
  <c r="G440" i="1"/>
  <c r="J439" i="1"/>
  <c r="I439" i="1"/>
  <c r="H439" i="1"/>
  <c r="G439" i="1"/>
  <c r="J438" i="1"/>
  <c r="I438" i="1"/>
  <c r="H438" i="1"/>
  <c r="G438" i="1"/>
  <c r="J437" i="1"/>
  <c r="I437" i="1"/>
  <c r="H437" i="1"/>
  <c r="G437" i="1"/>
  <c r="J436" i="1"/>
  <c r="I436" i="1"/>
  <c r="H436" i="1"/>
  <c r="G436" i="1"/>
  <c r="J435" i="1"/>
  <c r="I435" i="1"/>
  <c r="H435" i="1"/>
  <c r="G435" i="1"/>
  <c r="J434" i="1"/>
  <c r="I434" i="1"/>
  <c r="H434" i="1"/>
  <c r="G434" i="1"/>
  <c r="J433" i="1"/>
  <c r="I433" i="1"/>
  <c r="H433" i="1"/>
  <c r="G433" i="1"/>
  <c r="J432" i="1"/>
  <c r="I432" i="1"/>
  <c r="H432" i="1"/>
  <c r="G432" i="1"/>
  <c r="J431" i="1"/>
  <c r="I431" i="1"/>
  <c r="H431" i="1"/>
  <c r="G431" i="1"/>
  <c r="J430" i="1"/>
  <c r="I430" i="1"/>
  <c r="H430" i="1"/>
  <c r="G430" i="1"/>
  <c r="J429" i="1"/>
  <c r="I429" i="1"/>
  <c r="H429" i="1"/>
  <c r="G429" i="1"/>
  <c r="J428" i="1"/>
  <c r="I428" i="1"/>
  <c r="H428" i="1"/>
  <c r="G428" i="1"/>
  <c r="J427" i="1"/>
  <c r="I427" i="1"/>
  <c r="H427" i="1"/>
  <c r="G427" i="1"/>
  <c r="J426" i="1"/>
  <c r="I426" i="1"/>
  <c r="H426" i="1"/>
  <c r="G426" i="1"/>
  <c r="J425" i="1"/>
  <c r="I425" i="1"/>
  <c r="H425" i="1"/>
  <c r="G425" i="1"/>
  <c r="J424" i="1"/>
  <c r="I424" i="1"/>
  <c r="H424" i="1"/>
  <c r="G424" i="1"/>
  <c r="J423" i="1"/>
  <c r="I423" i="1"/>
  <c r="H423" i="1"/>
  <c r="G423" i="1"/>
  <c r="J422" i="1"/>
  <c r="I422" i="1"/>
  <c r="H422" i="1"/>
  <c r="G422" i="1"/>
  <c r="J421" i="1"/>
  <c r="I421" i="1"/>
  <c r="H421" i="1"/>
  <c r="G421" i="1"/>
  <c r="J420" i="1"/>
  <c r="I420" i="1"/>
  <c r="H420" i="1"/>
  <c r="G420" i="1"/>
  <c r="J419" i="1"/>
  <c r="I419" i="1"/>
  <c r="H419" i="1"/>
  <c r="G419" i="1"/>
  <c r="J418" i="1"/>
  <c r="I418" i="1"/>
  <c r="H418" i="1"/>
  <c r="G418" i="1"/>
  <c r="J417" i="1"/>
  <c r="I417" i="1"/>
  <c r="H417" i="1"/>
  <c r="G417" i="1"/>
  <c r="J416" i="1"/>
  <c r="I416" i="1"/>
  <c r="H416" i="1"/>
  <c r="G416" i="1"/>
  <c r="J415" i="1"/>
  <c r="I415" i="1"/>
  <c r="H415" i="1"/>
  <c r="G415" i="1"/>
  <c r="J414" i="1"/>
  <c r="I414" i="1"/>
  <c r="H414" i="1"/>
  <c r="G414" i="1"/>
  <c r="J413" i="1"/>
  <c r="I413" i="1"/>
  <c r="H413" i="1"/>
  <c r="G413" i="1"/>
  <c r="J412" i="1"/>
  <c r="I412" i="1"/>
  <c r="H412" i="1"/>
  <c r="G412" i="1"/>
  <c r="J411" i="1"/>
  <c r="I411" i="1"/>
  <c r="H411" i="1"/>
  <c r="G411" i="1"/>
  <c r="J410" i="1"/>
  <c r="I410" i="1"/>
  <c r="H410" i="1"/>
  <c r="G410" i="1"/>
  <c r="J409" i="1"/>
  <c r="I409" i="1"/>
  <c r="H409" i="1"/>
  <c r="G409" i="1"/>
  <c r="J408" i="1"/>
  <c r="I408" i="1"/>
  <c r="H408" i="1"/>
  <c r="G408" i="1"/>
  <c r="J407" i="1"/>
  <c r="I407" i="1"/>
  <c r="H407" i="1"/>
  <c r="G407" i="1"/>
  <c r="J406" i="1"/>
  <c r="I406" i="1"/>
  <c r="H406" i="1"/>
  <c r="G406" i="1"/>
  <c r="J405" i="1"/>
  <c r="I405" i="1"/>
  <c r="H405" i="1"/>
  <c r="G405" i="1"/>
  <c r="J404" i="1"/>
  <c r="I404" i="1"/>
  <c r="H404" i="1"/>
  <c r="G404" i="1"/>
  <c r="J403" i="1"/>
  <c r="I403" i="1"/>
  <c r="H403" i="1"/>
  <c r="G403" i="1"/>
  <c r="J402" i="1"/>
  <c r="I402" i="1"/>
  <c r="H402" i="1"/>
  <c r="G402" i="1"/>
  <c r="J401" i="1"/>
  <c r="I401" i="1"/>
  <c r="H401" i="1"/>
  <c r="G401" i="1"/>
  <c r="J400" i="1"/>
  <c r="I400" i="1"/>
  <c r="H400" i="1"/>
  <c r="G400" i="1"/>
  <c r="J399" i="1"/>
  <c r="I399" i="1"/>
  <c r="H399" i="1"/>
  <c r="G399" i="1"/>
  <c r="J398" i="1"/>
  <c r="I398" i="1"/>
  <c r="H398" i="1"/>
  <c r="G398" i="1"/>
  <c r="J397" i="1"/>
  <c r="I397" i="1"/>
  <c r="H397" i="1"/>
  <c r="G397" i="1"/>
  <c r="J396" i="1"/>
  <c r="I396" i="1"/>
  <c r="H396" i="1"/>
  <c r="G396" i="1"/>
  <c r="J395" i="1"/>
  <c r="I395" i="1"/>
  <c r="H395" i="1"/>
  <c r="G395" i="1"/>
  <c r="J394" i="1"/>
  <c r="I394" i="1"/>
  <c r="H394" i="1"/>
  <c r="G394" i="1"/>
  <c r="J393" i="1"/>
  <c r="I393" i="1"/>
  <c r="H393" i="1"/>
  <c r="G393" i="1"/>
  <c r="J392" i="1"/>
  <c r="I392" i="1"/>
  <c r="H392" i="1"/>
  <c r="G392" i="1"/>
  <c r="J391" i="1"/>
  <c r="I391" i="1"/>
  <c r="H391" i="1"/>
  <c r="G391" i="1"/>
  <c r="J390" i="1"/>
  <c r="I390" i="1"/>
  <c r="H390" i="1"/>
  <c r="G390" i="1"/>
  <c r="J389" i="1"/>
  <c r="I389" i="1"/>
  <c r="H389" i="1"/>
  <c r="G389" i="1"/>
  <c r="J388" i="1"/>
  <c r="I388" i="1"/>
  <c r="H388" i="1"/>
  <c r="G388" i="1"/>
  <c r="J387" i="1"/>
  <c r="I387" i="1"/>
  <c r="H387" i="1"/>
  <c r="G387" i="1"/>
  <c r="J386" i="1"/>
  <c r="I386" i="1"/>
  <c r="H386" i="1"/>
  <c r="G386" i="1"/>
  <c r="J385" i="1"/>
  <c r="I385" i="1"/>
  <c r="H385" i="1"/>
  <c r="G385" i="1"/>
  <c r="J384" i="1"/>
  <c r="I384" i="1"/>
  <c r="H384" i="1"/>
  <c r="G384" i="1"/>
  <c r="J383" i="1"/>
  <c r="I383" i="1"/>
  <c r="H383" i="1"/>
  <c r="G383" i="1"/>
  <c r="J382" i="1"/>
  <c r="I382" i="1"/>
  <c r="H382" i="1"/>
  <c r="G382" i="1"/>
  <c r="J381" i="1"/>
  <c r="I381" i="1"/>
  <c r="H381" i="1"/>
  <c r="G381" i="1"/>
  <c r="J380" i="1"/>
  <c r="I380" i="1"/>
  <c r="H380" i="1"/>
  <c r="G380" i="1"/>
  <c r="J379" i="1"/>
  <c r="I379" i="1"/>
  <c r="H379" i="1"/>
  <c r="G379" i="1"/>
  <c r="J378" i="1"/>
  <c r="I378" i="1"/>
  <c r="H378" i="1"/>
  <c r="G378" i="1"/>
  <c r="J377" i="1"/>
  <c r="I377" i="1"/>
  <c r="H377" i="1"/>
  <c r="G377" i="1"/>
  <c r="J376" i="1"/>
  <c r="I376" i="1"/>
  <c r="H376" i="1"/>
  <c r="G376" i="1"/>
  <c r="J375" i="1"/>
  <c r="I375" i="1"/>
  <c r="H375" i="1"/>
  <c r="G375" i="1"/>
  <c r="J374" i="1"/>
  <c r="I374" i="1"/>
  <c r="H374" i="1"/>
  <c r="G374" i="1"/>
  <c r="J373" i="1"/>
  <c r="I373" i="1"/>
  <c r="H373" i="1"/>
  <c r="G373" i="1"/>
  <c r="J372" i="1"/>
  <c r="I372" i="1"/>
  <c r="H372" i="1"/>
  <c r="G372" i="1"/>
  <c r="J371" i="1"/>
  <c r="I371" i="1"/>
  <c r="H371" i="1"/>
  <c r="G371" i="1"/>
  <c r="J370" i="1"/>
  <c r="I370" i="1"/>
  <c r="H370" i="1"/>
  <c r="G370" i="1"/>
  <c r="J369" i="1"/>
  <c r="I369" i="1"/>
  <c r="H369" i="1"/>
  <c r="G369" i="1"/>
  <c r="J368" i="1"/>
  <c r="I368" i="1"/>
  <c r="H368" i="1"/>
  <c r="G368" i="1"/>
  <c r="J367" i="1"/>
  <c r="I367" i="1"/>
  <c r="H367" i="1"/>
  <c r="G367" i="1"/>
  <c r="J366" i="1"/>
  <c r="I366" i="1"/>
  <c r="H366" i="1"/>
  <c r="G366" i="1"/>
  <c r="J365" i="1"/>
  <c r="I365" i="1"/>
  <c r="H365" i="1"/>
  <c r="G365" i="1"/>
  <c r="J364" i="1"/>
  <c r="I364" i="1"/>
  <c r="H364" i="1"/>
  <c r="G364" i="1"/>
  <c r="J363" i="1"/>
  <c r="I363" i="1"/>
  <c r="H363" i="1"/>
  <c r="G363" i="1"/>
  <c r="J362" i="1"/>
  <c r="I362" i="1"/>
  <c r="H362" i="1"/>
  <c r="G362" i="1"/>
  <c r="J361" i="1"/>
  <c r="I361" i="1"/>
  <c r="H361" i="1"/>
  <c r="G361" i="1"/>
  <c r="J360" i="1"/>
  <c r="I360" i="1"/>
  <c r="H360" i="1"/>
  <c r="G360" i="1"/>
  <c r="J359" i="1"/>
  <c r="I359" i="1"/>
  <c r="H359" i="1"/>
  <c r="G359" i="1"/>
  <c r="J358" i="1"/>
  <c r="I358" i="1"/>
  <c r="H358" i="1"/>
  <c r="G358" i="1"/>
  <c r="J357" i="1"/>
  <c r="I357" i="1"/>
  <c r="H357" i="1"/>
  <c r="G357" i="1"/>
  <c r="J356" i="1"/>
  <c r="I356" i="1"/>
  <c r="H356" i="1"/>
  <c r="G356" i="1"/>
  <c r="J355" i="1"/>
  <c r="I355" i="1"/>
  <c r="H355" i="1"/>
  <c r="G355" i="1"/>
  <c r="J354" i="1"/>
  <c r="I354" i="1"/>
  <c r="H354" i="1"/>
  <c r="G354" i="1"/>
  <c r="J353" i="1"/>
  <c r="I353" i="1"/>
  <c r="H353" i="1"/>
  <c r="G353" i="1"/>
  <c r="J352" i="1"/>
  <c r="I352" i="1"/>
  <c r="H352" i="1"/>
  <c r="G352" i="1"/>
  <c r="J351" i="1"/>
  <c r="I351" i="1"/>
  <c r="H351" i="1"/>
  <c r="G351" i="1"/>
  <c r="J350" i="1"/>
  <c r="I350" i="1"/>
  <c r="H350" i="1"/>
  <c r="G350" i="1"/>
  <c r="J349" i="1"/>
  <c r="I349" i="1"/>
  <c r="H349" i="1"/>
  <c r="G349" i="1"/>
  <c r="J348" i="1"/>
  <c r="I348" i="1"/>
  <c r="H348" i="1"/>
  <c r="G348" i="1"/>
  <c r="J347" i="1"/>
  <c r="I347" i="1"/>
  <c r="H347" i="1"/>
  <c r="G347" i="1"/>
  <c r="J346" i="1"/>
  <c r="I346" i="1"/>
  <c r="H346" i="1"/>
  <c r="G346" i="1"/>
  <c r="J345" i="1"/>
  <c r="I345" i="1"/>
  <c r="H345" i="1"/>
  <c r="G345" i="1"/>
  <c r="J344" i="1"/>
  <c r="I344" i="1"/>
  <c r="H344" i="1"/>
  <c r="G344" i="1"/>
  <c r="J343" i="1"/>
  <c r="I343" i="1"/>
  <c r="H343" i="1"/>
  <c r="G343" i="1"/>
  <c r="J342" i="1"/>
  <c r="I342" i="1"/>
  <c r="H342" i="1"/>
  <c r="G342" i="1"/>
  <c r="J341" i="1"/>
  <c r="I341" i="1"/>
  <c r="H341" i="1"/>
  <c r="G341" i="1"/>
  <c r="J340" i="1"/>
  <c r="I340" i="1"/>
  <c r="H340" i="1"/>
  <c r="G340" i="1"/>
  <c r="J339" i="1"/>
  <c r="I339" i="1"/>
  <c r="H339" i="1"/>
  <c r="G339" i="1"/>
  <c r="J338" i="1"/>
  <c r="I338" i="1"/>
  <c r="H338" i="1"/>
  <c r="G338" i="1"/>
  <c r="J337" i="1"/>
  <c r="I337" i="1"/>
  <c r="H337" i="1"/>
  <c r="G337" i="1"/>
  <c r="J336" i="1"/>
  <c r="I336" i="1"/>
  <c r="H336" i="1"/>
  <c r="G336" i="1"/>
  <c r="J335" i="1"/>
  <c r="I335" i="1"/>
  <c r="H335" i="1"/>
  <c r="G335" i="1"/>
  <c r="J334" i="1"/>
  <c r="I334" i="1"/>
  <c r="H334" i="1"/>
  <c r="G334" i="1"/>
  <c r="J333" i="1"/>
  <c r="I333" i="1"/>
  <c r="H333" i="1"/>
  <c r="G333" i="1"/>
  <c r="J332" i="1"/>
  <c r="I332" i="1"/>
  <c r="H332" i="1"/>
  <c r="G332" i="1"/>
  <c r="J331" i="1"/>
  <c r="I331" i="1"/>
  <c r="H331" i="1"/>
  <c r="G331" i="1"/>
  <c r="J330" i="1"/>
  <c r="I330" i="1"/>
  <c r="H330" i="1"/>
  <c r="G330" i="1"/>
  <c r="J329" i="1"/>
  <c r="I329" i="1"/>
  <c r="H329" i="1"/>
  <c r="G329" i="1"/>
  <c r="J328" i="1"/>
  <c r="I328" i="1"/>
  <c r="H328" i="1"/>
  <c r="G328" i="1"/>
  <c r="J327" i="1"/>
  <c r="I327" i="1"/>
  <c r="H327" i="1"/>
  <c r="G327" i="1"/>
  <c r="J326" i="1"/>
  <c r="I326" i="1"/>
  <c r="H326" i="1"/>
  <c r="G326" i="1"/>
  <c r="J325" i="1"/>
  <c r="I325" i="1"/>
  <c r="H325" i="1"/>
  <c r="G325" i="1"/>
  <c r="J324" i="1"/>
  <c r="I324" i="1"/>
  <c r="H324" i="1"/>
  <c r="G324" i="1"/>
  <c r="J323" i="1"/>
  <c r="I323" i="1"/>
  <c r="H323" i="1"/>
  <c r="G323" i="1"/>
  <c r="J322" i="1"/>
  <c r="I322" i="1"/>
  <c r="H322" i="1"/>
  <c r="G322" i="1"/>
  <c r="J321" i="1"/>
  <c r="I321" i="1"/>
  <c r="H321" i="1"/>
  <c r="G321" i="1"/>
  <c r="J320" i="1"/>
  <c r="I320" i="1"/>
  <c r="H320" i="1"/>
  <c r="G320" i="1"/>
  <c r="J319" i="1"/>
  <c r="I319" i="1"/>
  <c r="H319" i="1"/>
  <c r="G319" i="1"/>
  <c r="J318" i="1"/>
  <c r="I318" i="1"/>
  <c r="H318" i="1"/>
  <c r="G318" i="1"/>
  <c r="J317" i="1"/>
  <c r="I317" i="1"/>
  <c r="H317" i="1"/>
  <c r="G317" i="1"/>
  <c r="J316" i="1"/>
  <c r="I316" i="1"/>
  <c r="H316" i="1"/>
  <c r="G316" i="1"/>
  <c r="J315" i="1"/>
  <c r="I315" i="1"/>
  <c r="H315" i="1"/>
  <c r="G315" i="1"/>
  <c r="J314" i="1"/>
  <c r="I314" i="1"/>
  <c r="H314" i="1"/>
  <c r="G314" i="1"/>
  <c r="J313" i="1"/>
  <c r="I313" i="1"/>
  <c r="H313" i="1"/>
  <c r="G313" i="1"/>
  <c r="J312" i="1"/>
  <c r="I312" i="1"/>
  <c r="H312" i="1"/>
  <c r="G312" i="1"/>
  <c r="J311" i="1"/>
  <c r="I311" i="1"/>
  <c r="H311" i="1"/>
  <c r="G311" i="1"/>
  <c r="J310" i="1"/>
  <c r="I310" i="1"/>
  <c r="H310" i="1"/>
  <c r="G310" i="1"/>
  <c r="J309" i="1"/>
  <c r="I309" i="1"/>
  <c r="H309" i="1"/>
  <c r="G309" i="1"/>
  <c r="J308" i="1"/>
  <c r="I308" i="1"/>
  <c r="H308" i="1"/>
  <c r="G308" i="1"/>
  <c r="J307" i="1"/>
  <c r="I307" i="1"/>
  <c r="H307" i="1"/>
  <c r="G307" i="1"/>
  <c r="J306" i="1"/>
  <c r="I306" i="1"/>
  <c r="H306" i="1"/>
  <c r="G306" i="1"/>
  <c r="J305" i="1"/>
  <c r="I305" i="1"/>
  <c r="H305" i="1"/>
  <c r="G305" i="1"/>
  <c r="J304" i="1"/>
  <c r="I304" i="1"/>
  <c r="H304" i="1"/>
  <c r="G304" i="1"/>
  <c r="J303" i="1"/>
  <c r="I303" i="1"/>
  <c r="H303" i="1"/>
  <c r="G303" i="1"/>
  <c r="J302" i="1"/>
  <c r="I302" i="1"/>
  <c r="H302" i="1"/>
  <c r="G302" i="1"/>
  <c r="J301" i="1"/>
  <c r="I301" i="1"/>
  <c r="H301" i="1"/>
  <c r="G301" i="1"/>
  <c r="J300" i="1"/>
  <c r="I300" i="1"/>
  <c r="H300" i="1"/>
  <c r="G300" i="1"/>
  <c r="J299" i="1"/>
  <c r="I299" i="1"/>
  <c r="H299" i="1"/>
  <c r="G299" i="1"/>
  <c r="J298" i="1"/>
  <c r="I298" i="1"/>
  <c r="H298" i="1"/>
  <c r="G298" i="1"/>
  <c r="J297" i="1"/>
  <c r="I297" i="1"/>
  <c r="H297" i="1"/>
  <c r="G297" i="1"/>
  <c r="J296" i="1"/>
  <c r="I296" i="1"/>
  <c r="H296" i="1"/>
  <c r="G296" i="1"/>
  <c r="J295" i="1"/>
  <c r="I295" i="1"/>
  <c r="H295" i="1"/>
  <c r="G295" i="1"/>
  <c r="J294" i="1"/>
  <c r="I294" i="1"/>
  <c r="H294" i="1"/>
  <c r="G294" i="1"/>
  <c r="J293" i="1"/>
  <c r="I293" i="1"/>
  <c r="H293" i="1"/>
  <c r="G293" i="1"/>
  <c r="J292" i="1"/>
  <c r="I292" i="1"/>
  <c r="H292" i="1"/>
  <c r="G292" i="1"/>
  <c r="J291" i="1"/>
  <c r="I291" i="1"/>
  <c r="H291" i="1"/>
  <c r="G291" i="1"/>
  <c r="J290" i="1"/>
  <c r="I290" i="1"/>
  <c r="H290" i="1"/>
  <c r="G290" i="1"/>
  <c r="J289" i="1"/>
  <c r="I289" i="1"/>
  <c r="H289" i="1"/>
  <c r="G289" i="1"/>
  <c r="J288" i="1"/>
  <c r="I288" i="1"/>
  <c r="H288" i="1"/>
  <c r="G288" i="1"/>
  <c r="J287" i="1"/>
  <c r="I287" i="1"/>
  <c r="H287" i="1"/>
  <c r="G287" i="1"/>
  <c r="J286" i="1"/>
  <c r="I286" i="1"/>
  <c r="H286" i="1"/>
  <c r="G286" i="1"/>
  <c r="J285" i="1"/>
  <c r="I285" i="1"/>
  <c r="H285" i="1"/>
  <c r="G285" i="1"/>
  <c r="J284" i="1"/>
  <c r="I284" i="1"/>
  <c r="H284" i="1"/>
  <c r="G284" i="1"/>
  <c r="J283" i="1"/>
  <c r="I283" i="1"/>
  <c r="H283" i="1"/>
  <c r="G283" i="1"/>
  <c r="J282" i="1"/>
  <c r="I282" i="1"/>
  <c r="H282" i="1"/>
  <c r="G282" i="1"/>
  <c r="J281" i="1"/>
  <c r="I281" i="1"/>
  <c r="H281" i="1"/>
  <c r="G281" i="1"/>
  <c r="J280" i="1"/>
  <c r="I280" i="1"/>
  <c r="H280" i="1"/>
  <c r="G280" i="1"/>
  <c r="J279" i="1"/>
  <c r="I279" i="1"/>
  <c r="H279" i="1"/>
  <c r="G279" i="1"/>
  <c r="J278" i="1"/>
  <c r="I278" i="1"/>
  <c r="H278" i="1"/>
  <c r="G278" i="1"/>
  <c r="J277" i="1"/>
  <c r="I277" i="1"/>
  <c r="H277" i="1"/>
  <c r="G277" i="1"/>
  <c r="J276" i="1"/>
  <c r="I276" i="1"/>
  <c r="H276" i="1"/>
  <c r="G276" i="1"/>
  <c r="J275" i="1"/>
  <c r="I275" i="1"/>
  <c r="H275" i="1"/>
  <c r="G275" i="1"/>
  <c r="J274" i="1"/>
  <c r="I274" i="1"/>
  <c r="H274" i="1"/>
  <c r="G274" i="1"/>
  <c r="J273" i="1"/>
  <c r="I273" i="1"/>
  <c r="H273" i="1"/>
  <c r="G273" i="1"/>
  <c r="J272" i="1"/>
  <c r="I272" i="1"/>
  <c r="H272" i="1"/>
  <c r="G272" i="1"/>
  <c r="J271" i="1"/>
  <c r="I271" i="1"/>
  <c r="H271" i="1"/>
  <c r="G271" i="1"/>
  <c r="J270" i="1"/>
  <c r="I270" i="1"/>
  <c r="H270" i="1"/>
  <c r="G270" i="1"/>
  <c r="J269" i="1"/>
  <c r="I269" i="1"/>
  <c r="H269" i="1"/>
  <c r="G269" i="1"/>
  <c r="J268" i="1"/>
  <c r="I268" i="1"/>
  <c r="H268" i="1"/>
  <c r="G268" i="1"/>
  <c r="J267" i="1"/>
  <c r="I267" i="1"/>
  <c r="H267" i="1"/>
  <c r="G267" i="1"/>
  <c r="J266" i="1"/>
  <c r="I266" i="1"/>
  <c r="H266" i="1"/>
  <c r="G266" i="1"/>
  <c r="J265" i="1"/>
  <c r="I265" i="1"/>
  <c r="H265" i="1"/>
  <c r="G265" i="1"/>
  <c r="J264" i="1"/>
  <c r="I264" i="1"/>
  <c r="H264" i="1"/>
  <c r="G264" i="1"/>
  <c r="J263" i="1"/>
  <c r="I263" i="1"/>
  <c r="H263" i="1"/>
  <c r="G263" i="1"/>
  <c r="J262" i="1"/>
  <c r="I262" i="1"/>
  <c r="H262" i="1"/>
  <c r="G262" i="1"/>
  <c r="J261" i="1"/>
  <c r="I261" i="1"/>
  <c r="H261" i="1"/>
  <c r="G261" i="1"/>
  <c r="J260" i="1"/>
  <c r="I260" i="1"/>
  <c r="H260" i="1"/>
  <c r="G260" i="1"/>
  <c r="J259" i="1"/>
  <c r="I259" i="1"/>
  <c r="H259" i="1"/>
  <c r="G259" i="1"/>
  <c r="J258" i="1"/>
  <c r="I258" i="1"/>
  <c r="H258" i="1"/>
  <c r="G258" i="1"/>
  <c r="J257" i="1"/>
  <c r="I257" i="1"/>
  <c r="H257" i="1"/>
  <c r="G257" i="1"/>
  <c r="J256" i="1"/>
  <c r="I256" i="1"/>
  <c r="H256" i="1"/>
  <c r="G256" i="1"/>
  <c r="J255" i="1"/>
  <c r="I255" i="1"/>
  <c r="H255" i="1"/>
  <c r="G255" i="1"/>
  <c r="J254" i="1"/>
  <c r="I254" i="1"/>
  <c r="H254" i="1"/>
  <c r="G254" i="1"/>
  <c r="J253" i="1"/>
  <c r="I253" i="1"/>
  <c r="H253" i="1"/>
  <c r="G253" i="1"/>
  <c r="J252" i="1"/>
  <c r="I252" i="1"/>
  <c r="H252" i="1"/>
  <c r="G252" i="1"/>
  <c r="J251" i="1"/>
  <c r="I251" i="1"/>
  <c r="H251" i="1"/>
  <c r="G251" i="1"/>
  <c r="J250" i="1"/>
  <c r="I250" i="1"/>
  <c r="H250" i="1"/>
  <c r="G250" i="1"/>
  <c r="J249" i="1"/>
  <c r="I249" i="1"/>
  <c r="H249" i="1"/>
  <c r="G249" i="1"/>
  <c r="J248" i="1"/>
  <c r="I248" i="1"/>
  <c r="H248" i="1"/>
  <c r="G248" i="1"/>
  <c r="J247" i="1"/>
  <c r="I247" i="1"/>
  <c r="H247" i="1"/>
  <c r="G247" i="1"/>
  <c r="J246" i="1"/>
  <c r="I246" i="1"/>
  <c r="H246" i="1"/>
  <c r="G246" i="1"/>
  <c r="J245" i="1"/>
  <c r="I245" i="1"/>
  <c r="H245" i="1"/>
  <c r="G245" i="1"/>
  <c r="J244" i="1"/>
  <c r="I244" i="1"/>
  <c r="H244" i="1"/>
  <c r="G244" i="1"/>
  <c r="J243" i="1"/>
  <c r="I243" i="1"/>
  <c r="H243" i="1"/>
  <c r="G243" i="1"/>
  <c r="J242" i="1"/>
  <c r="I242" i="1"/>
  <c r="H242" i="1"/>
  <c r="G242" i="1"/>
  <c r="J241" i="1"/>
  <c r="I241" i="1"/>
  <c r="H241" i="1"/>
  <c r="G241" i="1"/>
  <c r="J240" i="1"/>
  <c r="I240" i="1"/>
  <c r="H240" i="1"/>
  <c r="G240" i="1"/>
  <c r="J239" i="1"/>
  <c r="I239" i="1"/>
  <c r="H239" i="1"/>
  <c r="G239" i="1"/>
  <c r="J238" i="1"/>
  <c r="I238" i="1"/>
  <c r="H238" i="1"/>
  <c r="G238" i="1"/>
  <c r="J237" i="1"/>
  <c r="I237" i="1"/>
  <c r="H237" i="1"/>
  <c r="G237" i="1"/>
  <c r="J236" i="1"/>
  <c r="I236" i="1"/>
  <c r="H236" i="1"/>
  <c r="G236" i="1"/>
  <c r="J235" i="1"/>
  <c r="I235" i="1"/>
  <c r="H235" i="1"/>
  <c r="G235" i="1"/>
  <c r="J234" i="1"/>
  <c r="I234" i="1"/>
  <c r="H234" i="1"/>
  <c r="G234" i="1"/>
  <c r="J233" i="1"/>
  <c r="I233" i="1"/>
  <c r="H233" i="1"/>
  <c r="G233" i="1"/>
  <c r="J232" i="1"/>
  <c r="I232" i="1"/>
  <c r="H232" i="1"/>
  <c r="G232" i="1"/>
  <c r="J231" i="1"/>
  <c r="I231" i="1"/>
  <c r="H231" i="1"/>
  <c r="G231" i="1"/>
  <c r="J230" i="1"/>
  <c r="I230" i="1"/>
  <c r="H230" i="1"/>
  <c r="G230" i="1"/>
  <c r="J229" i="1"/>
  <c r="I229" i="1"/>
  <c r="H229" i="1"/>
  <c r="G229" i="1"/>
  <c r="J228" i="1"/>
  <c r="I228" i="1"/>
  <c r="H228" i="1"/>
  <c r="G228" i="1"/>
  <c r="J227" i="1"/>
  <c r="I227" i="1"/>
  <c r="H227" i="1"/>
  <c r="G227" i="1"/>
  <c r="J226" i="1"/>
  <c r="I226" i="1"/>
  <c r="H226" i="1"/>
  <c r="G226" i="1"/>
  <c r="J225" i="1"/>
  <c r="I225" i="1"/>
  <c r="H225" i="1"/>
  <c r="G225" i="1"/>
  <c r="J224" i="1"/>
  <c r="I224" i="1"/>
  <c r="H224" i="1"/>
  <c r="G224" i="1"/>
  <c r="J223" i="1"/>
  <c r="I223" i="1"/>
  <c r="H223" i="1"/>
  <c r="G223" i="1"/>
  <c r="J222" i="1"/>
  <c r="I222" i="1"/>
  <c r="H222" i="1"/>
  <c r="G222" i="1"/>
  <c r="J221" i="1"/>
  <c r="I221" i="1"/>
  <c r="H221" i="1"/>
  <c r="G221" i="1"/>
  <c r="J220" i="1"/>
  <c r="I220" i="1"/>
  <c r="H220" i="1"/>
  <c r="G220" i="1"/>
  <c r="J219" i="1"/>
  <c r="I219" i="1"/>
  <c r="H219" i="1"/>
  <c r="G219" i="1"/>
  <c r="J218" i="1"/>
  <c r="I218" i="1"/>
  <c r="H218" i="1"/>
  <c r="G218" i="1"/>
  <c r="J217" i="1"/>
  <c r="I217" i="1"/>
  <c r="H217" i="1"/>
  <c r="G217" i="1"/>
  <c r="J216" i="1"/>
  <c r="I216" i="1"/>
  <c r="H216" i="1"/>
  <c r="G216" i="1"/>
  <c r="J215" i="1"/>
  <c r="I215" i="1"/>
  <c r="H215" i="1"/>
  <c r="G215" i="1"/>
  <c r="J214" i="1"/>
  <c r="I214" i="1"/>
  <c r="H214" i="1"/>
  <c r="G214" i="1"/>
  <c r="J213" i="1"/>
  <c r="I213" i="1"/>
  <c r="H213" i="1"/>
  <c r="G213" i="1"/>
  <c r="J212" i="1"/>
  <c r="I212" i="1"/>
  <c r="H212" i="1"/>
  <c r="G212" i="1"/>
  <c r="J211" i="1"/>
  <c r="I211" i="1"/>
  <c r="H211" i="1"/>
  <c r="G211" i="1"/>
  <c r="J210" i="1"/>
  <c r="I210" i="1"/>
  <c r="H210" i="1"/>
  <c r="G210" i="1"/>
  <c r="J209" i="1"/>
  <c r="I209" i="1"/>
  <c r="H209" i="1"/>
  <c r="G209" i="1"/>
  <c r="J208" i="1"/>
  <c r="I208" i="1"/>
  <c r="H208" i="1"/>
  <c r="G208" i="1"/>
  <c r="J207" i="1"/>
  <c r="I207" i="1"/>
  <c r="H207" i="1"/>
  <c r="G207" i="1"/>
  <c r="J206" i="1"/>
  <c r="I206" i="1"/>
  <c r="H206" i="1"/>
  <c r="G206" i="1"/>
  <c r="J205" i="1"/>
  <c r="I205" i="1"/>
  <c r="H205" i="1"/>
  <c r="G205" i="1"/>
  <c r="J204" i="1"/>
  <c r="I204" i="1"/>
  <c r="H204" i="1"/>
  <c r="G204" i="1"/>
  <c r="J203" i="1"/>
  <c r="I203" i="1"/>
  <c r="H203" i="1"/>
  <c r="G203" i="1"/>
  <c r="J202" i="1"/>
  <c r="I202" i="1"/>
  <c r="H202" i="1"/>
  <c r="G202" i="1"/>
  <c r="J201" i="1"/>
  <c r="I201" i="1"/>
  <c r="H201" i="1"/>
  <c r="G201" i="1"/>
  <c r="J200" i="1"/>
  <c r="I200" i="1"/>
  <c r="H200" i="1"/>
  <c r="G200" i="1"/>
  <c r="J199" i="1"/>
  <c r="I199" i="1"/>
  <c r="H199" i="1"/>
  <c r="G199" i="1"/>
  <c r="J198" i="1"/>
  <c r="I198" i="1"/>
  <c r="H198" i="1"/>
  <c r="G198" i="1"/>
  <c r="J197" i="1"/>
  <c r="I197" i="1"/>
  <c r="H197" i="1"/>
  <c r="G197" i="1"/>
  <c r="J196" i="1"/>
  <c r="I196" i="1"/>
  <c r="H196" i="1"/>
  <c r="G196" i="1"/>
  <c r="J195" i="1"/>
  <c r="I195" i="1"/>
  <c r="H195" i="1"/>
  <c r="G195" i="1"/>
  <c r="J194" i="1"/>
  <c r="I194" i="1"/>
  <c r="H194" i="1"/>
  <c r="G194" i="1"/>
  <c r="J193" i="1"/>
  <c r="I193" i="1"/>
  <c r="H193" i="1"/>
  <c r="G193" i="1"/>
  <c r="J192" i="1"/>
  <c r="I192" i="1"/>
  <c r="H192" i="1"/>
  <c r="G192" i="1"/>
  <c r="J191" i="1"/>
  <c r="I191" i="1"/>
  <c r="H191" i="1"/>
  <c r="G191" i="1"/>
  <c r="J190" i="1"/>
  <c r="I190" i="1"/>
  <c r="H190" i="1"/>
  <c r="G190" i="1"/>
  <c r="J189" i="1"/>
  <c r="I189" i="1"/>
  <c r="H189" i="1"/>
  <c r="G189" i="1"/>
  <c r="J188" i="1"/>
  <c r="I188" i="1"/>
  <c r="H188" i="1"/>
  <c r="G188" i="1"/>
  <c r="J187" i="1"/>
  <c r="I187" i="1"/>
  <c r="H187" i="1"/>
  <c r="G187" i="1"/>
  <c r="J186" i="1"/>
  <c r="I186" i="1"/>
  <c r="H186" i="1"/>
  <c r="G186" i="1"/>
  <c r="J185" i="1"/>
  <c r="I185" i="1"/>
  <c r="H185" i="1"/>
  <c r="G185" i="1"/>
  <c r="J184" i="1"/>
  <c r="I184" i="1"/>
  <c r="H184" i="1"/>
  <c r="G184" i="1"/>
  <c r="J183" i="1"/>
  <c r="I183" i="1"/>
  <c r="H183" i="1"/>
  <c r="G183" i="1"/>
  <c r="J182" i="1"/>
  <c r="I182" i="1"/>
  <c r="H182" i="1"/>
  <c r="G182" i="1"/>
  <c r="J181" i="1"/>
  <c r="I181" i="1"/>
  <c r="H181" i="1"/>
  <c r="G181" i="1"/>
  <c r="J180" i="1"/>
  <c r="I180" i="1"/>
  <c r="H180" i="1"/>
  <c r="G180" i="1"/>
  <c r="J179" i="1"/>
  <c r="I179" i="1"/>
  <c r="H179" i="1"/>
  <c r="G179" i="1"/>
  <c r="J178" i="1"/>
  <c r="I178" i="1"/>
  <c r="H178" i="1"/>
  <c r="G178" i="1"/>
  <c r="J177" i="1"/>
  <c r="I177" i="1"/>
  <c r="H177" i="1"/>
  <c r="G177" i="1"/>
  <c r="J176" i="1"/>
  <c r="I176" i="1"/>
  <c r="H176" i="1"/>
  <c r="G176" i="1"/>
  <c r="J175" i="1"/>
  <c r="I175" i="1"/>
  <c r="H175" i="1"/>
  <c r="G175" i="1"/>
  <c r="J174" i="1"/>
  <c r="I174" i="1"/>
  <c r="H174" i="1"/>
  <c r="G174" i="1"/>
  <c r="J173" i="1"/>
  <c r="I173" i="1"/>
  <c r="H173" i="1"/>
  <c r="G173" i="1"/>
  <c r="J172" i="1"/>
  <c r="I172" i="1"/>
  <c r="H172" i="1"/>
  <c r="G172" i="1"/>
  <c r="J171" i="1"/>
  <c r="I171" i="1"/>
  <c r="H171" i="1"/>
  <c r="G171" i="1"/>
  <c r="J170" i="1"/>
  <c r="I170" i="1"/>
  <c r="H170" i="1"/>
  <c r="G170" i="1"/>
  <c r="J169" i="1"/>
  <c r="I169" i="1"/>
  <c r="H169" i="1"/>
  <c r="G169" i="1"/>
  <c r="J168" i="1"/>
  <c r="I168" i="1"/>
  <c r="H168" i="1"/>
  <c r="G168" i="1"/>
  <c r="J167" i="1"/>
  <c r="I167" i="1"/>
  <c r="H167" i="1"/>
  <c r="G167" i="1"/>
  <c r="J166" i="1"/>
  <c r="I166" i="1"/>
  <c r="H166" i="1"/>
  <c r="G166" i="1"/>
  <c r="J165" i="1"/>
  <c r="I165" i="1"/>
  <c r="H165" i="1"/>
  <c r="G165" i="1"/>
  <c r="J164" i="1"/>
  <c r="I164" i="1"/>
  <c r="H164" i="1"/>
  <c r="G164" i="1"/>
  <c r="J163" i="1"/>
  <c r="I163" i="1"/>
  <c r="H163" i="1"/>
  <c r="G163" i="1"/>
  <c r="J162" i="1"/>
  <c r="I162" i="1"/>
  <c r="H162" i="1"/>
  <c r="G162" i="1"/>
  <c r="J161" i="1"/>
  <c r="I161" i="1"/>
  <c r="H161" i="1"/>
  <c r="G161" i="1"/>
  <c r="J160" i="1"/>
  <c r="I160" i="1"/>
  <c r="H160" i="1"/>
  <c r="G160" i="1"/>
  <c r="J159" i="1"/>
  <c r="I159" i="1"/>
  <c r="H159" i="1"/>
  <c r="G159" i="1"/>
  <c r="J158" i="1"/>
  <c r="I158" i="1"/>
  <c r="H158" i="1"/>
  <c r="G158" i="1"/>
  <c r="J157" i="1"/>
  <c r="I157" i="1"/>
  <c r="H157" i="1"/>
  <c r="G157" i="1"/>
  <c r="J156" i="1"/>
  <c r="I156" i="1"/>
  <c r="H156" i="1"/>
  <c r="G156" i="1"/>
  <c r="J155" i="1"/>
  <c r="I155" i="1"/>
  <c r="H155" i="1"/>
  <c r="G155" i="1"/>
  <c r="J154" i="1"/>
  <c r="I154" i="1"/>
  <c r="H154" i="1"/>
  <c r="G154" i="1"/>
  <c r="J153" i="1"/>
  <c r="I153" i="1"/>
  <c r="H153" i="1"/>
  <c r="G153" i="1"/>
  <c r="J152" i="1"/>
  <c r="I152" i="1"/>
  <c r="H152" i="1"/>
  <c r="G152" i="1"/>
  <c r="J151" i="1"/>
  <c r="I151" i="1"/>
  <c r="H151" i="1"/>
  <c r="G151" i="1"/>
  <c r="J150" i="1"/>
  <c r="I150" i="1"/>
  <c r="H150" i="1"/>
  <c r="G150" i="1"/>
  <c r="J149" i="1"/>
  <c r="I149" i="1"/>
  <c r="H149" i="1"/>
  <c r="G149" i="1"/>
  <c r="J148" i="1"/>
  <c r="I148" i="1"/>
  <c r="H148" i="1"/>
  <c r="G148" i="1"/>
  <c r="J147" i="1"/>
  <c r="I147" i="1"/>
  <c r="H147" i="1"/>
  <c r="G147" i="1"/>
  <c r="J146" i="1"/>
  <c r="I146" i="1"/>
  <c r="H146" i="1"/>
  <c r="G146" i="1"/>
  <c r="J145" i="1"/>
  <c r="I145" i="1"/>
  <c r="H145" i="1"/>
  <c r="G145" i="1"/>
  <c r="J144" i="1"/>
  <c r="I144" i="1"/>
  <c r="H144" i="1"/>
  <c r="G144" i="1"/>
  <c r="J143" i="1"/>
  <c r="I143" i="1"/>
  <c r="H143" i="1"/>
  <c r="G143" i="1"/>
  <c r="J142" i="1"/>
  <c r="I142" i="1"/>
  <c r="H142" i="1"/>
  <c r="G142" i="1"/>
  <c r="J141" i="1"/>
  <c r="I141" i="1"/>
  <c r="H141" i="1"/>
  <c r="G141" i="1"/>
  <c r="J140" i="1"/>
  <c r="I140" i="1"/>
  <c r="H140" i="1"/>
  <c r="G140" i="1"/>
  <c r="J139" i="1"/>
  <c r="I139" i="1"/>
  <c r="H139" i="1"/>
  <c r="G139" i="1"/>
  <c r="J138" i="1"/>
  <c r="I138" i="1"/>
  <c r="H138" i="1"/>
  <c r="G138" i="1"/>
  <c r="J137" i="1"/>
  <c r="I137" i="1"/>
  <c r="H137" i="1"/>
  <c r="G137" i="1"/>
  <c r="J136" i="1"/>
  <c r="I136" i="1"/>
  <c r="H136" i="1"/>
  <c r="G136" i="1"/>
  <c r="J135" i="1"/>
  <c r="I135" i="1"/>
  <c r="H135" i="1"/>
  <c r="G135" i="1"/>
  <c r="J134" i="1"/>
  <c r="I134" i="1"/>
  <c r="H134" i="1"/>
  <c r="G134" i="1"/>
  <c r="J133" i="1"/>
  <c r="I133" i="1"/>
  <c r="H133" i="1"/>
  <c r="G133" i="1"/>
  <c r="J132" i="1"/>
  <c r="I132" i="1"/>
  <c r="H132" i="1"/>
  <c r="G132" i="1"/>
  <c r="J131" i="1"/>
  <c r="I131" i="1"/>
  <c r="H131" i="1"/>
  <c r="G131" i="1"/>
  <c r="J130" i="1"/>
  <c r="I130" i="1"/>
  <c r="H130" i="1"/>
  <c r="G130" i="1"/>
  <c r="J129" i="1"/>
  <c r="I129" i="1"/>
  <c r="H129" i="1"/>
  <c r="G129" i="1"/>
  <c r="J128" i="1"/>
  <c r="I128" i="1"/>
  <c r="H128" i="1"/>
  <c r="G128" i="1"/>
  <c r="J127" i="1"/>
  <c r="I127" i="1"/>
  <c r="H127" i="1"/>
  <c r="G127" i="1"/>
  <c r="J126" i="1"/>
  <c r="I126" i="1"/>
  <c r="H126" i="1"/>
  <c r="G126" i="1"/>
  <c r="J125" i="1"/>
  <c r="I125" i="1"/>
  <c r="H125" i="1"/>
  <c r="G125" i="1"/>
  <c r="J124" i="1"/>
  <c r="I124" i="1"/>
  <c r="H124" i="1"/>
  <c r="G124" i="1"/>
  <c r="J123" i="1"/>
  <c r="I123" i="1"/>
  <c r="H123" i="1"/>
  <c r="G123" i="1"/>
  <c r="J122" i="1"/>
  <c r="I122" i="1"/>
  <c r="H122" i="1"/>
  <c r="G122" i="1"/>
  <c r="J121" i="1"/>
  <c r="I121" i="1"/>
  <c r="H121" i="1"/>
  <c r="G121" i="1"/>
  <c r="J120" i="1"/>
  <c r="I120" i="1"/>
  <c r="H120" i="1"/>
  <c r="G120" i="1"/>
  <c r="J119" i="1"/>
  <c r="I119" i="1"/>
  <c r="H119" i="1"/>
  <c r="G119" i="1"/>
  <c r="J118" i="1"/>
  <c r="I118" i="1"/>
  <c r="H118" i="1"/>
  <c r="G118" i="1"/>
  <c r="J117" i="1"/>
  <c r="I117" i="1"/>
  <c r="H117" i="1"/>
  <c r="G117" i="1"/>
  <c r="J116" i="1"/>
  <c r="I116" i="1"/>
  <c r="H116" i="1"/>
  <c r="G116" i="1"/>
  <c r="J115" i="1"/>
  <c r="I115" i="1"/>
  <c r="H115" i="1"/>
  <c r="G115" i="1"/>
  <c r="J114" i="1"/>
  <c r="I114" i="1"/>
  <c r="H114" i="1"/>
  <c r="G114" i="1"/>
  <c r="J113" i="1"/>
  <c r="I113" i="1"/>
  <c r="H113" i="1"/>
  <c r="G113" i="1"/>
  <c r="J112" i="1"/>
  <c r="I112" i="1"/>
  <c r="H112" i="1"/>
  <c r="G112" i="1"/>
  <c r="J111" i="1"/>
  <c r="I111" i="1"/>
  <c r="H111" i="1"/>
  <c r="G111" i="1"/>
  <c r="J110" i="1"/>
  <c r="I110" i="1"/>
  <c r="H110" i="1"/>
  <c r="G110" i="1"/>
  <c r="J109" i="1"/>
  <c r="I109" i="1"/>
  <c r="H109" i="1"/>
  <c r="G109" i="1"/>
  <c r="J108" i="1"/>
  <c r="I108" i="1"/>
  <c r="H108" i="1"/>
  <c r="G108" i="1"/>
  <c r="J107" i="1"/>
  <c r="I107" i="1"/>
  <c r="H107" i="1"/>
  <c r="G107" i="1"/>
  <c r="J106" i="1"/>
  <c r="I106" i="1"/>
  <c r="H106" i="1"/>
  <c r="G106" i="1"/>
  <c r="J105" i="1"/>
  <c r="I105" i="1"/>
  <c r="H105" i="1"/>
  <c r="G105" i="1"/>
  <c r="J104" i="1"/>
  <c r="I104" i="1"/>
  <c r="H104" i="1"/>
  <c r="G104" i="1"/>
  <c r="J103" i="1"/>
  <c r="I103" i="1"/>
  <c r="H103" i="1"/>
  <c r="G103" i="1"/>
  <c r="J102" i="1"/>
  <c r="I102" i="1"/>
  <c r="H102" i="1"/>
  <c r="G102" i="1"/>
  <c r="J101" i="1"/>
  <c r="I101" i="1"/>
  <c r="H101" i="1"/>
  <c r="G101" i="1"/>
  <c r="J100" i="1"/>
  <c r="I100" i="1"/>
  <c r="H100" i="1"/>
  <c r="G100" i="1"/>
  <c r="J99" i="1"/>
  <c r="I99" i="1"/>
  <c r="H99" i="1"/>
  <c r="G99" i="1"/>
  <c r="J98" i="1"/>
  <c r="I98" i="1"/>
  <c r="H98" i="1"/>
  <c r="G98" i="1"/>
  <c r="J97" i="1"/>
  <c r="I97" i="1"/>
  <c r="H97" i="1"/>
  <c r="G97" i="1"/>
  <c r="J96" i="1"/>
  <c r="I96" i="1"/>
  <c r="H96" i="1"/>
  <c r="G96" i="1"/>
  <c r="J95" i="1"/>
  <c r="I95" i="1"/>
  <c r="H95" i="1"/>
  <c r="G95" i="1"/>
  <c r="J94" i="1"/>
  <c r="I94" i="1"/>
  <c r="H94" i="1"/>
  <c r="G94" i="1"/>
  <c r="J93" i="1"/>
  <c r="I93" i="1"/>
  <c r="H93" i="1"/>
  <c r="G93" i="1"/>
  <c r="J92" i="1"/>
  <c r="I92" i="1"/>
  <c r="H92" i="1"/>
  <c r="G92" i="1"/>
  <c r="J91" i="1"/>
  <c r="I91" i="1"/>
  <c r="H91" i="1"/>
  <c r="G91" i="1"/>
  <c r="J90" i="1"/>
  <c r="I90" i="1"/>
  <c r="H90" i="1"/>
  <c r="G90" i="1"/>
  <c r="J89" i="1"/>
  <c r="I89" i="1"/>
  <c r="H89" i="1"/>
  <c r="G89" i="1"/>
  <c r="J88" i="1"/>
  <c r="I88" i="1"/>
  <c r="H88" i="1"/>
  <c r="G88" i="1"/>
  <c r="J87" i="1"/>
  <c r="I87" i="1"/>
  <c r="H87" i="1"/>
  <c r="G87" i="1"/>
  <c r="J86" i="1"/>
  <c r="I86" i="1"/>
  <c r="H86" i="1"/>
  <c r="G86" i="1"/>
  <c r="J85" i="1"/>
  <c r="I85" i="1"/>
  <c r="H85" i="1"/>
  <c r="G85" i="1"/>
  <c r="J84" i="1"/>
  <c r="I84" i="1"/>
  <c r="H84" i="1"/>
  <c r="G84" i="1"/>
  <c r="J83" i="1"/>
  <c r="I83" i="1"/>
  <c r="H83" i="1"/>
  <c r="G83" i="1"/>
  <c r="J82" i="1"/>
  <c r="I82" i="1"/>
  <c r="H82" i="1"/>
  <c r="G82" i="1"/>
  <c r="J81" i="1"/>
  <c r="I81" i="1"/>
  <c r="H81" i="1"/>
  <c r="G81" i="1"/>
  <c r="J80" i="1"/>
  <c r="I80" i="1"/>
  <c r="H80" i="1"/>
  <c r="G80" i="1"/>
  <c r="J79" i="1"/>
  <c r="I79" i="1"/>
  <c r="H79" i="1"/>
  <c r="G79" i="1"/>
  <c r="J78" i="1"/>
  <c r="I78" i="1"/>
  <c r="H78" i="1"/>
  <c r="G78" i="1"/>
  <c r="J77" i="1"/>
  <c r="I77" i="1"/>
  <c r="H77" i="1"/>
  <c r="G77" i="1"/>
  <c r="J76" i="1"/>
  <c r="I76" i="1"/>
  <c r="H76" i="1"/>
  <c r="G76" i="1"/>
  <c r="J75" i="1"/>
  <c r="I75" i="1"/>
  <c r="H75" i="1"/>
  <c r="G75" i="1"/>
  <c r="J74" i="1"/>
  <c r="I74" i="1"/>
  <c r="H74" i="1"/>
  <c r="G74" i="1"/>
  <c r="J73" i="1"/>
  <c r="I73" i="1"/>
  <c r="H73" i="1"/>
  <c r="G73" i="1"/>
  <c r="J72" i="1"/>
  <c r="I72" i="1"/>
  <c r="H72" i="1"/>
  <c r="G72" i="1"/>
  <c r="J71" i="1"/>
  <c r="I71" i="1"/>
  <c r="H71" i="1"/>
  <c r="G71" i="1"/>
  <c r="J70" i="1"/>
  <c r="I70" i="1"/>
  <c r="H70" i="1"/>
  <c r="G70" i="1"/>
  <c r="J69" i="1"/>
  <c r="I69" i="1"/>
  <c r="H69" i="1"/>
  <c r="G69" i="1"/>
  <c r="J68" i="1"/>
  <c r="I68" i="1"/>
  <c r="H68" i="1"/>
  <c r="G68" i="1"/>
  <c r="J67" i="1"/>
  <c r="I67" i="1"/>
  <c r="H67" i="1"/>
  <c r="G67" i="1"/>
  <c r="J66" i="1"/>
  <c r="I66" i="1"/>
  <c r="H66" i="1"/>
  <c r="G66" i="1"/>
  <c r="J65" i="1"/>
  <c r="I65" i="1"/>
  <c r="H65" i="1"/>
  <c r="G65" i="1"/>
  <c r="J64" i="1"/>
  <c r="I64" i="1"/>
  <c r="H64" i="1"/>
  <c r="G64" i="1"/>
  <c r="J63" i="1"/>
  <c r="I63" i="1"/>
  <c r="H63" i="1"/>
  <c r="G63" i="1"/>
  <c r="J62" i="1"/>
  <c r="I62" i="1"/>
  <c r="H62" i="1"/>
  <c r="G62" i="1"/>
  <c r="J61" i="1"/>
  <c r="I61" i="1"/>
  <c r="H61" i="1"/>
  <c r="G61" i="1"/>
  <c r="J60" i="1"/>
  <c r="I60" i="1"/>
  <c r="H60" i="1"/>
  <c r="G60" i="1"/>
  <c r="J59" i="1"/>
  <c r="I59" i="1"/>
  <c r="H59" i="1"/>
  <c r="G59" i="1"/>
  <c r="J58" i="1"/>
  <c r="I58" i="1"/>
  <c r="H58" i="1"/>
  <c r="G58" i="1"/>
  <c r="J57" i="1"/>
  <c r="I57" i="1"/>
  <c r="H57" i="1"/>
  <c r="G57" i="1"/>
  <c r="J56" i="1"/>
  <c r="I56" i="1"/>
  <c r="H56" i="1"/>
  <c r="G56" i="1"/>
  <c r="J55" i="1"/>
  <c r="I55" i="1"/>
  <c r="H55" i="1"/>
  <c r="G55" i="1"/>
  <c r="J54" i="1"/>
  <c r="I54" i="1"/>
  <c r="H54" i="1"/>
  <c r="G54" i="1"/>
  <c r="J53" i="1"/>
  <c r="I53" i="1"/>
  <c r="H53" i="1"/>
  <c r="G53" i="1"/>
  <c r="J52" i="1"/>
  <c r="I52" i="1"/>
  <c r="H52" i="1"/>
  <c r="G52" i="1"/>
  <c r="J51" i="1"/>
  <c r="I51" i="1"/>
  <c r="H51" i="1"/>
  <c r="G51" i="1"/>
  <c r="J50" i="1"/>
  <c r="I50" i="1"/>
  <c r="H50" i="1"/>
  <c r="G50" i="1"/>
  <c r="J49" i="1"/>
  <c r="I49" i="1"/>
  <c r="H49" i="1"/>
  <c r="G49" i="1"/>
  <c r="J48" i="1"/>
  <c r="I48" i="1"/>
  <c r="H48" i="1"/>
  <c r="G48" i="1"/>
  <c r="J47" i="1"/>
  <c r="I47" i="1"/>
  <c r="H47" i="1"/>
  <c r="G47" i="1"/>
  <c r="J46" i="1"/>
  <c r="I46" i="1"/>
  <c r="H46" i="1"/>
  <c r="G46" i="1"/>
  <c r="J45" i="1"/>
  <c r="I45" i="1"/>
  <c r="H45" i="1"/>
  <c r="G45" i="1"/>
  <c r="J44" i="1"/>
  <c r="I44" i="1"/>
  <c r="H44" i="1"/>
  <c r="G44" i="1"/>
  <c r="J43" i="1"/>
  <c r="I43" i="1"/>
  <c r="H43" i="1"/>
  <c r="G43" i="1"/>
  <c r="J42" i="1"/>
  <c r="I42" i="1"/>
  <c r="H42" i="1"/>
  <c r="G42" i="1"/>
  <c r="J41" i="1"/>
  <c r="I41" i="1"/>
  <c r="H41" i="1"/>
  <c r="G41" i="1"/>
  <c r="J40" i="1"/>
  <c r="I40" i="1"/>
  <c r="H40" i="1"/>
  <c r="G40" i="1"/>
  <c r="J39" i="1"/>
  <c r="I39" i="1"/>
  <c r="H39" i="1"/>
  <c r="G39" i="1"/>
  <c r="J38" i="1"/>
  <c r="I38" i="1"/>
  <c r="H38" i="1"/>
  <c r="G38" i="1"/>
  <c r="J37" i="1"/>
  <c r="I37" i="1"/>
  <c r="H37" i="1"/>
  <c r="G37" i="1"/>
  <c r="J36" i="1"/>
  <c r="I36" i="1"/>
  <c r="H36" i="1"/>
  <c r="G36" i="1"/>
  <c r="J35" i="1"/>
  <c r="I35" i="1"/>
  <c r="H35" i="1"/>
  <c r="G35" i="1"/>
  <c r="J34" i="1"/>
  <c r="I34" i="1"/>
  <c r="H34" i="1"/>
  <c r="G34" i="1"/>
  <c r="J33" i="1"/>
  <c r="I33" i="1"/>
  <c r="H33" i="1"/>
  <c r="G33" i="1"/>
  <c r="J32" i="1"/>
  <c r="I32" i="1"/>
  <c r="H32" i="1"/>
  <c r="G32" i="1"/>
  <c r="J31" i="1"/>
  <c r="I31" i="1"/>
  <c r="H31" i="1"/>
  <c r="G31" i="1"/>
  <c r="J30" i="1"/>
  <c r="I30" i="1"/>
  <c r="H30" i="1"/>
  <c r="G30" i="1"/>
  <c r="J29" i="1"/>
  <c r="I29" i="1"/>
  <c r="H29" i="1"/>
  <c r="G29" i="1"/>
  <c r="J28" i="1"/>
  <c r="I28" i="1"/>
  <c r="H28" i="1"/>
  <c r="G28" i="1"/>
  <c r="J27" i="1"/>
  <c r="I27" i="1"/>
  <c r="H27" i="1"/>
  <c r="G27" i="1"/>
  <c r="J26" i="1"/>
  <c r="I26" i="1"/>
  <c r="H26" i="1"/>
  <c r="G26" i="1"/>
  <c r="J25" i="1"/>
  <c r="I25" i="1"/>
  <c r="H25" i="1"/>
  <c r="G25" i="1"/>
  <c r="J24" i="1"/>
  <c r="I24" i="1"/>
  <c r="H24" i="1"/>
  <c r="G24" i="1"/>
  <c r="J23" i="1"/>
  <c r="I23" i="1"/>
  <c r="H23" i="1"/>
  <c r="G23" i="1"/>
  <c r="J22" i="1"/>
  <c r="I22" i="1"/>
  <c r="H22" i="1"/>
  <c r="G22" i="1"/>
  <c r="J21" i="1"/>
  <c r="I21" i="1"/>
  <c r="H21" i="1"/>
  <c r="G21" i="1"/>
  <c r="J20" i="1"/>
  <c r="I20" i="1"/>
  <c r="H20" i="1"/>
  <c r="G20" i="1"/>
  <c r="J19" i="1"/>
  <c r="I19" i="1"/>
  <c r="H19" i="1"/>
  <c r="G19" i="1"/>
  <c r="J18" i="1"/>
  <c r="I18" i="1"/>
  <c r="H18" i="1"/>
  <c r="G18" i="1"/>
  <c r="J17" i="1"/>
  <c r="I17" i="1"/>
  <c r="H17" i="1"/>
  <c r="G17" i="1"/>
  <c r="J16" i="1"/>
  <c r="I16" i="1"/>
  <c r="H16" i="1"/>
  <c r="G16" i="1"/>
  <c r="J15" i="1"/>
  <c r="I15" i="1"/>
  <c r="H15" i="1"/>
  <c r="G15" i="1"/>
  <c r="J14" i="1"/>
  <c r="I14" i="1"/>
  <c r="H14" i="1"/>
  <c r="G14" i="1"/>
  <c r="J13" i="1"/>
  <c r="I13" i="1"/>
  <c r="H13" i="1"/>
  <c r="G13" i="1"/>
  <c r="J12" i="1"/>
  <c r="I12" i="1"/>
  <c r="H12" i="1"/>
  <c r="G12" i="1"/>
  <c r="J11" i="1"/>
  <c r="I11" i="1"/>
  <c r="H11" i="1"/>
  <c r="G11" i="1"/>
  <c r="J10" i="1"/>
  <c r="I10" i="1"/>
  <c r="H10" i="1"/>
  <c r="G10" i="1"/>
  <c r="J9" i="1"/>
  <c r="I9" i="1"/>
  <c r="H9" i="1"/>
  <c r="G9" i="1"/>
  <c r="J8" i="1"/>
  <c r="I8" i="1"/>
  <c r="H8" i="1"/>
  <c r="G8" i="1"/>
  <c r="J7" i="1"/>
  <c r="I7" i="1"/>
  <c r="H7" i="1"/>
  <c r="G7" i="1"/>
  <c r="J6" i="1"/>
  <c r="I6" i="1"/>
  <c r="H6" i="1"/>
  <c r="G6" i="1"/>
  <c r="J5" i="1"/>
  <c r="I5" i="1"/>
  <c r="H5" i="1"/>
  <c r="G5" i="1"/>
  <c r="J4" i="1"/>
  <c r="I4" i="1"/>
  <c r="H4" i="1"/>
  <c r="H505" i="1" s="1"/>
  <c r="H508" i="1" s="1"/>
  <c r="G4" i="1"/>
  <c r="G505" i="1" s="1"/>
  <c r="G508" i="1" s="1"/>
  <c r="J3" i="1"/>
  <c r="I3" i="1"/>
  <c r="H3" i="1"/>
  <c r="G3" i="1"/>
  <c r="C3"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52" i="5"/>
  <c r="C253" i="5"/>
  <c r="C254" i="5"/>
  <c r="C255" i="5"/>
  <c r="C256" i="5"/>
  <c r="C257" i="5"/>
  <c r="C258" i="5"/>
  <c r="C259" i="5"/>
  <c r="C260" i="5"/>
  <c r="C261" i="5"/>
  <c r="C262" i="5"/>
  <c r="C263" i="5"/>
  <c r="C264" i="5"/>
  <c r="C265" i="5"/>
  <c r="C266" i="5"/>
  <c r="C267" i="5"/>
  <c r="C268" i="5"/>
  <c r="C269" i="5"/>
  <c r="C270" i="5"/>
  <c r="C271" i="5"/>
  <c r="C272" i="5"/>
  <c r="C273" i="5"/>
  <c r="C274" i="5"/>
  <c r="C275" i="5"/>
  <c r="C276" i="5"/>
  <c r="C277" i="5"/>
  <c r="C278" i="5"/>
  <c r="C279" i="5"/>
  <c r="C280" i="5"/>
  <c r="C281" i="5"/>
  <c r="C282" i="5"/>
  <c r="C283" i="5"/>
  <c r="C284" i="5"/>
  <c r="C285" i="5"/>
  <c r="C286" i="5"/>
  <c r="C287" i="5"/>
  <c r="C288" i="5"/>
  <c r="C289" i="5"/>
  <c r="C290" i="5"/>
  <c r="C291" i="5"/>
  <c r="C292" i="5"/>
  <c r="C293" i="5"/>
  <c r="C294" i="5"/>
  <c r="C295" i="5"/>
  <c r="C296" i="5"/>
  <c r="C297" i="5"/>
  <c r="C298" i="5"/>
  <c r="C299" i="5"/>
  <c r="C300" i="5"/>
  <c r="C301" i="5"/>
  <c r="C302" i="5"/>
  <c r="C303" i="5"/>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402" i="5"/>
  <c r="C403" i="5"/>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52" i="5"/>
  <c r="C453" i="5"/>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G6" i="2"/>
  <c r="G30" i="2"/>
  <c r="G31" i="2"/>
  <c r="G40" i="2"/>
  <c r="G48" i="2"/>
  <c r="G66" i="2"/>
  <c r="G68" i="2"/>
  <c r="G92" i="2"/>
  <c r="G100" i="2"/>
  <c r="G120" i="2"/>
  <c r="G122" i="2"/>
  <c r="G132" i="2"/>
  <c r="G144" i="2"/>
  <c r="G162" i="2"/>
  <c r="G174" i="2"/>
  <c r="G194" i="2"/>
  <c r="G196" i="2"/>
  <c r="G228" i="2"/>
  <c r="G230" i="2"/>
  <c r="G237" i="2"/>
  <c r="G238" i="2"/>
  <c r="G281" i="2"/>
  <c r="G284" i="2"/>
  <c r="G316" i="2"/>
  <c r="G320" i="2"/>
  <c r="G324" i="2"/>
  <c r="G332" i="2"/>
  <c r="G334" i="2"/>
  <c r="G338" i="2"/>
  <c r="G346" i="2"/>
  <c r="G348" i="2"/>
  <c r="G350" i="2"/>
  <c r="G356" i="2"/>
  <c r="G362" i="2"/>
  <c r="G363" i="2"/>
  <c r="G364" i="2"/>
  <c r="G366" i="2"/>
  <c r="G370" i="2"/>
  <c r="G372" i="2"/>
  <c r="G373" i="2"/>
  <c r="G374" i="2"/>
  <c r="G375" i="2"/>
  <c r="G380" i="2"/>
  <c r="G381" i="2"/>
  <c r="G382" i="2"/>
  <c r="G387" i="2"/>
  <c r="G388" i="2"/>
  <c r="G391" i="2"/>
  <c r="G393" i="2"/>
  <c r="G394" i="2"/>
  <c r="G397" i="2"/>
  <c r="G398" i="2"/>
  <c r="G403" i="2"/>
  <c r="G406" i="2"/>
  <c r="G407" i="2"/>
  <c r="G410" i="2"/>
  <c r="G413" i="2"/>
  <c r="G414" i="2"/>
  <c r="G418" i="2"/>
  <c r="G421" i="2"/>
  <c r="G425" i="2"/>
  <c r="G427" i="2"/>
  <c r="G429" i="2"/>
  <c r="G431" i="2"/>
  <c r="G433" i="2"/>
  <c r="G434" i="2"/>
  <c r="G441" i="2"/>
  <c r="G442" i="2"/>
  <c r="G445" i="2"/>
  <c r="G450" i="2"/>
  <c r="G453" i="2"/>
  <c r="G454" i="2"/>
  <c r="G459" i="2"/>
  <c r="G462" i="2"/>
  <c r="G463" i="2"/>
  <c r="G466" i="2"/>
  <c r="G470" i="2"/>
  <c r="G474" i="2"/>
  <c r="G482" i="2"/>
  <c r="G494" i="2"/>
  <c r="G498" i="2"/>
  <c r="G501" i="2"/>
  <c r="A2"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A491" i="8"/>
  <c r="A492" i="8"/>
  <c r="A493" i="8"/>
  <c r="A494" i="8"/>
  <c r="A495" i="8"/>
  <c r="A496" i="8"/>
  <c r="A497" i="8"/>
  <c r="A498" i="8"/>
  <c r="A499" i="8"/>
  <c r="A500" i="8"/>
  <c r="A501" i="8"/>
  <c r="E3" i="7"/>
  <c r="J3" i="7"/>
  <c r="O3" i="7"/>
  <c r="T3" i="7"/>
  <c r="E4" i="7"/>
  <c r="J4" i="7"/>
  <c r="O4" i="7"/>
  <c r="T4" i="7"/>
  <c r="E5" i="7"/>
  <c r="J5" i="7"/>
  <c r="O5" i="7"/>
  <c r="T5" i="7"/>
  <c r="E6" i="7"/>
  <c r="J6" i="7"/>
  <c r="O6" i="7"/>
  <c r="T6" i="7"/>
  <c r="E7" i="7"/>
  <c r="J7" i="7"/>
  <c r="O7" i="7"/>
  <c r="T7" i="7"/>
  <c r="E8" i="7"/>
  <c r="J8" i="7"/>
  <c r="O8" i="7"/>
  <c r="T8" i="7"/>
  <c r="E9" i="7"/>
  <c r="J9" i="7"/>
  <c r="O9" i="7"/>
  <c r="T9" i="7"/>
  <c r="E10" i="7"/>
  <c r="J10" i="7"/>
  <c r="O10" i="7"/>
  <c r="T10" i="7"/>
  <c r="E11" i="7"/>
  <c r="J11" i="7"/>
  <c r="O11" i="7"/>
  <c r="T11" i="7"/>
  <c r="E12" i="7"/>
  <c r="J12" i="7"/>
  <c r="O12" i="7"/>
  <c r="T12" i="7"/>
  <c r="E13" i="7"/>
  <c r="J13" i="7"/>
  <c r="O13" i="7"/>
  <c r="T13" i="7"/>
  <c r="E14" i="7"/>
  <c r="J14" i="7"/>
  <c r="O14" i="7"/>
  <c r="T14" i="7"/>
  <c r="E15" i="7"/>
  <c r="J15" i="7"/>
  <c r="O15" i="7"/>
  <c r="T15" i="7"/>
  <c r="E16" i="7"/>
  <c r="J16" i="7"/>
  <c r="O16" i="7"/>
  <c r="T16" i="7"/>
  <c r="E17" i="7"/>
  <c r="J17" i="7"/>
  <c r="O17" i="7"/>
  <c r="T17" i="7"/>
  <c r="E18" i="7"/>
  <c r="J18" i="7"/>
  <c r="O18" i="7"/>
  <c r="T18" i="7"/>
  <c r="E19" i="7"/>
  <c r="J19" i="7"/>
  <c r="O19" i="7"/>
  <c r="T19" i="7"/>
  <c r="E20" i="7"/>
  <c r="J20" i="7"/>
  <c r="O20" i="7"/>
  <c r="T20" i="7"/>
  <c r="E21" i="7"/>
  <c r="J21" i="7"/>
  <c r="O21" i="7"/>
  <c r="T21" i="7"/>
  <c r="E22" i="7"/>
  <c r="J22" i="7"/>
  <c r="O22" i="7"/>
  <c r="T22" i="7"/>
  <c r="E23" i="7"/>
  <c r="J23" i="7"/>
  <c r="O23" i="7"/>
  <c r="T23" i="7"/>
  <c r="E24" i="7"/>
  <c r="J24" i="7"/>
  <c r="O24" i="7"/>
  <c r="T24" i="7"/>
  <c r="E25" i="7"/>
  <c r="J25" i="7"/>
  <c r="O25" i="7"/>
  <c r="T25" i="7"/>
  <c r="E26" i="7"/>
  <c r="J26" i="7"/>
  <c r="O26" i="7"/>
  <c r="T26" i="7"/>
  <c r="E27" i="7"/>
  <c r="J27" i="7"/>
  <c r="O27" i="7"/>
  <c r="T27" i="7"/>
  <c r="E28" i="7"/>
  <c r="J28" i="7"/>
  <c r="O28" i="7"/>
  <c r="T28" i="7"/>
  <c r="E29" i="7"/>
  <c r="J29" i="7"/>
  <c r="O29" i="7"/>
  <c r="T29" i="7"/>
  <c r="E30" i="7"/>
  <c r="J30" i="7"/>
  <c r="O30" i="7"/>
  <c r="T30" i="7"/>
  <c r="E31" i="7"/>
  <c r="J31" i="7"/>
  <c r="O31" i="7"/>
  <c r="T31" i="7"/>
  <c r="E32" i="7"/>
  <c r="J32" i="7"/>
  <c r="O32" i="7"/>
  <c r="T32" i="7"/>
  <c r="E33" i="7"/>
  <c r="J33" i="7"/>
  <c r="O33" i="7"/>
  <c r="T33" i="7"/>
  <c r="E34" i="7"/>
  <c r="J34" i="7"/>
  <c r="O34" i="7"/>
  <c r="T34" i="7"/>
  <c r="E35" i="7"/>
  <c r="J35" i="7"/>
  <c r="O35" i="7"/>
  <c r="T35" i="7"/>
  <c r="E36" i="7"/>
  <c r="J36" i="7"/>
  <c r="O36" i="7"/>
  <c r="T36" i="7"/>
  <c r="E37" i="7"/>
  <c r="J37" i="7"/>
  <c r="O37" i="7"/>
  <c r="T37" i="7"/>
  <c r="E38" i="7"/>
  <c r="J38" i="7"/>
  <c r="O38" i="7"/>
  <c r="T38" i="7"/>
  <c r="E39" i="7"/>
  <c r="J39" i="7"/>
  <c r="O39" i="7"/>
  <c r="T39" i="7"/>
  <c r="E40" i="7"/>
  <c r="J40" i="7"/>
  <c r="O40" i="7"/>
  <c r="T40" i="7"/>
  <c r="E41" i="7"/>
  <c r="J41" i="7"/>
  <c r="O41" i="7"/>
  <c r="T41" i="7"/>
  <c r="E42" i="7"/>
  <c r="J42" i="7"/>
  <c r="O42" i="7"/>
  <c r="T42" i="7"/>
  <c r="E43" i="7"/>
  <c r="J43" i="7"/>
  <c r="O43" i="7"/>
  <c r="T43" i="7"/>
  <c r="E44" i="7"/>
  <c r="J44" i="7"/>
  <c r="O44" i="7"/>
  <c r="T44" i="7"/>
  <c r="E45" i="7"/>
  <c r="J45" i="7"/>
  <c r="O45" i="7"/>
  <c r="T45" i="7"/>
  <c r="E46" i="7"/>
  <c r="J46" i="7"/>
  <c r="O46" i="7"/>
  <c r="T46" i="7"/>
  <c r="E47" i="7"/>
  <c r="J47" i="7"/>
  <c r="O47" i="7"/>
  <c r="T47" i="7"/>
  <c r="E48" i="7"/>
  <c r="J48" i="7"/>
  <c r="O48" i="7"/>
  <c r="T48" i="7"/>
  <c r="E49" i="7"/>
  <c r="J49" i="7"/>
  <c r="O49" i="7"/>
  <c r="T49" i="7"/>
  <c r="E50" i="7"/>
  <c r="J50" i="7"/>
  <c r="O50" i="7"/>
  <c r="T50" i="7"/>
  <c r="E51" i="7"/>
  <c r="J51" i="7"/>
  <c r="O51" i="7"/>
  <c r="T51" i="7"/>
  <c r="E52" i="7"/>
  <c r="J52" i="7"/>
  <c r="O52" i="7"/>
  <c r="T52" i="7"/>
  <c r="E53" i="7"/>
  <c r="J53" i="7"/>
  <c r="O53" i="7"/>
  <c r="T53" i="7"/>
  <c r="E54" i="7"/>
  <c r="J54" i="7"/>
  <c r="O54" i="7"/>
  <c r="T54" i="7"/>
  <c r="E55" i="7"/>
  <c r="J55" i="7"/>
  <c r="O55" i="7"/>
  <c r="T55" i="7"/>
  <c r="E56" i="7"/>
  <c r="J56" i="7"/>
  <c r="O56" i="7"/>
  <c r="T56" i="7"/>
  <c r="E57" i="7"/>
  <c r="J57" i="7"/>
  <c r="O57" i="7"/>
  <c r="T57" i="7"/>
  <c r="E58" i="7"/>
  <c r="J58" i="7"/>
  <c r="O58" i="7"/>
  <c r="T58" i="7"/>
  <c r="E59" i="7"/>
  <c r="J59" i="7"/>
  <c r="O59" i="7"/>
  <c r="T59" i="7"/>
  <c r="E60" i="7"/>
  <c r="J60" i="7"/>
  <c r="O60" i="7"/>
  <c r="T60" i="7"/>
  <c r="E61" i="7"/>
  <c r="J61" i="7"/>
  <c r="O61" i="7"/>
  <c r="T61" i="7"/>
  <c r="E62" i="7"/>
  <c r="J62" i="7"/>
  <c r="O62" i="7"/>
  <c r="T62" i="7"/>
  <c r="E63" i="7"/>
  <c r="J63" i="7"/>
  <c r="O63" i="7"/>
  <c r="T63" i="7"/>
  <c r="E64" i="7"/>
  <c r="J64" i="7"/>
  <c r="O64" i="7"/>
  <c r="T64" i="7"/>
  <c r="E65" i="7"/>
  <c r="J65" i="7"/>
  <c r="O65" i="7"/>
  <c r="T65" i="7"/>
  <c r="E66" i="7"/>
  <c r="J66" i="7"/>
  <c r="O66" i="7"/>
  <c r="T66" i="7"/>
  <c r="E67" i="7"/>
  <c r="J67" i="7"/>
  <c r="O67" i="7"/>
  <c r="T67" i="7"/>
  <c r="E68" i="7"/>
  <c r="J68" i="7"/>
  <c r="O68" i="7"/>
  <c r="T68" i="7"/>
  <c r="E69" i="7"/>
  <c r="J69" i="7"/>
  <c r="O69" i="7"/>
  <c r="T69" i="7"/>
  <c r="E70" i="7"/>
  <c r="J70" i="7"/>
  <c r="O70" i="7"/>
  <c r="T70" i="7"/>
  <c r="E71" i="7"/>
  <c r="J71" i="7"/>
  <c r="O71" i="7"/>
  <c r="T71" i="7"/>
  <c r="E72" i="7"/>
  <c r="J72" i="7"/>
  <c r="O72" i="7"/>
  <c r="T72" i="7"/>
  <c r="E73" i="7"/>
  <c r="J73" i="7"/>
  <c r="O73" i="7"/>
  <c r="T73" i="7"/>
  <c r="E74" i="7"/>
  <c r="J74" i="7"/>
  <c r="O74" i="7"/>
  <c r="T74" i="7"/>
  <c r="E75" i="7"/>
  <c r="J75" i="7"/>
  <c r="O75" i="7"/>
  <c r="T75" i="7"/>
  <c r="E76" i="7"/>
  <c r="J76" i="7"/>
  <c r="O76" i="7"/>
  <c r="T76" i="7"/>
  <c r="E77" i="7"/>
  <c r="J77" i="7"/>
  <c r="O77" i="7"/>
  <c r="T77" i="7"/>
  <c r="E78" i="7"/>
  <c r="J78" i="7"/>
  <c r="O78" i="7"/>
  <c r="T78" i="7"/>
  <c r="E79" i="7"/>
  <c r="J79" i="7"/>
  <c r="O79" i="7"/>
  <c r="T79" i="7"/>
  <c r="E80" i="7"/>
  <c r="J80" i="7"/>
  <c r="O80" i="7"/>
  <c r="T80" i="7"/>
  <c r="E81" i="7"/>
  <c r="J81" i="7"/>
  <c r="O81" i="7"/>
  <c r="T81" i="7"/>
  <c r="E82" i="7"/>
  <c r="J82" i="7"/>
  <c r="O82" i="7"/>
  <c r="T82" i="7"/>
  <c r="E83" i="7"/>
  <c r="J83" i="7"/>
  <c r="O83" i="7"/>
  <c r="T83" i="7"/>
  <c r="E84" i="7"/>
  <c r="J84" i="7"/>
  <c r="O84" i="7"/>
  <c r="T84" i="7"/>
  <c r="E85" i="7"/>
  <c r="J85" i="7"/>
  <c r="O85" i="7"/>
  <c r="T85" i="7"/>
  <c r="E86" i="7"/>
  <c r="J86" i="7"/>
  <c r="O86" i="7"/>
  <c r="T86" i="7"/>
  <c r="E87" i="7"/>
  <c r="J87" i="7"/>
  <c r="O87" i="7"/>
  <c r="T87" i="7"/>
  <c r="E88" i="7"/>
  <c r="J88" i="7"/>
  <c r="O88" i="7"/>
  <c r="T88" i="7"/>
  <c r="E89" i="7"/>
  <c r="J89" i="7"/>
  <c r="O89" i="7"/>
  <c r="T89" i="7"/>
  <c r="E90" i="7"/>
  <c r="J90" i="7"/>
  <c r="O90" i="7"/>
  <c r="T90" i="7"/>
  <c r="E91" i="7"/>
  <c r="J91" i="7"/>
  <c r="O91" i="7"/>
  <c r="T91" i="7"/>
  <c r="E92" i="7"/>
  <c r="J92" i="7"/>
  <c r="O92" i="7"/>
  <c r="T92" i="7"/>
  <c r="E93" i="7"/>
  <c r="J93" i="7"/>
  <c r="O93" i="7"/>
  <c r="T93" i="7"/>
  <c r="E94" i="7"/>
  <c r="J94" i="7"/>
  <c r="O94" i="7"/>
  <c r="T94" i="7"/>
  <c r="E95" i="7"/>
  <c r="J95" i="7"/>
  <c r="O95" i="7"/>
  <c r="T95" i="7"/>
  <c r="E96" i="7"/>
  <c r="J96" i="7"/>
  <c r="O96" i="7"/>
  <c r="T96" i="7"/>
  <c r="E97" i="7"/>
  <c r="J97" i="7"/>
  <c r="O97" i="7"/>
  <c r="T97" i="7"/>
  <c r="E98" i="7"/>
  <c r="J98" i="7"/>
  <c r="O98" i="7"/>
  <c r="T98" i="7"/>
  <c r="E99" i="7"/>
  <c r="J99" i="7"/>
  <c r="O99" i="7"/>
  <c r="T99" i="7"/>
  <c r="E100" i="7"/>
  <c r="J100" i="7"/>
  <c r="O100" i="7"/>
  <c r="T100" i="7"/>
  <c r="E101" i="7"/>
  <c r="J101" i="7"/>
  <c r="O101" i="7"/>
  <c r="T101" i="7"/>
  <c r="E102" i="7"/>
  <c r="J102" i="7"/>
  <c r="O102" i="7"/>
  <c r="T102" i="7"/>
  <c r="E103" i="7"/>
  <c r="J103" i="7"/>
  <c r="O103" i="7"/>
  <c r="T103" i="7"/>
  <c r="E104" i="7"/>
  <c r="J104" i="7"/>
  <c r="O104" i="7"/>
  <c r="T104" i="7"/>
  <c r="E105" i="7"/>
  <c r="J105" i="7"/>
  <c r="O105" i="7"/>
  <c r="T105" i="7"/>
  <c r="E106" i="7"/>
  <c r="J106" i="7"/>
  <c r="O106" i="7"/>
  <c r="T106" i="7"/>
  <c r="E107" i="7"/>
  <c r="J107" i="7"/>
  <c r="O107" i="7"/>
  <c r="T107" i="7"/>
  <c r="E108" i="7"/>
  <c r="J108" i="7"/>
  <c r="O108" i="7"/>
  <c r="T108" i="7"/>
  <c r="E109" i="7"/>
  <c r="J109" i="7"/>
  <c r="O109" i="7"/>
  <c r="T109" i="7"/>
  <c r="E110" i="7"/>
  <c r="J110" i="7"/>
  <c r="O110" i="7"/>
  <c r="T110" i="7"/>
  <c r="E111" i="7"/>
  <c r="J111" i="7"/>
  <c r="O111" i="7"/>
  <c r="T111" i="7"/>
  <c r="E112" i="7"/>
  <c r="J112" i="7"/>
  <c r="O112" i="7"/>
  <c r="T112" i="7"/>
  <c r="E113" i="7"/>
  <c r="J113" i="7"/>
  <c r="O113" i="7"/>
  <c r="T113" i="7"/>
  <c r="E114" i="7"/>
  <c r="J114" i="7"/>
  <c r="O114" i="7"/>
  <c r="T114" i="7"/>
  <c r="E115" i="7"/>
  <c r="J115" i="7"/>
  <c r="O115" i="7"/>
  <c r="T115" i="7"/>
  <c r="E116" i="7"/>
  <c r="J116" i="7"/>
  <c r="O116" i="7"/>
  <c r="T116" i="7"/>
  <c r="E117" i="7"/>
  <c r="J117" i="7"/>
  <c r="O117" i="7"/>
  <c r="T117" i="7"/>
  <c r="E118" i="7"/>
  <c r="J118" i="7"/>
  <c r="O118" i="7"/>
  <c r="T118" i="7"/>
  <c r="E119" i="7"/>
  <c r="J119" i="7"/>
  <c r="O119" i="7"/>
  <c r="T119" i="7"/>
  <c r="E120" i="7"/>
  <c r="J120" i="7"/>
  <c r="O120" i="7"/>
  <c r="T120" i="7"/>
  <c r="E121" i="7"/>
  <c r="J121" i="7"/>
  <c r="O121" i="7"/>
  <c r="T121" i="7"/>
  <c r="E122" i="7"/>
  <c r="J122" i="7"/>
  <c r="O122" i="7"/>
  <c r="T122" i="7"/>
  <c r="E123" i="7"/>
  <c r="J123" i="7"/>
  <c r="O123" i="7"/>
  <c r="T123" i="7"/>
  <c r="E124" i="7"/>
  <c r="J124" i="7"/>
  <c r="O124" i="7"/>
  <c r="T124" i="7"/>
  <c r="E125" i="7"/>
  <c r="J125" i="7"/>
  <c r="O125" i="7"/>
  <c r="T125" i="7"/>
  <c r="E126" i="7"/>
  <c r="J126" i="7"/>
  <c r="O126" i="7"/>
  <c r="T126" i="7"/>
  <c r="E127" i="7"/>
  <c r="J127" i="7"/>
  <c r="O127" i="7"/>
  <c r="T127" i="7"/>
  <c r="E128" i="7"/>
  <c r="J128" i="7"/>
  <c r="O128" i="7"/>
  <c r="T128" i="7"/>
  <c r="E129" i="7"/>
  <c r="J129" i="7"/>
  <c r="O129" i="7"/>
  <c r="T129" i="7"/>
  <c r="E130" i="7"/>
  <c r="J130" i="7"/>
  <c r="O130" i="7"/>
  <c r="T130" i="7"/>
  <c r="E131" i="7"/>
  <c r="J131" i="7"/>
  <c r="O131" i="7"/>
  <c r="T131" i="7"/>
  <c r="E132" i="7"/>
  <c r="J132" i="7"/>
  <c r="O132" i="7"/>
  <c r="T132" i="7"/>
  <c r="E133" i="7"/>
  <c r="J133" i="7"/>
  <c r="O133" i="7"/>
  <c r="T133" i="7"/>
  <c r="E134" i="7"/>
  <c r="J134" i="7"/>
  <c r="O134" i="7"/>
  <c r="T134" i="7"/>
  <c r="E135" i="7"/>
  <c r="J135" i="7"/>
  <c r="O135" i="7"/>
  <c r="T135" i="7"/>
  <c r="E136" i="7"/>
  <c r="J136" i="7"/>
  <c r="O136" i="7"/>
  <c r="T136" i="7"/>
  <c r="E137" i="7"/>
  <c r="J137" i="7"/>
  <c r="O137" i="7"/>
  <c r="T137" i="7"/>
  <c r="E138" i="7"/>
  <c r="J138" i="7"/>
  <c r="O138" i="7"/>
  <c r="T138" i="7"/>
  <c r="E139" i="7"/>
  <c r="J139" i="7"/>
  <c r="O139" i="7"/>
  <c r="T139" i="7"/>
  <c r="E140" i="7"/>
  <c r="J140" i="7"/>
  <c r="O140" i="7"/>
  <c r="T140" i="7"/>
  <c r="E141" i="7"/>
  <c r="J141" i="7"/>
  <c r="O141" i="7"/>
  <c r="T141" i="7"/>
  <c r="E142" i="7"/>
  <c r="J142" i="7"/>
  <c r="O142" i="7"/>
  <c r="T142" i="7"/>
  <c r="E143" i="7"/>
  <c r="J143" i="7"/>
  <c r="O143" i="7"/>
  <c r="T143" i="7"/>
  <c r="E144" i="7"/>
  <c r="J144" i="7"/>
  <c r="O144" i="7"/>
  <c r="T144" i="7"/>
  <c r="E145" i="7"/>
  <c r="J145" i="7"/>
  <c r="O145" i="7"/>
  <c r="T145" i="7"/>
  <c r="E146" i="7"/>
  <c r="J146" i="7"/>
  <c r="O146" i="7"/>
  <c r="T146" i="7"/>
  <c r="E147" i="7"/>
  <c r="J147" i="7"/>
  <c r="O147" i="7"/>
  <c r="T147" i="7"/>
  <c r="E148" i="7"/>
  <c r="J148" i="7"/>
  <c r="O148" i="7"/>
  <c r="T148" i="7"/>
  <c r="E149" i="7"/>
  <c r="J149" i="7"/>
  <c r="O149" i="7"/>
  <c r="T149" i="7"/>
  <c r="E150" i="7"/>
  <c r="J150" i="7"/>
  <c r="O150" i="7"/>
  <c r="T150" i="7"/>
  <c r="E151" i="7"/>
  <c r="J151" i="7"/>
  <c r="O151" i="7"/>
  <c r="T151" i="7"/>
  <c r="E152" i="7"/>
  <c r="J152" i="7"/>
  <c r="O152" i="7"/>
  <c r="T152" i="7"/>
  <c r="E153" i="7"/>
  <c r="J153" i="7"/>
  <c r="O153" i="7"/>
  <c r="T153" i="7"/>
  <c r="E154" i="7"/>
  <c r="J154" i="7"/>
  <c r="O154" i="7"/>
  <c r="T154" i="7"/>
  <c r="E155" i="7"/>
  <c r="J155" i="7"/>
  <c r="O155" i="7"/>
  <c r="T155" i="7"/>
  <c r="E156" i="7"/>
  <c r="J156" i="7"/>
  <c r="O156" i="7"/>
  <c r="T156" i="7"/>
  <c r="E157" i="7"/>
  <c r="J157" i="7"/>
  <c r="O157" i="7"/>
  <c r="T157" i="7"/>
  <c r="E158" i="7"/>
  <c r="J158" i="7"/>
  <c r="O158" i="7"/>
  <c r="T158" i="7"/>
  <c r="E159" i="7"/>
  <c r="J159" i="7"/>
  <c r="O159" i="7"/>
  <c r="T159" i="7"/>
  <c r="E160" i="7"/>
  <c r="J160" i="7"/>
  <c r="O160" i="7"/>
  <c r="T160" i="7"/>
  <c r="E161" i="7"/>
  <c r="J161" i="7"/>
  <c r="O161" i="7"/>
  <c r="T161" i="7"/>
  <c r="E162" i="7"/>
  <c r="J162" i="7"/>
  <c r="O162" i="7"/>
  <c r="T162" i="7"/>
  <c r="E163" i="7"/>
  <c r="J163" i="7"/>
  <c r="O163" i="7"/>
  <c r="T163" i="7"/>
  <c r="E164" i="7"/>
  <c r="J164" i="7"/>
  <c r="O164" i="7"/>
  <c r="T164" i="7"/>
  <c r="E165" i="7"/>
  <c r="J165" i="7"/>
  <c r="O165" i="7"/>
  <c r="T165" i="7"/>
  <c r="E166" i="7"/>
  <c r="J166" i="7"/>
  <c r="O166" i="7"/>
  <c r="T166" i="7"/>
  <c r="E167" i="7"/>
  <c r="J167" i="7"/>
  <c r="O167" i="7"/>
  <c r="T167" i="7"/>
  <c r="E168" i="7"/>
  <c r="J168" i="7"/>
  <c r="O168" i="7"/>
  <c r="T168" i="7"/>
  <c r="E169" i="7"/>
  <c r="J169" i="7"/>
  <c r="O169" i="7"/>
  <c r="T169" i="7"/>
  <c r="E170" i="7"/>
  <c r="J170" i="7"/>
  <c r="O170" i="7"/>
  <c r="T170" i="7"/>
  <c r="E171" i="7"/>
  <c r="J171" i="7"/>
  <c r="O171" i="7"/>
  <c r="T171" i="7"/>
  <c r="E172" i="7"/>
  <c r="J172" i="7"/>
  <c r="O172" i="7"/>
  <c r="T172" i="7"/>
  <c r="E173" i="7"/>
  <c r="J173" i="7"/>
  <c r="O173" i="7"/>
  <c r="T173" i="7"/>
  <c r="E174" i="7"/>
  <c r="J174" i="7"/>
  <c r="O174" i="7"/>
  <c r="T174" i="7"/>
  <c r="E175" i="7"/>
  <c r="J175" i="7"/>
  <c r="O175" i="7"/>
  <c r="T175" i="7"/>
  <c r="E176" i="7"/>
  <c r="J176" i="7"/>
  <c r="O176" i="7"/>
  <c r="T176" i="7"/>
  <c r="E177" i="7"/>
  <c r="J177" i="7"/>
  <c r="O177" i="7"/>
  <c r="T177" i="7"/>
  <c r="E178" i="7"/>
  <c r="J178" i="7"/>
  <c r="O178" i="7"/>
  <c r="T178" i="7"/>
  <c r="E179" i="7"/>
  <c r="J179" i="7"/>
  <c r="O179" i="7"/>
  <c r="T179" i="7"/>
  <c r="E180" i="7"/>
  <c r="J180" i="7"/>
  <c r="O180" i="7"/>
  <c r="T180" i="7"/>
  <c r="E181" i="7"/>
  <c r="J181" i="7"/>
  <c r="O181" i="7"/>
  <c r="T181" i="7"/>
  <c r="E182" i="7"/>
  <c r="J182" i="7"/>
  <c r="O182" i="7"/>
  <c r="T182" i="7"/>
  <c r="E183" i="7"/>
  <c r="J183" i="7"/>
  <c r="O183" i="7"/>
  <c r="T183" i="7"/>
  <c r="E184" i="7"/>
  <c r="J184" i="7"/>
  <c r="O184" i="7"/>
  <c r="T184" i="7"/>
  <c r="E185" i="7"/>
  <c r="J185" i="7"/>
  <c r="O185" i="7"/>
  <c r="T185" i="7"/>
  <c r="E186" i="7"/>
  <c r="J186" i="7"/>
  <c r="O186" i="7"/>
  <c r="T186" i="7"/>
  <c r="E187" i="7"/>
  <c r="J187" i="7"/>
  <c r="O187" i="7"/>
  <c r="T187" i="7"/>
  <c r="E188" i="7"/>
  <c r="J188" i="7"/>
  <c r="O188" i="7"/>
  <c r="T188" i="7"/>
  <c r="E189" i="7"/>
  <c r="J189" i="7"/>
  <c r="O189" i="7"/>
  <c r="T189" i="7"/>
  <c r="E190" i="7"/>
  <c r="J190" i="7"/>
  <c r="O190" i="7"/>
  <c r="T190" i="7"/>
  <c r="E191" i="7"/>
  <c r="J191" i="7"/>
  <c r="O191" i="7"/>
  <c r="T191" i="7"/>
  <c r="E192" i="7"/>
  <c r="J192" i="7"/>
  <c r="O192" i="7"/>
  <c r="T192" i="7"/>
  <c r="E193" i="7"/>
  <c r="J193" i="7"/>
  <c r="O193" i="7"/>
  <c r="T193" i="7"/>
  <c r="E194" i="7"/>
  <c r="J194" i="7"/>
  <c r="O194" i="7"/>
  <c r="T194" i="7"/>
  <c r="E195" i="7"/>
  <c r="J195" i="7"/>
  <c r="O195" i="7"/>
  <c r="T195" i="7"/>
  <c r="E196" i="7"/>
  <c r="J196" i="7"/>
  <c r="O196" i="7"/>
  <c r="T196" i="7"/>
  <c r="E197" i="7"/>
  <c r="J197" i="7"/>
  <c r="O197" i="7"/>
  <c r="T197" i="7"/>
  <c r="E198" i="7"/>
  <c r="J198" i="7"/>
  <c r="O198" i="7"/>
  <c r="T198" i="7"/>
  <c r="E199" i="7"/>
  <c r="J199" i="7"/>
  <c r="O199" i="7"/>
  <c r="T199" i="7"/>
  <c r="E200" i="7"/>
  <c r="J200" i="7"/>
  <c r="O200" i="7"/>
  <c r="T200" i="7"/>
  <c r="E201" i="7"/>
  <c r="J201" i="7"/>
  <c r="O201" i="7"/>
  <c r="T201" i="7"/>
  <c r="E202" i="7"/>
  <c r="J202" i="7"/>
  <c r="O202" i="7"/>
  <c r="T202" i="7"/>
  <c r="E203" i="7"/>
  <c r="J203" i="7"/>
  <c r="O203" i="7"/>
  <c r="T203" i="7"/>
  <c r="E204" i="7"/>
  <c r="J204" i="7"/>
  <c r="O204" i="7"/>
  <c r="T204" i="7"/>
  <c r="E205" i="7"/>
  <c r="J205" i="7"/>
  <c r="O205" i="7"/>
  <c r="T205" i="7"/>
  <c r="E206" i="7"/>
  <c r="J206" i="7"/>
  <c r="O206" i="7"/>
  <c r="T206" i="7"/>
  <c r="E207" i="7"/>
  <c r="J207" i="7"/>
  <c r="O207" i="7"/>
  <c r="T207" i="7"/>
  <c r="E208" i="7"/>
  <c r="J208" i="7"/>
  <c r="O208" i="7"/>
  <c r="T208" i="7"/>
  <c r="E209" i="7"/>
  <c r="J209" i="7"/>
  <c r="O209" i="7"/>
  <c r="T209" i="7"/>
  <c r="E210" i="7"/>
  <c r="J210" i="7"/>
  <c r="O210" i="7"/>
  <c r="T210" i="7"/>
  <c r="E211" i="7"/>
  <c r="J211" i="7"/>
  <c r="O211" i="7"/>
  <c r="T211" i="7"/>
  <c r="E212" i="7"/>
  <c r="J212" i="7"/>
  <c r="O212" i="7"/>
  <c r="T212" i="7"/>
  <c r="E213" i="7"/>
  <c r="J213" i="7"/>
  <c r="O213" i="7"/>
  <c r="T213" i="7"/>
  <c r="E214" i="7"/>
  <c r="J214" i="7"/>
  <c r="O214" i="7"/>
  <c r="T214" i="7"/>
  <c r="E215" i="7"/>
  <c r="J215" i="7"/>
  <c r="O215" i="7"/>
  <c r="T215" i="7"/>
  <c r="E216" i="7"/>
  <c r="J216" i="7"/>
  <c r="O216" i="7"/>
  <c r="T216" i="7"/>
  <c r="E217" i="7"/>
  <c r="J217" i="7"/>
  <c r="O217" i="7"/>
  <c r="T217" i="7"/>
  <c r="E218" i="7"/>
  <c r="J218" i="7"/>
  <c r="O218" i="7"/>
  <c r="T218" i="7"/>
  <c r="E219" i="7"/>
  <c r="J219" i="7"/>
  <c r="O219" i="7"/>
  <c r="T219" i="7"/>
  <c r="E220" i="7"/>
  <c r="J220" i="7"/>
  <c r="O220" i="7"/>
  <c r="T220" i="7"/>
  <c r="E221" i="7"/>
  <c r="J221" i="7"/>
  <c r="O221" i="7"/>
  <c r="T221" i="7"/>
  <c r="E222" i="7"/>
  <c r="J222" i="7"/>
  <c r="O222" i="7"/>
  <c r="T222" i="7"/>
  <c r="E223" i="7"/>
  <c r="J223" i="7"/>
  <c r="O223" i="7"/>
  <c r="T223" i="7"/>
  <c r="E224" i="7"/>
  <c r="J224" i="7"/>
  <c r="O224" i="7"/>
  <c r="T224" i="7"/>
  <c r="E225" i="7"/>
  <c r="J225" i="7"/>
  <c r="O225" i="7"/>
  <c r="T225" i="7"/>
  <c r="E226" i="7"/>
  <c r="J226" i="7"/>
  <c r="O226" i="7"/>
  <c r="T226" i="7"/>
  <c r="E227" i="7"/>
  <c r="J227" i="7"/>
  <c r="O227" i="7"/>
  <c r="T227" i="7"/>
  <c r="E228" i="7"/>
  <c r="J228" i="7"/>
  <c r="O228" i="7"/>
  <c r="T228" i="7"/>
  <c r="E229" i="7"/>
  <c r="J229" i="7"/>
  <c r="O229" i="7"/>
  <c r="T229" i="7"/>
  <c r="E230" i="7"/>
  <c r="J230" i="7"/>
  <c r="O230" i="7"/>
  <c r="T230" i="7"/>
  <c r="E231" i="7"/>
  <c r="J231" i="7"/>
  <c r="O231" i="7"/>
  <c r="T231" i="7"/>
  <c r="E232" i="7"/>
  <c r="J232" i="7"/>
  <c r="O232" i="7"/>
  <c r="T232" i="7"/>
  <c r="E233" i="7"/>
  <c r="J233" i="7"/>
  <c r="O233" i="7"/>
  <c r="T233" i="7"/>
  <c r="E234" i="7"/>
  <c r="J234" i="7"/>
  <c r="O234" i="7"/>
  <c r="T234" i="7"/>
  <c r="E235" i="7"/>
  <c r="J235" i="7"/>
  <c r="O235" i="7"/>
  <c r="T235" i="7"/>
  <c r="E236" i="7"/>
  <c r="J236" i="7"/>
  <c r="O236" i="7"/>
  <c r="T236" i="7"/>
  <c r="E237" i="7"/>
  <c r="J237" i="7"/>
  <c r="O237" i="7"/>
  <c r="T237" i="7"/>
  <c r="E238" i="7"/>
  <c r="J238" i="7"/>
  <c r="O238" i="7"/>
  <c r="T238" i="7"/>
  <c r="E239" i="7"/>
  <c r="J239" i="7"/>
  <c r="O239" i="7"/>
  <c r="T239" i="7"/>
  <c r="E240" i="7"/>
  <c r="J240" i="7"/>
  <c r="O240" i="7"/>
  <c r="T240" i="7"/>
  <c r="E241" i="7"/>
  <c r="J241" i="7"/>
  <c r="O241" i="7"/>
  <c r="T241" i="7"/>
  <c r="E242" i="7"/>
  <c r="J242" i="7"/>
  <c r="O242" i="7"/>
  <c r="T242" i="7"/>
  <c r="E243" i="7"/>
  <c r="J243" i="7"/>
  <c r="O243" i="7"/>
  <c r="T243" i="7"/>
  <c r="E244" i="7"/>
  <c r="J244" i="7"/>
  <c r="O244" i="7"/>
  <c r="T244" i="7"/>
  <c r="E245" i="7"/>
  <c r="J245" i="7"/>
  <c r="O245" i="7"/>
  <c r="T245" i="7"/>
  <c r="E246" i="7"/>
  <c r="J246" i="7"/>
  <c r="O246" i="7"/>
  <c r="T246" i="7"/>
  <c r="E247" i="7"/>
  <c r="J247" i="7"/>
  <c r="O247" i="7"/>
  <c r="T247" i="7"/>
  <c r="E248" i="7"/>
  <c r="J248" i="7"/>
  <c r="O248" i="7"/>
  <c r="T248" i="7"/>
  <c r="E249" i="7"/>
  <c r="J249" i="7"/>
  <c r="O249" i="7"/>
  <c r="T249" i="7"/>
  <c r="E250" i="7"/>
  <c r="J250" i="7"/>
  <c r="O250" i="7"/>
  <c r="T250" i="7"/>
  <c r="E251" i="7"/>
  <c r="J251" i="7"/>
  <c r="O251" i="7"/>
  <c r="T251" i="7"/>
  <c r="E252" i="7"/>
  <c r="J252" i="7"/>
  <c r="O252" i="7"/>
  <c r="T252" i="7"/>
  <c r="E253" i="7"/>
  <c r="J253" i="7"/>
  <c r="O253" i="7"/>
  <c r="T253" i="7"/>
  <c r="E254" i="7"/>
  <c r="J254" i="7"/>
  <c r="O254" i="7"/>
  <c r="T254" i="7"/>
  <c r="E255" i="7"/>
  <c r="J255" i="7"/>
  <c r="O255" i="7"/>
  <c r="T255" i="7"/>
  <c r="E256" i="7"/>
  <c r="J256" i="7"/>
  <c r="O256" i="7"/>
  <c r="T256" i="7"/>
  <c r="E257" i="7"/>
  <c r="J257" i="7"/>
  <c r="O257" i="7"/>
  <c r="T257" i="7"/>
  <c r="E258" i="7"/>
  <c r="J258" i="7"/>
  <c r="O258" i="7"/>
  <c r="T258" i="7"/>
  <c r="E259" i="7"/>
  <c r="J259" i="7"/>
  <c r="O259" i="7"/>
  <c r="T259" i="7"/>
  <c r="E260" i="7"/>
  <c r="J260" i="7"/>
  <c r="O260" i="7"/>
  <c r="T260" i="7"/>
  <c r="E261" i="7"/>
  <c r="J261" i="7"/>
  <c r="O261" i="7"/>
  <c r="T261" i="7"/>
  <c r="E262" i="7"/>
  <c r="J262" i="7"/>
  <c r="O262" i="7"/>
  <c r="T262" i="7"/>
  <c r="E263" i="7"/>
  <c r="J263" i="7"/>
  <c r="O263" i="7"/>
  <c r="T263" i="7"/>
  <c r="E264" i="7"/>
  <c r="J264" i="7"/>
  <c r="O264" i="7"/>
  <c r="T264" i="7"/>
  <c r="E265" i="7"/>
  <c r="J265" i="7"/>
  <c r="O265" i="7"/>
  <c r="T265" i="7"/>
  <c r="E266" i="7"/>
  <c r="J266" i="7"/>
  <c r="O266" i="7"/>
  <c r="T266" i="7"/>
  <c r="E267" i="7"/>
  <c r="J267" i="7"/>
  <c r="O267" i="7"/>
  <c r="T267" i="7"/>
  <c r="E268" i="7"/>
  <c r="J268" i="7"/>
  <c r="O268" i="7"/>
  <c r="T268" i="7"/>
  <c r="E269" i="7"/>
  <c r="J269" i="7"/>
  <c r="O269" i="7"/>
  <c r="T269" i="7"/>
  <c r="E270" i="7"/>
  <c r="J270" i="7"/>
  <c r="O270" i="7"/>
  <c r="T270" i="7"/>
  <c r="E271" i="7"/>
  <c r="J271" i="7"/>
  <c r="O271" i="7"/>
  <c r="T271" i="7"/>
  <c r="E272" i="7"/>
  <c r="J272" i="7"/>
  <c r="O272" i="7"/>
  <c r="T272" i="7"/>
  <c r="E273" i="7"/>
  <c r="J273" i="7"/>
  <c r="O273" i="7"/>
  <c r="T273" i="7"/>
  <c r="E274" i="7"/>
  <c r="J274" i="7"/>
  <c r="O274" i="7"/>
  <c r="T274" i="7"/>
  <c r="E275" i="7"/>
  <c r="J275" i="7"/>
  <c r="O275" i="7"/>
  <c r="T275" i="7"/>
  <c r="E276" i="7"/>
  <c r="J276" i="7"/>
  <c r="O276" i="7"/>
  <c r="T276" i="7"/>
  <c r="E277" i="7"/>
  <c r="J277" i="7"/>
  <c r="O277" i="7"/>
  <c r="T277" i="7"/>
  <c r="E278" i="7"/>
  <c r="J278" i="7"/>
  <c r="O278" i="7"/>
  <c r="T278" i="7"/>
  <c r="E279" i="7"/>
  <c r="J279" i="7"/>
  <c r="O279" i="7"/>
  <c r="T279" i="7"/>
  <c r="E280" i="7"/>
  <c r="J280" i="7"/>
  <c r="O280" i="7"/>
  <c r="T280" i="7"/>
  <c r="E281" i="7"/>
  <c r="J281" i="7"/>
  <c r="O281" i="7"/>
  <c r="T281" i="7"/>
  <c r="E282" i="7"/>
  <c r="J282" i="7"/>
  <c r="O282" i="7"/>
  <c r="T282" i="7"/>
  <c r="E283" i="7"/>
  <c r="J283" i="7"/>
  <c r="O283" i="7"/>
  <c r="T283" i="7"/>
  <c r="E284" i="7"/>
  <c r="J284" i="7"/>
  <c r="O284" i="7"/>
  <c r="T284" i="7"/>
  <c r="E285" i="7"/>
  <c r="J285" i="7"/>
  <c r="O285" i="7"/>
  <c r="T285" i="7"/>
  <c r="E286" i="7"/>
  <c r="J286" i="7"/>
  <c r="O286" i="7"/>
  <c r="T286" i="7"/>
  <c r="E287" i="7"/>
  <c r="J287" i="7"/>
  <c r="O287" i="7"/>
  <c r="T287" i="7"/>
  <c r="E288" i="7"/>
  <c r="J288" i="7"/>
  <c r="O288" i="7"/>
  <c r="T288" i="7"/>
  <c r="E289" i="7"/>
  <c r="J289" i="7"/>
  <c r="O289" i="7"/>
  <c r="T289" i="7"/>
  <c r="E290" i="7"/>
  <c r="J290" i="7"/>
  <c r="O290" i="7"/>
  <c r="T290" i="7"/>
  <c r="E291" i="7"/>
  <c r="J291" i="7"/>
  <c r="O291" i="7"/>
  <c r="T291" i="7"/>
  <c r="E292" i="7"/>
  <c r="J292" i="7"/>
  <c r="O292" i="7"/>
  <c r="T292" i="7"/>
  <c r="E293" i="7"/>
  <c r="J293" i="7"/>
  <c r="O293" i="7"/>
  <c r="T293" i="7"/>
  <c r="E294" i="7"/>
  <c r="J294" i="7"/>
  <c r="O294" i="7"/>
  <c r="T294" i="7"/>
  <c r="E295" i="7"/>
  <c r="J295" i="7"/>
  <c r="O295" i="7"/>
  <c r="T295" i="7"/>
  <c r="E296" i="7"/>
  <c r="J296" i="7"/>
  <c r="O296" i="7"/>
  <c r="T296" i="7"/>
  <c r="E297" i="7"/>
  <c r="J297" i="7"/>
  <c r="O297" i="7"/>
  <c r="T297" i="7"/>
  <c r="E298" i="7"/>
  <c r="J298" i="7"/>
  <c r="O298" i="7"/>
  <c r="T298" i="7"/>
  <c r="E299" i="7"/>
  <c r="J299" i="7"/>
  <c r="O299" i="7"/>
  <c r="T299" i="7"/>
  <c r="E300" i="7"/>
  <c r="J300" i="7"/>
  <c r="O300" i="7"/>
  <c r="T300" i="7"/>
  <c r="E301" i="7"/>
  <c r="J301" i="7"/>
  <c r="O301" i="7"/>
  <c r="T301" i="7"/>
  <c r="E302" i="7"/>
  <c r="J302" i="7"/>
  <c r="O302" i="7"/>
  <c r="T302" i="7"/>
  <c r="E303" i="7"/>
  <c r="J303" i="7"/>
  <c r="O303" i="7"/>
  <c r="T303" i="7"/>
  <c r="E304" i="7"/>
  <c r="J304" i="7"/>
  <c r="O304" i="7"/>
  <c r="T304" i="7"/>
  <c r="E305" i="7"/>
  <c r="J305" i="7"/>
  <c r="O305" i="7"/>
  <c r="T305" i="7"/>
  <c r="E306" i="7"/>
  <c r="J306" i="7"/>
  <c r="O306" i="7"/>
  <c r="T306" i="7"/>
  <c r="E307" i="7"/>
  <c r="J307" i="7"/>
  <c r="O307" i="7"/>
  <c r="T307" i="7"/>
  <c r="E308" i="7"/>
  <c r="J308" i="7"/>
  <c r="O308" i="7"/>
  <c r="T308" i="7"/>
  <c r="E309" i="7"/>
  <c r="J309" i="7"/>
  <c r="O309" i="7"/>
  <c r="T309" i="7"/>
  <c r="E310" i="7"/>
  <c r="J310" i="7"/>
  <c r="O310" i="7"/>
  <c r="T310" i="7"/>
  <c r="E311" i="7"/>
  <c r="J311" i="7"/>
  <c r="O311" i="7"/>
  <c r="T311" i="7"/>
  <c r="E312" i="7"/>
  <c r="J312" i="7"/>
  <c r="O312" i="7"/>
  <c r="T312" i="7"/>
  <c r="E313" i="7"/>
  <c r="J313" i="7"/>
  <c r="O313" i="7"/>
  <c r="T313" i="7"/>
  <c r="E314" i="7"/>
  <c r="J314" i="7"/>
  <c r="O314" i="7"/>
  <c r="T314" i="7"/>
  <c r="E315" i="7"/>
  <c r="J315" i="7"/>
  <c r="O315" i="7"/>
  <c r="T315" i="7"/>
  <c r="E316" i="7"/>
  <c r="J316" i="7"/>
  <c r="O316" i="7"/>
  <c r="T316" i="7"/>
  <c r="E317" i="7"/>
  <c r="J317" i="7"/>
  <c r="O317" i="7"/>
  <c r="T317" i="7"/>
  <c r="E318" i="7"/>
  <c r="J318" i="7"/>
  <c r="O318" i="7"/>
  <c r="T318" i="7"/>
  <c r="E319" i="7"/>
  <c r="J319" i="7"/>
  <c r="O319" i="7"/>
  <c r="T319" i="7"/>
  <c r="E320" i="7"/>
  <c r="J320" i="7"/>
  <c r="O320" i="7"/>
  <c r="T320" i="7"/>
  <c r="E321" i="7"/>
  <c r="J321" i="7"/>
  <c r="O321" i="7"/>
  <c r="T321" i="7"/>
  <c r="E322" i="7"/>
  <c r="J322" i="7"/>
  <c r="O322" i="7"/>
  <c r="T322" i="7"/>
  <c r="E323" i="7"/>
  <c r="J323" i="7"/>
  <c r="O323" i="7"/>
  <c r="T323" i="7"/>
  <c r="E324" i="7"/>
  <c r="J324" i="7"/>
  <c r="O324" i="7"/>
  <c r="T324" i="7"/>
  <c r="E325" i="7"/>
  <c r="J325" i="7"/>
  <c r="O325" i="7"/>
  <c r="T325" i="7"/>
  <c r="E326" i="7"/>
  <c r="J326" i="7"/>
  <c r="O326" i="7"/>
  <c r="T326" i="7"/>
  <c r="E327" i="7"/>
  <c r="J327" i="7"/>
  <c r="O327" i="7"/>
  <c r="T327" i="7"/>
  <c r="E328" i="7"/>
  <c r="J328" i="7"/>
  <c r="O328" i="7"/>
  <c r="T328" i="7"/>
  <c r="E329" i="7"/>
  <c r="J329" i="7"/>
  <c r="O329" i="7"/>
  <c r="T329" i="7"/>
  <c r="E330" i="7"/>
  <c r="J330" i="7"/>
  <c r="O330" i="7"/>
  <c r="T330" i="7"/>
  <c r="E331" i="7"/>
  <c r="J331" i="7"/>
  <c r="O331" i="7"/>
  <c r="T331" i="7"/>
  <c r="E332" i="7"/>
  <c r="J332" i="7"/>
  <c r="O332" i="7"/>
  <c r="T332" i="7"/>
  <c r="E333" i="7"/>
  <c r="J333" i="7"/>
  <c r="O333" i="7"/>
  <c r="T333" i="7"/>
  <c r="E334" i="7"/>
  <c r="J334" i="7"/>
  <c r="O334" i="7"/>
  <c r="T334" i="7"/>
  <c r="E335" i="7"/>
  <c r="J335" i="7"/>
  <c r="O335" i="7"/>
  <c r="T335" i="7"/>
  <c r="E336" i="7"/>
  <c r="J336" i="7"/>
  <c r="O336" i="7"/>
  <c r="T336" i="7"/>
  <c r="E337" i="7"/>
  <c r="J337" i="7"/>
  <c r="O337" i="7"/>
  <c r="T337" i="7"/>
  <c r="E338" i="7"/>
  <c r="J338" i="7"/>
  <c r="O338" i="7"/>
  <c r="T338" i="7"/>
  <c r="E339" i="7"/>
  <c r="J339" i="7"/>
  <c r="O339" i="7"/>
  <c r="T339" i="7"/>
  <c r="E340" i="7"/>
  <c r="J340" i="7"/>
  <c r="O340" i="7"/>
  <c r="T340" i="7"/>
  <c r="E341" i="7"/>
  <c r="J341" i="7"/>
  <c r="O341" i="7"/>
  <c r="T341" i="7"/>
  <c r="E342" i="7"/>
  <c r="J342" i="7"/>
  <c r="O342" i="7"/>
  <c r="T342" i="7"/>
  <c r="E343" i="7"/>
  <c r="J343" i="7"/>
  <c r="O343" i="7"/>
  <c r="T343" i="7"/>
  <c r="E344" i="7"/>
  <c r="J344" i="7"/>
  <c r="O344" i="7"/>
  <c r="T344" i="7"/>
  <c r="E345" i="7"/>
  <c r="J345" i="7"/>
  <c r="O345" i="7"/>
  <c r="T345" i="7"/>
  <c r="E346" i="7"/>
  <c r="J346" i="7"/>
  <c r="O346" i="7"/>
  <c r="T346" i="7"/>
  <c r="E347" i="7"/>
  <c r="J347" i="7"/>
  <c r="O347" i="7"/>
  <c r="T347" i="7"/>
  <c r="E348" i="7"/>
  <c r="J348" i="7"/>
  <c r="O348" i="7"/>
  <c r="T348" i="7"/>
  <c r="E349" i="7"/>
  <c r="J349" i="7"/>
  <c r="O349" i="7"/>
  <c r="T349" i="7"/>
  <c r="E350" i="7"/>
  <c r="J350" i="7"/>
  <c r="O350" i="7"/>
  <c r="T350" i="7"/>
  <c r="E351" i="7"/>
  <c r="J351" i="7"/>
  <c r="O351" i="7"/>
  <c r="T351" i="7"/>
  <c r="E352" i="7"/>
  <c r="J352" i="7"/>
  <c r="O352" i="7"/>
  <c r="T352" i="7"/>
  <c r="E353" i="7"/>
  <c r="J353" i="7"/>
  <c r="O353" i="7"/>
  <c r="T353" i="7"/>
  <c r="E354" i="7"/>
  <c r="J354" i="7"/>
  <c r="O354" i="7"/>
  <c r="T354" i="7"/>
  <c r="E355" i="7"/>
  <c r="J355" i="7"/>
  <c r="O355" i="7"/>
  <c r="T355" i="7"/>
  <c r="E356" i="7"/>
  <c r="J356" i="7"/>
  <c r="O356" i="7"/>
  <c r="T356" i="7"/>
  <c r="E357" i="7"/>
  <c r="J357" i="7"/>
  <c r="O357" i="7"/>
  <c r="T357" i="7"/>
  <c r="E358" i="7"/>
  <c r="J358" i="7"/>
  <c r="O358" i="7"/>
  <c r="T358" i="7"/>
  <c r="E359" i="7"/>
  <c r="J359" i="7"/>
  <c r="O359" i="7"/>
  <c r="T359" i="7"/>
  <c r="E360" i="7"/>
  <c r="J360" i="7"/>
  <c r="O360" i="7"/>
  <c r="T360" i="7"/>
  <c r="E361" i="7"/>
  <c r="J361" i="7"/>
  <c r="O361" i="7"/>
  <c r="T361" i="7"/>
  <c r="E362" i="7"/>
  <c r="J362" i="7"/>
  <c r="O362" i="7"/>
  <c r="T362" i="7"/>
  <c r="E363" i="7"/>
  <c r="J363" i="7"/>
  <c r="O363" i="7"/>
  <c r="T363" i="7"/>
  <c r="E364" i="7"/>
  <c r="J364" i="7"/>
  <c r="O364" i="7"/>
  <c r="T364" i="7"/>
  <c r="E365" i="7"/>
  <c r="J365" i="7"/>
  <c r="O365" i="7"/>
  <c r="T365" i="7"/>
  <c r="E366" i="7"/>
  <c r="J366" i="7"/>
  <c r="O366" i="7"/>
  <c r="T366" i="7"/>
  <c r="E367" i="7"/>
  <c r="J367" i="7"/>
  <c r="O367" i="7"/>
  <c r="T367" i="7"/>
  <c r="E368" i="7"/>
  <c r="J368" i="7"/>
  <c r="O368" i="7"/>
  <c r="T368" i="7"/>
  <c r="E369" i="7"/>
  <c r="J369" i="7"/>
  <c r="O369" i="7"/>
  <c r="T369" i="7"/>
  <c r="E370" i="7"/>
  <c r="J370" i="7"/>
  <c r="O370" i="7"/>
  <c r="T370" i="7"/>
  <c r="E371" i="7"/>
  <c r="J371" i="7"/>
  <c r="O371" i="7"/>
  <c r="T371" i="7"/>
  <c r="E372" i="7"/>
  <c r="J372" i="7"/>
  <c r="O372" i="7"/>
  <c r="T372" i="7"/>
  <c r="E373" i="7"/>
  <c r="J373" i="7"/>
  <c r="O373" i="7"/>
  <c r="T373" i="7"/>
  <c r="E374" i="7"/>
  <c r="J374" i="7"/>
  <c r="O374" i="7"/>
  <c r="T374" i="7"/>
  <c r="E375" i="7"/>
  <c r="J375" i="7"/>
  <c r="O375" i="7"/>
  <c r="T375" i="7"/>
  <c r="E376" i="7"/>
  <c r="J376" i="7"/>
  <c r="O376" i="7"/>
  <c r="T376" i="7"/>
  <c r="E377" i="7"/>
  <c r="J377" i="7"/>
  <c r="O377" i="7"/>
  <c r="T377" i="7"/>
  <c r="E378" i="7"/>
  <c r="J378" i="7"/>
  <c r="O378" i="7"/>
  <c r="T378" i="7"/>
  <c r="E379" i="7"/>
  <c r="J379" i="7"/>
  <c r="O379" i="7"/>
  <c r="T379" i="7"/>
  <c r="E380" i="7"/>
  <c r="J380" i="7"/>
  <c r="O380" i="7"/>
  <c r="T380" i="7"/>
  <c r="E381" i="7"/>
  <c r="J381" i="7"/>
  <c r="O381" i="7"/>
  <c r="T381" i="7"/>
  <c r="E382" i="7"/>
  <c r="J382" i="7"/>
  <c r="O382" i="7"/>
  <c r="T382" i="7"/>
  <c r="E383" i="7"/>
  <c r="J383" i="7"/>
  <c r="O383" i="7"/>
  <c r="T383" i="7"/>
  <c r="E384" i="7"/>
  <c r="J384" i="7"/>
  <c r="O384" i="7"/>
  <c r="T384" i="7"/>
  <c r="E385" i="7"/>
  <c r="J385" i="7"/>
  <c r="O385" i="7"/>
  <c r="T385" i="7"/>
  <c r="E386" i="7"/>
  <c r="J386" i="7"/>
  <c r="O386" i="7"/>
  <c r="T386" i="7"/>
  <c r="E387" i="7"/>
  <c r="J387" i="7"/>
  <c r="O387" i="7"/>
  <c r="T387" i="7"/>
  <c r="E388" i="7"/>
  <c r="J388" i="7"/>
  <c r="O388" i="7"/>
  <c r="T388" i="7"/>
  <c r="E389" i="7"/>
  <c r="J389" i="7"/>
  <c r="O389" i="7"/>
  <c r="T389" i="7"/>
  <c r="E390" i="7"/>
  <c r="J390" i="7"/>
  <c r="O390" i="7"/>
  <c r="T390" i="7"/>
  <c r="E391" i="7"/>
  <c r="J391" i="7"/>
  <c r="O391" i="7"/>
  <c r="T391" i="7"/>
  <c r="E392" i="7"/>
  <c r="J392" i="7"/>
  <c r="O392" i="7"/>
  <c r="T392" i="7"/>
  <c r="E393" i="7"/>
  <c r="J393" i="7"/>
  <c r="O393" i="7"/>
  <c r="T393" i="7"/>
  <c r="E394" i="7"/>
  <c r="J394" i="7"/>
  <c r="O394" i="7"/>
  <c r="T394" i="7"/>
  <c r="E395" i="7"/>
  <c r="J395" i="7"/>
  <c r="O395" i="7"/>
  <c r="T395" i="7"/>
  <c r="E396" i="7"/>
  <c r="J396" i="7"/>
  <c r="O396" i="7"/>
  <c r="T396" i="7"/>
  <c r="E397" i="7"/>
  <c r="J397" i="7"/>
  <c r="O397" i="7"/>
  <c r="T397" i="7"/>
  <c r="E398" i="7"/>
  <c r="J398" i="7"/>
  <c r="O398" i="7"/>
  <c r="T398" i="7"/>
  <c r="E399" i="7"/>
  <c r="J399" i="7"/>
  <c r="O399" i="7"/>
  <c r="T399" i="7"/>
  <c r="E400" i="7"/>
  <c r="J400" i="7"/>
  <c r="O400" i="7"/>
  <c r="T400" i="7"/>
  <c r="E401" i="7"/>
  <c r="J401" i="7"/>
  <c r="O401" i="7"/>
  <c r="T401" i="7"/>
  <c r="E402" i="7"/>
  <c r="J402" i="7"/>
  <c r="O402" i="7"/>
  <c r="T402" i="7"/>
  <c r="E403" i="7"/>
  <c r="J403" i="7"/>
  <c r="O403" i="7"/>
  <c r="T403" i="7"/>
  <c r="E404" i="7"/>
  <c r="J404" i="7"/>
  <c r="O404" i="7"/>
  <c r="T404" i="7"/>
  <c r="E405" i="7"/>
  <c r="J405" i="7"/>
  <c r="O405" i="7"/>
  <c r="T405" i="7"/>
  <c r="E406" i="7"/>
  <c r="J406" i="7"/>
  <c r="O406" i="7"/>
  <c r="T406" i="7"/>
  <c r="E407" i="7"/>
  <c r="J407" i="7"/>
  <c r="O407" i="7"/>
  <c r="T407" i="7"/>
  <c r="E408" i="7"/>
  <c r="J408" i="7"/>
  <c r="O408" i="7"/>
  <c r="T408" i="7"/>
  <c r="E409" i="7"/>
  <c r="J409" i="7"/>
  <c r="O409" i="7"/>
  <c r="T409" i="7"/>
  <c r="E410" i="7"/>
  <c r="J410" i="7"/>
  <c r="O410" i="7"/>
  <c r="T410" i="7"/>
  <c r="E411" i="7"/>
  <c r="J411" i="7"/>
  <c r="O411" i="7"/>
  <c r="T411" i="7"/>
  <c r="E412" i="7"/>
  <c r="J412" i="7"/>
  <c r="O412" i="7"/>
  <c r="T412" i="7"/>
  <c r="E413" i="7"/>
  <c r="J413" i="7"/>
  <c r="O413" i="7"/>
  <c r="T413" i="7"/>
  <c r="E414" i="7"/>
  <c r="J414" i="7"/>
  <c r="O414" i="7"/>
  <c r="T414" i="7"/>
  <c r="E415" i="7"/>
  <c r="J415" i="7"/>
  <c r="O415" i="7"/>
  <c r="T415" i="7"/>
  <c r="E416" i="7"/>
  <c r="J416" i="7"/>
  <c r="O416" i="7"/>
  <c r="T416" i="7"/>
  <c r="E417" i="7"/>
  <c r="J417" i="7"/>
  <c r="O417" i="7"/>
  <c r="T417" i="7"/>
  <c r="E418" i="7"/>
  <c r="J418" i="7"/>
  <c r="O418" i="7"/>
  <c r="T418" i="7"/>
  <c r="E419" i="7"/>
  <c r="J419" i="7"/>
  <c r="O419" i="7"/>
  <c r="T419" i="7"/>
  <c r="E420" i="7"/>
  <c r="J420" i="7"/>
  <c r="O420" i="7"/>
  <c r="T420" i="7"/>
  <c r="E421" i="7"/>
  <c r="J421" i="7"/>
  <c r="O421" i="7"/>
  <c r="T421" i="7"/>
  <c r="E422" i="7"/>
  <c r="J422" i="7"/>
  <c r="O422" i="7"/>
  <c r="T422" i="7"/>
  <c r="E423" i="7"/>
  <c r="J423" i="7"/>
  <c r="O423" i="7"/>
  <c r="T423" i="7"/>
  <c r="E424" i="7"/>
  <c r="J424" i="7"/>
  <c r="O424" i="7"/>
  <c r="T424" i="7"/>
  <c r="E425" i="7"/>
  <c r="J425" i="7"/>
  <c r="O425" i="7"/>
  <c r="T425" i="7"/>
  <c r="E426" i="7"/>
  <c r="J426" i="7"/>
  <c r="O426" i="7"/>
  <c r="T426" i="7"/>
  <c r="E427" i="7"/>
  <c r="J427" i="7"/>
  <c r="O427" i="7"/>
  <c r="T427" i="7"/>
  <c r="E428" i="7"/>
  <c r="J428" i="7"/>
  <c r="O428" i="7"/>
  <c r="T428" i="7"/>
  <c r="E429" i="7"/>
  <c r="J429" i="7"/>
  <c r="O429" i="7"/>
  <c r="T429" i="7"/>
  <c r="E430" i="7"/>
  <c r="J430" i="7"/>
  <c r="O430" i="7"/>
  <c r="T430" i="7"/>
  <c r="E431" i="7"/>
  <c r="J431" i="7"/>
  <c r="O431" i="7"/>
  <c r="T431" i="7"/>
  <c r="E432" i="7"/>
  <c r="J432" i="7"/>
  <c r="O432" i="7"/>
  <c r="T432" i="7"/>
  <c r="E433" i="7"/>
  <c r="J433" i="7"/>
  <c r="O433" i="7"/>
  <c r="T433" i="7"/>
  <c r="E434" i="7"/>
  <c r="J434" i="7"/>
  <c r="O434" i="7"/>
  <c r="T434" i="7"/>
  <c r="E435" i="7"/>
  <c r="J435" i="7"/>
  <c r="O435" i="7"/>
  <c r="T435" i="7"/>
  <c r="E436" i="7"/>
  <c r="J436" i="7"/>
  <c r="O436" i="7"/>
  <c r="T436" i="7"/>
  <c r="E437" i="7"/>
  <c r="J437" i="7"/>
  <c r="O437" i="7"/>
  <c r="T437" i="7"/>
  <c r="E438" i="7"/>
  <c r="J438" i="7"/>
  <c r="O438" i="7"/>
  <c r="T438" i="7"/>
  <c r="E439" i="7"/>
  <c r="J439" i="7"/>
  <c r="O439" i="7"/>
  <c r="T439" i="7"/>
  <c r="E440" i="7"/>
  <c r="J440" i="7"/>
  <c r="O440" i="7"/>
  <c r="T440" i="7"/>
  <c r="E441" i="7"/>
  <c r="J441" i="7"/>
  <c r="O441" i="7"/>
  <c r="T441" i="7"/>
  <c r="E442" i="7"/>
  <c r="J442" i="7"/>
  <c r="O442" i="7"/>
  <c r="T442" i="7"/>
  <c r="E443" i="7"/>
  <c r="J443" i="7"/>
  <c r="O443" i="7"/>
  <c r="T443" i="7"/>
  <c r="E444" i="7"/>
  <c r="J444" i="7"/>
  <c r="O444" i="7"/>
  <c r="T444" i="7"/>
  <c r="E445" i="7"/>
  <c r="J445" i="7"/>
  <c r="O445" i="7"/>
  <c r="T445" i="7"/>
  <c r="E446" i="7"/>
  <c r="J446" i="7"/>
  <c r="O446" i="7"/>
  <c r="T446" i="7"/>
  <c r="E447" i="7"/>
  <c r="J447" i="7"/>
  <c r="O447" i="7"/>
  <c r="T447" i="7"/>
  <c r="E448" i="7"/>
  <c r="J448" i="7"/>
  <c r="O448" i="7"/>
  <c r="T448" i="7"/>
  <c r="E449" i="7"/>
  <c r="J449" i="7"/>
  <c r="O449" i="7"/>
  <c r="T449" i="7"/>
  <c r="E450" i="7"/>
  <c r="J450" i="7"/>
  <c r="O450" i="7"/>
  <c r="T450" i="7"/>
  <c r="E451" i="7"/>
  <c r="J451" i="7"/>
  <c r="O451" i="7"/>
  <c r="T451" i="7"/>
  <c r="E452" i="7"/>
  <c r="J452" i="7"/>
  <c r="O452" i="7"/>
  <c r="T452" i="7"/>
  <c r="E453" i="7"/>
  <c r="J453" i="7"/>
  <c r="O453" i="7"/>
  <c r="T453" i="7"/>
  <c r="E454" i="7"/>
  <c r="J454" i="7"/>
  <c r="O454" i="7"/>
  <c r="T454" i="7"/>
  <c r="E455" i="7"/>
  <c r="J455" i="7"/>
  <c r="O455" i="7"/>
  <c r="T455" i="7"/>
  <c r="E456" i="7"/>
  <c r="J456" i="7"/>
  <c r="O456" i="7"/>
  <c r="T456" i="7"/>
  <c r="E457" i="7"/>
  <c r="J457" i="7"/>
  <c r="O457" i="7"/>
  <c r="T457" i="7"/>
  <c r="E458" i="7"/>
  <c r="J458" i="7"/>
  <c r="O458" i="7"/>
  <c r="T458" i="7"/>
  <c r="E459" i="7"/>
  <c r="J459" i="7"/>
  <c r="O459" i="7"/>
  <c r="T459" i="7"/>
  <c r="E460" i="7"/>
  <c r="J460" i="7"/>
  <c r="O460" i="7"/>
  <c r="T460" i="7"/>
  <c r="E461" i="7"/>
  <c r="J461" i="7"/>
  <c r="O461" i="7"/>
  <c r="T461" i="7"/>
  <c r="E462" i="7"/>
  <c r="J462" i="7"/>
  <c r="O462" i="7"/>
  <c r="T462" i="7"/>
  <c r="E463" i="7"/>
  <c r="J463" i="7"/>
  <c r="O463" i="7"/>
  <c r="T463" i="7"/>
  <c r="E464" i="7"/>
  <c r="J464" i="7"/>
  <c r="O464" i="7"/>
  <c r="T464" i="7"/>
  <c r="E465" i="7"/>
  <c r="J465" i="7"/>
  <c r="O465" i="7"/>
  <c r="T465" i="7"/>
  <c r="E466" i="7"/>
  <c r="J466" i="7"/>
  <c r="O466" i="7"/>
  <c r="T466" i="7"/>
  <c r="E467" i="7"/>
  <c r="J467" i="7"/>
  <c r="O467" i="7"/>
  <c r="T467" i="7"/>
  <c r="E468" i="7"/>
  <c r="J468" i="7"/>
  <c r="O468" i="7"/>
  <c r="T468" i="7"/>
  <c r="E469" i="7"/>
  <c r="J469" i="7"/>
  <c r="O469" i="7"/>
  <c r="T469" i="7"/>
  <c r="E470" i="7"/>
  <c r="J470" i="7"/>
  <c r="O470" i="7"/>
  <c r="T470" i="7"/>
  <c r="E471" i="7"/>
  <c r="J471" i="7"/>
  <c r="O471" i="7"/>
  <c r="T471" i="7"/>
  <c r="E472" i="7"/>
  <c r="J472" i="7"/>
  <c r="O472" i="7"/>
  <c r="T472" i="7"/>
  <c r="E473" i="7"/>
  <c r="J473" i="7"/>
  <c r="O473" i="7"/>
  <c r="T473" i="7"/>
  <c r="E474" i="7"/>
  <c r="J474" i="7"/>
  <c r="O474" i="7"/>
  <c r="T474" i="7"/>
  <c r="E475" i="7"/>
  <c r="J475" i="7"/>
  <c r="O475" i="7"/>
  <c r="T475" i="7"/>
  <c r="E476" i="7"/>
  <c r="J476" i="7"/>
  <c r="O476" i="7"/>
  <c r="T476" i="7"/>
  <c r="E477" i="7"/>
  <c r="J477" i="7"/>
  <c r="O477" i="7"/>
  <c r="T477" i="7"/>
  <c r="E478" i="7"/>
  <c r="J478" i="7"/>
  <c r="O478" i="7"/>
  <c r="T478" i="7"/>
  <c r="E479" i="7"/>
  <c r="J479" i="7"/>
  <c r="O479" i="7"/>
  <c r="T479" i="7"/>
  <c r="E480" i="7"/>
  <c r="J480" i="7"/>
  <c r="O480" i="7"/>
  <c r="T480" i="7"/>
  <c r="E481" i="7"/>
  <c r="J481" i="7"/>
  <c r="O481" i="7"/>
  <c r="T481" i="7"/>
  <c r="E482" i="7"/>
  <c r="J482" i="7"/>
  <c r="O482" i="7"/>
  <c r="T482" i="7"/>
  <c r="E483" i="7"/>
  <c r="J483" i="7"/>
  <c r="O483" i="7"/>
  <c r="T483" i="7"/>
  <c r="E484" i="7"/>
  <c r="J484" i="7"/>
  <c r="O484" i="7"/>
  <c r="T484" i="7"/>
  <c r="E485" i="7"/>
  <c r="J485" i="7"/>
  <c r="O485" i="7"/>
  <c r="T485" i="7"/>
  <c r="E486" i="7"/>
  <c r="J486" i="7"/>
  <c r="O486" i="7"/>
  <c r="T486" i="7"/>
  <c r="E487" i="7"/>
  <c r="J487" i="7"/>
  <c r="O487" i="7"/>
  <c r="T487" i="7"/>
  <c r="E488" i="7"/>
  <c r="J488" i="7"/>
  <c r="O488" i="7"/>
  <c r="T488" i="7"/>
  <c r="E489" i="7"/>
  <c r="J489" i="7"/>
  <c r="O489" i="7"/>
  <c r="T489" i="7"/>
  <c r="E490" i="7"/>
  <c r="J490" i="7"/>
  <c r="O490" i="7"/>
  <c r="T490" i="7"/>
  <c r="E491" i="7"/>
  <c r="J491" i="7"/>
  <c r="O491" i="7"/>
  <c r="T491" i="7"/>
  <c r="E492" i="7"/>
  <c r="J492" i="7"/>
  <c r="O492" i="7"/>
  <c r="T492" i="7"/>
  <c r="E493" i="7"/>
  <c r="J493" i="7"/>
  <c r="O493" i="7"/>
  <c r="T493" i="7"/>
  <c r="E494" i="7"/>
  <c r="J494" i="7"/>
  <c r="O494" i="7"/>
  <c r="T494" i="7"/>
  <c r="E495" i="7"/>
  <c r="J495" i="7"/>
  <c r="O495" i="7"/>
  <c r="T495" i="7"/>
  <c r="E496" i="7"/>
  <c r="J496" i="7"/>
  <c r="O496" i="7"/>
  <c r="T496" i="7"/>
  <c r="E497" i="7"/>
  <c r="J497" i="7"/>
  <c r="O497" i="7"/>
  <c r="T497" i="7"/>
  <c r="E498" i="7"/>
  <c r="J498" i="7"/>
  <c r="O498" i="7"/>
  <c r="T498" i="7"/>
  <c r="E499" i="7"/>
  <c r="J499" i="7"/>
  <c r="O499" i="7"/>
  <c r="T499" i="7"/>
  <c r="E500" i="7"/>
  <c r="J500" i="7"/>
  <c r="O500" i="7"/>
  <c r="T500" i="7"/>
  <c r="E501" i="7"/>
  <c r="J501" i="7"/>
  <c r="O501" i="7"/>
  <c r="T501" i="7"/>
  <c r="E502" i="7"/>
  <c r="J502" i="7"/>
  <c r="O502" i="7"/>
  <c r="T502" i="7"/>
  <c r="G446" i="2"/>
  <c r="G327" i="2"/>
  <c r="G304" i="2"/>
  <c r="G279" i="2"/>
  <c r="G260" i="2"/>
  <c r="G248" i="2"/>
  <c r="G214" i="2"/>
  <c r="G206" i="2"/>
  <c r="G204" i="2"/>
  <c r="G192" i="2"/>
  <c r="G154" i="2"/>
  <c r="G153" i="2"/>
  <c r="G150" i="2"/>
  <c r="G130" i="2"/>
  <c r="G112" i="2"/>
  <c r="G110" i="2"/>
  <c r="G102" i="2"/>
  <c r="G78" i="2"/>
  <c r="G60" i="2"/>
  <c r="G58" i="2"/>
  <c r="G50" i="2"/>
  <c r="G32" i="2"/>
  <c r="G24" i="2"/>
  <c r="G22" i="2"/>
  <c r="G14" i="2"/>
  <c r="G329" i="2" l="1"/>
  <c r="G129" i="2"/>
  <c r="G272" i="2"/>
  <c r="G218" i="2"/>
  <c r="G172" i="2"/>
  <c r="G90" i="2"/>
  <c r="G42" i="2"/>
  <c r="G12" i="2"/>
  <c r="G504" i="1"/>
  <c r="G507" i="1" s="1"/>
  <c r="G359" i="2"/>
  <c r="G351" i="2"/>
  <c r="G345" i="2"/>
  <c r="G343" i="2"/>
  <c r="G333" i="2"/>
  <c r="G323" i="2"/>
  <c r="G321" i="2"/>
  <c r="G315" i="2"/>
  <c r="G311" i="2"/>
  <c r="G307" i="2"/>
  <c r="G305" i="2"/>
  <c r="G303" i="2"/>
  <c r="G295" i="2"/>
  <c r="G293" i="2"/>
  <c r="G285" i="2"/>
  <c r="G283" i="2"/>
  <c r="G275" i="2"/>
  <c r="G273" i="2"/>
  <c r="G269" i="2"/>
  <c r="G263" i="2"/>
  <c r="G261" i="2"/>
  <c r="G259" i="2"/>
  <c r="G257" i="2"/>
  <c r="G255" i="2"/>
  <c r="G251" i="2"/>
  <c r="G249" i="2"/>
  <c r="G247" i="2"/>
  <c r="G245" i="2"/>
  <c r="G241" i="2"/>
  <c r="G231" i="2"/>
  <c r="G229" i="2"/>
  <c r="G221" i="2"/>
  <c r="G217" i="2"/>
  <c r="G215" i="2"/>
  <c r="G209" i="2"/>
  <c r="G205" i="2"/>
  <c r="G199" i="2"/>
  <c r="G197" i="2"/>
  <c r="G193" i="2"/>
  <c r="G185" i="2"/>
  <c r="G183" i="2"/>
  <c r="G177" i="2"/>
  <c r="G175" i="2"/>
  <c r="G173" i="2"/>
  <c r="G167" i="2"/>
  <c r="G165" i="2"/>
  <c r="G157" i="2"/>
  <c r="G151" i="2"/>
  <c r="G145" i="2"/>
  <c r="G141" i="2"/>
  <c r="G135" i="2"/>
  <c r="G133" i="2"/>
  <c r="G121" i="2"/>
  <c r="G119" i="2"/>
  <c r="G113" i="2"/>
  <c r="G111" i="2"/>
  <c r="G109" i="2"/>
  <c r="G103" i="2"/>
  <c r="G101" i="2"/>
  <c r="G93" i="2"/>
  <c r="G89" i="2"/>
  <c r="G87" i="2"/>
  <c r="G81" i="2"/>
  <c r="G77" i="2"/>
  <c r="G73" i="2"/>
  <c r="G71" i="2"/>
  <c r="G69" i="2"/>
  <c r="G63" i="2"/>
  <c r="G59" i="2"/>
  <c r="G57" i="2"/>
  <c r="G51" i="2"/>
  <c r="G49" i="2"/>
  <c r="G43" i="2"/>
  <c r="G41" i="2"/>
  <c r="G39" i="2"/>
  <c r="G35" i="2"/>
  <c r="G33" i="2"/>
  <c r="G25" i="2"/>
  <c r="G23" i="2"/>
  <c r="G17" i="2"/>
  <c r="G15" i="2"/>
  <c r="G11" i="2"/>
  <c r="G7" i="2"/>
  <c r="G3" i="2"/>
  <c r="J504" i="1"/>
  <c r="J507" i="1" s="1"/>
  <c r="H504" i="1"/>
  <c r="H507" i="1" s="1"/>
  <c r="G318" i="2"/>
  <c r="G312" i="2"/>
  <c r="G310" i="2"/>
  <c r="G302" i="2"/>
  <c r="G300" i="2"/>
  <c r="G296" i="2"/>
  <c r="G294" i="2"/>
  <c r="G292" i="2"/>
  <c r="G288" i="2"/>
  <c r="G286" i="2"/>
  <c r="G278" i="2"/>
  <c r="G276" i="2"/>
  <c r="G270" i="2"/>
  <c r="G268" i="2"/>
  <c r="G264" i="2"/>
  <c r="G254" i="2"/>
  <c r="G252" i="2"/>
  <c r="G244" i="2"/>
  <c r="G242" i="2"/>
  <c r="G236" i="2"/>
  <c r="G232" i="2"/>
  <c r="G226" i="2"/>
  <c r="G224" i="2"/>
  <c r="G222" i="2"/>
  <c r="G220" i="2"/>
  <c r="G212" i="2"/>
  <c r="G210" i="2"/>
  <c r="G208" i="2"/>
  <c r="G202" i="2"/>
  <c r="G200" i="2"/>
  <c r="G190" i="2"/>
  <c r="G188" i="2"/>
  <c r="G186" i="2"/>
  <c r="G184" i="2"/>
  <c r="G182" i="2"/>
  <c r="G178" i="2"/>
  <c r="G176" i="2"/>
  <c r="G168" i="2"/>
  <c r="G166" i="2"/>
  <c r="G164" i="2"/>
  <c r="G160" i="2"/>
  <c r="G158" i="2"/>
  <c r="G156" i="2"/>
  <c r="G148" i="2"/>
  <c r="G146" i="2"/>
  <c r="G142" i="2"/>
  <c r="G140" i="2"/>
  <c r="G138" i="2"/>
  <c r="G136" i="2"/>
  <c r="G128" i="2"/>
  <c r="G126" i="2"/>
  <c r="G124" i="2"/>
  <c r="G118" i="2"/>
  <c r="G114" i="2"/>
  <c r="G108" i="2"/>
  <c r="G104" i="2"/>
  <c r="G98" i="2"/>
  <c r="G96" i="2"/>
  <c r="G94" i="2"/>
  <c r="G86" i="2"/>
  <c r="G84" i="2"/>
  <c r="G82" i="2"/>
  <c r="G80" i="2"/>
  <c r="G76" i="2"/>
  <c r="G74" i="2"/>
  <c r="G72" i="2"/>
  <c r="G64" i="2"/>
  <c r="G62" i="2"/>
  <c r="G56" i="2"/>
  <c r="G54" i="2"/>
  <c r="G52" i="2"/>
  <c r="G46" i="2"/>
  <c r="G44" i="2"/>
  <c r="G38" i="2"/>
  <c r="G36" i="2"/>
  <c r="G34" i="2"/>
  <c r="G28" i="2"/>
  <c r="G26" i="2"/>
  <c r="G20" i="2"/>
  <c r="G18" i="2"/>
  <c r="G16" i="2"/>
  <c r="G10" i="2"/>
  <c r="G8" i="2"/>
  <c r="G4" i="2"/>
  <c r="I505" i="1"/>
  <c r="I508" i="1" s="1"/>
  <c r="G483" i="2"/>
  <c r="G481" i="2"/>
  <c r="G477" i="2"/>
  <c r="G499" i="2"/>
  <c r="G497" i="2"/>
  <c r="G493" i="2"/>
  <c r="G491" i="2"/>
  <c r="G489" i="2"/>
  <c r="G487" i="2"/>
  <c r="G485" i="2"/>
  <c r="G479" i="2"/>
  <c r="G473" i="2"/>
  <c r="G471" i="2"/>
  <c r="G469" i="2"/>
  <c r="G467" i="2"/>
  <c r="G465" i="2"/>
  <c r="G495" i="2"/>
  <c r="G475" i="2"/>
  <c r="G455" i="2"/>
  <c r="G439" i="2"/>
  <c r="G419" i="2"/>
  <c r="G401" i="2"/>
  <c r="G385" i="2"/>
  <c r="G371" i="2"/>
  <c r="G355" i="2"/>
  <c r="G353" i="2"/>
  <c r="G341" i="2"/>
  <c r="G339" i="2"/>
  <c r="G325" i="2"/>
  <c r="G313" i="2"/>
  <c r="G301" i="2"/>
  <c r="G291" i="2"/>
  <c r="G265" i="2"/>
  <c r="G243" i="2"/>
  <c r="G201" i="2"/>
  <c r="G191" i="2"/>
  <c r="G181" i="2"/>
  <c r="G169" i="2"/>
  <c r="G159" i="2"/>
  <c r="G149" i="2"/>
  <c r="G137" i="2"/>
  <c r="G127" i="2"/>
  <c r="G117" i="2"/>
  <c r="G105" i="2"/>
  <c r="G95" i="2"/>
  <c r="G85" i="2"/>
  <c r="G65" i="2"/>
  <c r="G55" i="2"/>
  <c r="G47" i="2"/>
  <c r="G27" i="2"/>
  <c r="G19" i="2"/>
  <c r="G9" i="2"/>
  <c r="G486" i="2"/>
  <c r="G478" i="2"/>
  <c r="G438" i="2"/>
  <c r="G430" i="2"/>
  <c r="G422" i="2"/>
  <c r="G402" i="2"/>
  <c r="G396" i="2"/>
  <c r="G390" i="2"/>
  <c r="G378" i="2"/>
  <c r="G354" i="2"/>
  <c r="G342" i="2"/>
  <c r="G330" i="2"/>
  <c r="G326" i="2"/>
  <c r="G308" i="2"/>
  <c r="G280" i="2"/>
  <c r="G262" i="2"/>
  <c r="G256" i="2"/>
  <c r="G246" i="2"/>
  <c r="G240" i="2"/>
  <c r="G234" i="2"/>
  <c r="G216" i="2"/>
  <c r="G198" i="2"/>
  <c r="G180" i="2"/>
  <c r="G170" i="2"/>
  <c r="G152" i="2"/>
  <c r="G134" i="2"/>
  <c r="G116" i="2"/>
  <c r="G106" i="2"/>
  <c r="G88" i="2"/>
  <c r="G70" i="2"/>
  <c r="J505" i="1"/>
  <c r="J508" i="1" s="1"/>
  <c r="G461" i="2"/>
  <c r="G457" i="2"/>
  <c r="G451" i="2"/>
  <c r="G449" i="2"/>
  <c r="G447" i="2"/>
  <c r="G443" i="2"/>
  <c r="G437" i="2"/>
  <c r="G435" i="2"/>
  <c r="G423" i="2"/>
  <c r="G417" i="2"/>
  <c r="G415" i="2"/>
  <c r="G411" i="2"/>
  <c r="G409" i="2"/>
  <c r="G405" i="2"/>
  <c r="G399" i="2"/>
  <c r="G395" i="2"/>
  <c r="G389" i="2"/>
  <c r="G383" i="2"/>
  <c r="G379" i="2"/>
  <c r="G377" i="2"/>
  <c r="G369" i="2"/>
  <c r="G367" i="2"/>
  <c r="G365" i="2"/>
  <c r="G361" i="2"/>
  <c r="G357" i="2"/>
  <c r="G349" i="2"/>
  <c r="G347" i="2"/>
  <c r="G337" i="2"/>
  <c r="G335" i="2"/>
  <c r="G331" i="2"/>
  <c r="G319" i="2"/>
  <c r="G317" i="2"/>
  <c r="G309" i="2"/>
  <c r="G299" i="2"/>
  <c r="G297" i="2"/>
  <c r="G289" i="2"/>
  <c r="G287" i="2"/>
  <c r="G277" i="2"/>
  <c r="G271" i="2"/>
  <c r="G267" i="2"/>
  <c r="G253" i="2"/>
  <c r="G239" i="2"/>
  <c r="G235" i="2"/>
  <c r="G233" i="2"/>
  <c r="G227" i="2"/>
  <c r="G225" i="2"/>
  <c r="G223" i="2"/>
  <c r="G219" i="2"/>
  <c r="G213" i="2"/>
  <c r="G211" i="2"/>
  <c r="G207" i="2"/>
  <c r="G203" i="2"/>
  <c r="G195" i="2"/>
  <c r="G189" i="2"/>
  <c r="G187" i="2"/>
  <c r="G179" i="2"/>
  <c r="G171" i="2"/>
  <c r="G163" i="2"/>
  <c r="G161" i="2"/>
  <c r="G155" i="2"/>
  <c r="G147" i="2"/>
  <c r="G143" i="2"/>
  <c r="G139" i="2"/>
  <c r="G131" i="2"/>
  <c r="G125" i="2"/>
  <c r="G123" i="2"/>
  <c r="G115" i="2"/>
  <c r="G107" i="2"/>
  <c r="G99" i="2"/>
  <c r="G97" i="2"/>
  <c r="G91" i="2"/>
  <c r="G83" i="2"/>
  <c r="G79" i="2"/>
  <c r="G75" i="2"/>
  <c r="G67" i="2"/>
  <c r="G61" i="2"/>
  <c r="G53" i="2"/>
  <c r="G45" i="2"/>
  <c r="G37" i="2"/>
  <c r="G29" i="2"/>
  <c r="G21" i="2"/>
  <c r="G13" i="2"/>
  <c r="G5" i="2"/>
  <c r="Q3" i="7"/>
  <c r="F4" i="7"/>
  <c r="G3" i="7"/>
  <c r="G500" i="2"/>
  <c r="G496" i="2"/>
  <c r="G492" i="2"/>
  <c r="G490" i="2"/>
  <c r="G488" i="2"/>
  <c r="G484" i="2"/>
  <c r="G480" i="2"/>
  <c r="G476" i="2"/>
  <c r="G472" i="2"/>
  <c r="G468" i="2"/>
  <c r="G464" i="2"/>
  <c r="G460" i="2"/>
  <c r="G458" i="2"/>
  <c r="G456" i="2"/>
  <c r="G452" i="2"/>
  <c r="G448" i="2"/>
  <c r="G444" i="2"/>
  <c r="G440" i="2"/>
  <c r="G436" i="2"/>
  <c r="G432" i="2"/>
  <c r="G428" i="2"/>
  <c r="G426" i="2"/>
  <c r="G424" i="2"/>
  <c r="G420" i="2"/>
  <c r="G416" i="2"/>
  <c r="G412" i="2"/>
  <c r="G408" i="2"/>
  <c r="G404" i="2"/>
  <c r="G400" i="2"/>
  <c r="G392" i="2"/>
  <c r="G386" i="2"/>
  <c r="G384" i="2"/>
  <c r="G376" i="2"/>
  <c r="G368" i="2"/>
  <c r="G360" i="2"/>
  <c r="G358" i="2"/>
  <c r="G352" i="2"/>
  <c r="G344" i="2"/>
  <c r="G340" i="2"/>
  <c r="G336" i="2"/>
  <c r="G328" i="2"/>
  <c r="G322" i="2"/>
  <c r="G314" i="2"/>
  <c r="G306" i="2"/>
  <c r="G298" i="2"/>
  <c r="G290" i="2"/>
  <c r="G282" i="2"/>
  <c r="G274" i="2"/>
  <c r="G266" i="2"/>
  <c r="G258" i="2"/>
  <c r="G250" i="2"/>
  <c r="M17" i="2" l="1"/>
  <c r="M12" i="2"/>
  <c r="M13" i="2"/>
  <c r="M16" i="2"/>
  <c r="J504" i="2"/>
  <c r="L3" i="7"/>
  <c r="M11" i="2"/>
  <c r="J506" i="2"/>
  <c r="M15" i="2"/>
  <c r="J505" i="2"/>
  <c r="F5" i="7"/>
  <c r="G4" i="7"/>
  <c r="M10" i="2"/>
  <c r="M18" i="2"/>
  <c r="P18" i="2" s="1"/>
  <c r="M19" i="2"/>
  <c r="M20" i="2"/>
  <c r="M14" i="2"/>
  <c r="J503" i="2"/>
  <c r="V3" i="7"/>
  <c r="Q4" i="7"/>
  <c r="P17" i="2" l="1"/>
  <c r="P15" i="2"/>
  <c r="P19" i="2"/>
  <c r="P12" i="2"/>
  <c r="P16" i="2"/>
  <c r="P13" i="2"/>
  <c r="P11" i="2"/>
  <c r="P10" i="2"/>
  <c r="P20" i="2"/>
  <c r="F6" i="7"/>
  <c r="G5" i="7"/>
  <c r="L4" i="7"/>
  <c r="P14" i="2"/>
  <c r="Q5" i="7"/>
  <c r="V4" i="7"/>
  <c r="V5" i="7" l="1"/>
  <c r="G6" i="7"/>
  <c r="F7" i="7"/>
  <c r="Q6" i="7"/>
  <c r="L5" i="7"/>
  <c r="Q7" i="7" l="1"/>
  <c r="G7" i="7"/>
  <c r="F8" i="7"/>
  <c r="G8" i="7" s="1"/>
  <c r="V6" i="7"/>
  <c r="L6" i="7"/>
  <c r="L7" i="7" l="1"/>
  <c r="F9" i="7"/>
  <c r="G9" i="7" s="1"/>
  <c r="V7" i="7"/>
  <c r="Q8" i="7"/>
  <c r="L8" i="7" l="1"/>
  <c r="Q9" i="7"/>
  <c r="V8" i="7"/>
  <c r="F10" i="7"/>
  <c r="G10" i="7" l="1"/>
  <c r="F11" i="7"/>
  <c r="V9" i="7"/>
  <c r="Q10" i="7"/>
  <c r="L9" i="7"/>
  <c r="L10" i="7" l="1"/>
  <c r="Q11" i="7"/>
  <c r="V10" i="7"/>
  <c r="F12" i="7"/>
  <c r="G11" i="7"/>
  <c r="V11" i="7" l="1"/>
  <c r="Q12" i="7"/>
  <c r="L11" i="7"/>
  <c r="G12" i="7"/>
  <c r="F13" i="7"/>
  <c r="L12" i="7" l="1"/>
  <c r="G13" i="7"/>
  <c r="F14" i="7"/>
  <c r="V12" i="7"/>
  <c r="Q13" i="7"/>
  <c r="Q14" i="7" l="1"/>
  <c r="V13" i="7"/>
  <c r="G14" i="7"/>
  <c r="F15" i="7"/>
  <c r="L13" i="7"/>
  <c r="F16" i="7" l="1"/>
  <c r="G15" i="7"/>
  <c r="L14" i="7"/>
  <c r="V14" i="7"/>
  <c r="Q15" i="7"/>
  <c r="L15" i="7" l="1"/>
  <c r="G16" i="7"/>
  <c r="F17" i="7"/>
  <c r="Q16" i="7"/>
  <c r="V15" i="7"/>
  <c r="L16" i="7" l="1"/>
  <c r="V16" i="7"/>
  <c r="Q17" i="7"/>
  <c r="G17" i="7"/>
  <c r="F18" i="7"/>
  <c r="G18" i="7" l="1"/>
  <c r="F19" i="7"/>
  <c r="V17" i="7"/>
  <c r="Q18" i="7"/>
  <c r="L17" i="7"/>
  <c r="L18" i="7" l="1"/>
  <c r="Q19" i="7"/>
  <c r="V18" i="7"/>
  <c r="F20" i="7"/>
  <c r="G19" i="7"/>
  <c r="V19" i="7" l="1"/>
  <c r="F21" i="7"/>
  <c r="G20" i="7"/>
  <c r="Q20" i="7"/>
  <c r="L19" i="7"/>
  <c r="Q21" i="7" l="1"/>
  <c r="F22" i="7"/>
  <c r="G21" i="7"/>
  <c r="V20" i="7"/>
  <c r="L20" i="7"/>
  <c r="L21" i="7" l="1"/>
  <c r="V21" i="7"/>
  <c r="F23" i="7"/>
  <c r="G22" i="7"/>
  <c r="Q22" i="7"/>
  <c r="V22" i="7" l="1"/>
  <c r="Q23" i="7"/>
  <c r="G23" i="7"/>
  <c r="F24" i="7"/>
  <c r="L22" i="7"/>
  <c r="L23" i="7" l="1"/>
  <c r="G24" i="7"/>
  <c r="F25" i="7"/>
  <c r="Q24" i="7"/>
  <c r="V23" i="7"/>
  <c r="Q25" i="7" l="1"/>
  <c r="V24" i="7"/>
  <c r="F26" i="7"/>
  <c r="G25" i="7"/>
  <c r="L24" i="7"/>
  <c r="L25" i="7" l="1"/>
  <c r="G26" i="7"/>
  <c r="F27" i="7"/>
  <c r="V25" i="7"/>
  <c r="Q26" i="7"/>
  <c r="Q27" i="7" l="1"/>
  <c r="V26" i="7"/>
  <c r="G27" i="7"/>
  <c r="F28" i="7"/>
  <c r="L26" i="7"/>
  <c r="G28" i="7" l="1"/>
  <c r="F29" i="7"/>
  <c r="L27" i="7"/>
  <c r="V27" i="7"/>
  <c r="Q28" i="7"/>
  <c r="Q29" i="7" l="1"/>
  <c r="L28" i="7"/>
  <c r="V28" i="7"/>
  <c r="F30" i="7"/>
  <c r="G29" i="7"/>
  <c r="Q30" i="7" l="1"/>
  <c r="G30" i="7"/>
  <c r="F31" i="7"/>
  <c r="L29" i="7"/>
  <c r="V29" i="7"/>
  <c r="L30" i="7" l="1"/>
  <c r="V30" i="7"/>
  <c r="G31" i="7"/>
  <c r="F32" i="7"/>
  <c r="Q31" i="7"/>
  <c r="Q32" i="7" l="1"/>
  <c r="L31" i="7"/>
  <c r="V31" i="7"/>
  <c r="G32" i="7"/>
  <c r="F33" i="7"/>
  <c r="G33" i="7" l="1"/>
  <c r="F34" i="7"/>
  <c r="V32" i="7"/>
  <c r="Q33" i="7"/>
  <c r="L32" i="7"/>
  <c r="L33" i="7" l="1"/>
  <c r="Q34" i="7"/>
  <c r="V33" i="7"/>
  <c r="G34" i="7"/>
  <c r="F35" i="7"/>
  <c r="Q35" i="7" l="1"/>
  <c r="F36" i="7"/>
  <c r="G35" i="7"/>
  <c r="V34" i="7"/>
  <c r="L34" i="7"/>
  <c r="L35" i="7" l="1"/>
  <c r="Q36" i="7"/>
  <c r="V35" i="7"/>
  <c r="F37" i="7"/>
  <c r="G36" i="7"/>
  <c r="L36" i="7" l="1"/>
  <c r="Q37" i="7"/>
  <c r="F38" i="7"/>
  <c r="G37" i="7"/>
  <c r="V36" i="7"/>
  <c r="V37" i="7" l="1"/>
  <c r="G38" i="7"/>
  <c r="F39" i="7"/>
  <c r="Q38" i="7"/>
  <c r="L37" i="7"/>
  <c r="V38" i="7" l="1"/>
  <c r="Q39" i="7"/>
  <c r="L38" i="7"/>
  <c r="G39" i="7"/>
  <c r="F40" i="7"/>
  <c r="F41" i="7" l="1"/>
  <c r="G40" i="7"/>
  <c r="L39" i="7"/>
  <c r="Q40" i="7"/>
  <c r="V39" i="7"/>
  <c r="V40" i="7" l="1"/>
  <c r="F42" i="7"/>
  <c r="G41" i="7"/>
  <c r="Q41" i="7"/>
  <c r="L40" i="7"/>
  <c r="L41" i="7" l="1"/>
  <c r="Q42" i="7"/>
  <c r="V41" i="7"/>
  <c r="G42" i="7"/>
  <c r="F43" i="7"/>
  <c r="V42" i="7" l="1"/>
  <c r="G43" i="7"/>
  <c r="F44" i="7"/>
  <c r="Q43" i="7"/>
  <c r="L42" i="7"/>
  <c r="L43" i="7" l="1"/>
  <c r="F45" i="7"/>
  <c r="G44" i="7"/>
  <c r="Q44" i="7"/>
  <c r="V43" i="7"/>
  <c r="V44" i="7" l="1"/>
  <c r="L44" i="7"/>
  <c r="Q45" i="7"/>
  <c r="G45" i="7"/>
  <c r="F46" i="7"/>
  <c r="G46" i="7" l="1"/>
  <c r="F47" i="7"/>
  <c r="Q46" i="7"/>
  <c r="L45" i="7"/>
  <c r="V45" i="7"/>
  <c r="L46" i="7" l="1"/>
  <c r="V46" i="7"/>
  <c r="Q47" i="7"/>
  <c r="G47" i="7"/>
  <c r="F48" i="7"/>
  <c r="L47" i="7" l="1"/>
  <c r="Q48" i="7"/>
  <c r="G48" i="7"/>
  <c r="F49" i="7"/>
  <c r="V47" i="7"/>
  <c r="L48" i="7" l="1"/>
  <c r="V48" i="7"/>
  <c r="Q49" i="7"/>
  <c r="F50" i="7"/>
  <c r="G49" i="7"/>
  <c r="L49" i="7" l="1"/>
  <c r="G50" i="7"/>
  <c r="F51" i="7"/>
  <c r="Q50" i="7"/>
  <c r="V49" i="7"/>
  <c r="L50" i="7" l="1"/>
  <c r="G51" i="7"/>
  <c r="F52" i="7"/>
  <c r="V50" i="7"/>
  <c r="Q51" i="7"/>
  <c r="Q52" i="7" l="1"/>
  <c r="F53" i="7"/>
  <c r="G52" i="7"/>
  <c r="V51" i="7"/>
  <c r="L51" i="7"/>
  <c r="Q53" i="7" l="1"/>
  <c r="V52" i="7"/>
  <c r="L52" i="7"/>
  <c r="G53" i="7"/>
  <c r="F54" i="7"/>
  <c r="Q54" i="7" l="1"/>
  <c r="V53" i="7"/>
  <c r="F55" i="7"/>
  <c r="G54" i="7"/>
  <c r="L53" i="7"/>
  <c r="L54" i="7" l="1"/>
  <c r="V54" i="7"/>
  <c r="G55" i="7"/>
  <c r="F56" i="7"/>
  <c r="Q55" i="7"/>
  <c r="G56" i="7" l="1"/>
  <c r="F57" i="7"/>
  <c r="L55" i="7"/>
  <c r="Q56" i="7"/>
  <c r="V55" i="7"/>
  <c r="V56" i="7" l="1"/>
  <c r="L56" i="7"/>
  <c r="Q57" i="7"/>
  <c r="G57" i="7"/>
  <c r="F58" i="7"/>
  <c r="Q58" i="7" l="1"/>
  <c r="F59" i="7"/>
  <c r="G58" i="7"/>
  <c r="L57" i="7"/>
  <c r="V57" i="7"/>
  <c r="V58" i="7" l="1"/>
  <c r="Q59" i="7"/>
  <c r="L58" i="7"/>
  <c r="G59" i="7"/>
  <c r="F60" i="7"/>
  <c r="G60" i="7" l="1"/>
  <c r="F61" i="7"/>
  <c r="Q60" i="7"/>
  <c r="V59" i="7"/>
  <c r="L59" i="7"/>
  <c r="L60" i="7" l="1"/>
  <c r="Q61" i="7"/>
  <c r="V60" i="7"/>
  <c r="F62" i="7"/>
  <c r="G61" i="7"/>
  <c r="G62" i="7" l="1"/>
  <c r="F63" i="7"/>
  <c r="L61" i="7"/>
  <c r="V61" i="7"/>
  <c r="Q62" i="7"/>
  <c r="Q63" i="7" l="1"/>
  <c r="V62" i="7"/>
  <c r="L62" i="7"/>
  <c r="F64" i="7"/>
  <c r="G63" i="7"/>
  <c r="Q64" i="7" l="1"/>
  <c r="L63" i="7"/>
  <c r="F65" i="7"/>
  <c r="G64" i="7"/>
  <c r="V63" i="7"/>
  <c r="L64" i="7" l="1"/>
  <c r="V64" i="7"/>
  <c r="F66" i="7"/>
  <c r="G65" i="7"/>
  <c r="Q65" i="7"/>
  <c r="L65" i="7" l="1"/>
  <c r="Q66" i="7"/>
  <c r="F67" i="7"/>
  <c r="G66" i="7"/>
  <c r="V65" i="7"/>
  <c r="V66" i="7" l="1"/>
  <c r="G67" i="7"/>
  <c r="F68" i="7"/>
  <c r="Q67" i="7"/>
  <c r="L66" i="7"/>
  <c r="L67" i="7" l="1"/>
  <c r="V67" i="7"/>
  <c r="Q68" i="7"/>
  <c r="G68" i="7"/>
  <c r="F69" i="7"/>
  <c r="G69" i="7" l="1"/>
  <c r="F70" i="7"/>
  <c r="Q69" i="7"/>
  <c r="V68" i="7"/>
  <c r="L68" i="7"/>
  <c r="L69" i="7" l="1"/>
  <c r="V69" i="7"/>
  <c r="Q70" i="7"/>
  <c r="F71" i="7"/>
  <c r="G70" i="7"/>
  <c r="L70" i="7" l="1"/>
  <c r="Q71" i="7"/>
  <c r="G71" i="7"/>
  <c r="F72" i="7"/>
  <c r="V70" i="7"/>
  <c r="L71" i="7" l="1"/>
  <c r="V71" i="7"/>
  <c r="G72" i="7"/>
  <c r="F73" i="7"/>
  <c r="Q72" i="7"/>
  <c r="Q73" i="7" l="1"/>
  <c r="G73" i="7"/>
  <c r="F74" i="7"/>
  <c r="V72" i="7"/>
  <c r="L72" i="7"/>
  <c r="L73" i="7" l="1"/>
  <c r="G74" i="7"/>
  <c r="F75" i="7"/>
  <c r="Q74" i="7"/>
  <c r="V73" i="7"/>
  <c r="V74" i="7" l="1"/>
  <c r="G75" i="7"/>
  <c r="F76" i="7"/>
  <c r="Q75" i="7"/>
  <c r="L74" i="7"/>
  <c r="L75" i="7" l="1"/>
  <c r="Q76" i="7"/>
  <c r="G76" i="7"/>
  <c r="F77" i="7"/>
  <c r="V75" i="7"/>
  <c r="V76" i="7" l="1"/>
  <c r="Q77" i="7"/>
  <c r="F78" i="7"/>
  <c r="G77" i="7"/>
  <c r="L76" i="7"/>
  <c r="L77" i="7" l="1"/>
  <c r="G78" i="7"/>
  <c r="F79" i="7"/>
  <c r="Q78" i="7"/>
  <c r="V77" i="7"/>
  <c r="V78" i="7" l="1"/>
  <c r="Q79" i="7"/>
  <c r="L78" i="7"/>
  <c r="G79" i="7"/>
  <c r="F80" i="7"/>
  <c r="G80" i="7" l="1"/>
  <c r="F81" i="7"/>
  <c r="L79" i="7"/>
  <c r="Q80" i="7"/>
  <c r="V79" i="7"/>
  <c r="V80" i="7" l="1"/>
  <c r="L80" i="7"/>
  <c r="Q81" i="7"/>
  <c r="G81" i="7"/>
  <c r="F82" i="7"/>
  <c r="V81" i="7" l="1"/>
  <c r="F83" i="7"/>
  <c r="G82" i="7"/>
  <c r="Q82" i="7"/>
  <c r="L81" i="7"/>
  <c r="V82" i="7" l="1"/>
  <c r="L82" i="7"/>
  <c r="Q83" i="7"/>
  <c r="G83" i="7"/>
  <c r="F84" i="7"/>
  <c r="V83" i="7" l="1"/>
  <c r="G84" i="7"/>
  <c r="F85" i="7"/>
  <c r="Q84" i="7"/>
  <c r="L83" i="7"/>
  <c r="V84" i="7" l="1"/>
  <c r="Q85" i="7"/>
  <c r="L84" i="7"/>
  <c r="F86" i="7"/>
  <c r="G85" i="7"/>
  <c r="G86" i="7" l="1"/>
  <c r="F87" i="7"/>
  <c r="Q86" i="7"/>
  <c r="L85" i="7"/>
  <c r="V85" i="7"/>
  <c r="Q87" i="7" l="1"/>
  <c r="V86" i="7"/>
  <c r="L86" i="7"/>
  <c r="G87" i="7"/>
  <c r="F88" i="7"/>
  <c r="Q88" i="7" l="1"/>
  <c r="G88" i="7"/>
  <c r="F89" i="7"/>
  <c r="L87" i="7"/>
  <c r="V87" i="7"/>
  <c r="V88" i="7" l="1"/>
  <c r="L88" i="7"/>
  <c r="G89" i="7"/>
  <c r="F90" i="7"/>
  <c r="Q89" i="7"/>
  <c r="F91" i="7" l="1"/>
  <c r="G90" i="7"/>
  <c r="Q90" i="7"/>
  <c r="L89" i="7"/>
  <c r="V89" i="7"/>
  <c r="F92" i="7" l="1"/>
  <c r="G91" i="7"/>
  <c r="L90" i="7"/>
  <c r="V90" i="7"/>
  <c r="Q91" i="7"/>
  <c r="G92" i="7" l="1"/>
  <c r="F93" i="7"/>
  <c r="Q92" i="7"/>
  <c r="V91" i="7"/>
  <c r="L91" i="7"/>
  <c r="L92" i="7" l="1"/>
  <c r="V92" i="7"/>
  <c r="Q93" i="7"/>
  <c r="G93" i="7"/>
  <c r="F94" i="7"/>
  <c r="V93" i="7" l="1"/>
  <c r="F95" i="7"/>
  <c r="G94" i="7"/>
  <c r="Q94" i="7"/>
  <c r="L93" i="7"/>
  <c r="L94" i="7" l="1"/>
  <c r="Q95" i="7"/>
  <c r="F96" i="7"/>
  <c r="G95" i="7"/>
  <c r="V94" i="7"/>
  <c r="V95" i="7" l="1"/>
  <c r="F97" i="7"/>
  <c r="G96" i="7"/>
  <c r="Q96" i="7"/>
  <c r="L95" i="7"/>
  <c r="L96" i="7" l="1"/>
  <c r="V96" i="7"/>
  <c r="Q97" i="7"/>
  <c r="F98" i="7"/>
  <c r="G97" i="7"/>
  <c r="G98" i="7" l="1"/>
  <c r="F99" i="7"/>
  <c r="V97" i="7"/>
  <c r="Q98" i="7"/>
  <c r="L97" i="7"/>
  <c r="Q99" i="7" l="1"/>
  <c r="L98" i="7"/>
  <c r="V98" i="7"/>
  <c r="G99" i="7"/>
  <c r="F100" i="7"/>
  <c r="Q100" i="7" l="1"/>
  <c r="V99" i="7"/>
  <c r="F101" i="7"/>
  <c r="G100" i="7"/>
  <c r="L99" i="7"/>
  <c r="L100" i="7" l="1"/>
  <c r="Q101" i="7"/>
  <c r="G101" i="7"/>
  <c r="F102" i="7"/>
  <c r="V100" i="7"/>
  <c r="F103" i="7" l="1"/>
  <c r="G102" i="7"/>
  <c r="V101" i="7"/>
  <c r="Q102" i="7"/>
  <c r="L101" i="7"/>
  <c r="L102" i="7" l="1"/>
  <c r="G103" i="7"/>
  <c r="F104" i="7"/>
  <c r="Q103" i="7"/>
  <c r="V102" i="7"/>
  <c r="V103" i="7" l="1"/>
  <c r="Q104" i="7"/>
  <c r="F105" i="7"/>
  <c r="G104" i="7"/>
  <c r="L103" i="7"/>
  <c r="V104" i="7" l="1"/>
  <c r="L104" i="7"/>
  <c r="G105" i="7"/>
  <c r="F106" i="7"/>
  <c r="Q105" i="7"/>
  <c r="Q106" i="7" l="1"/>
  <c r="L105" i="7"/>
  <c r="F107" i="7"/>
  <c r="G106" i="7"/>
  <c r="V105" i="7"/>
  <c r="Q107" i="7" l="1"/>
  <c r="G107" i="7"/>
  <c r="F108" i="7"/>
  <c r="V106" i="7"/>
  <c r="L106" i="7"/>
  <c r="Q108" i="7" l="1"/>
  <c r="L107" i="7"/>
  <c r="F109" i="7"/>
  <c r="G108" i="7"/>
  <c r="V107" i="7"/>
  <c r="V108" i="7" l="1"/>
  <c r="F110" i="7"/>
  <c r="G109" i="7"/>
  <c r="L108" i="7"/>
  <c r="Q109" i="7"/>
  <c r="Q110" i="7" l="1"/>
  <c r="V109" i="7"/>
  <c r="L109" i="7"/>
  <c r="F111" i="7"/>
  <c r="G110" i="7"/>
  <c r="L110" i="7" l="1"/>
  <c r="Q111" i="7"/>
  <c r="F112" i="7"/>
  <c r="G111" i="7"/>
  <c r="V110" i="7"/>
  <c r="V111" i="7" l="1"/>
  <c r="Q112" i="7"/>
  <c r="F113" i="7"/>
  <c r="G112" i="7"/>
  <c r="L111" i="7"/>
  <c r="L112" i="7" l="1"/>
  <c r="V112" i="7"/>
  <c r="F114" i="7"/>
  <c r="G113" i="7"/>
  <c r="Q113" i="7"/>
  <c r="Q114" i="7" l="1"/>
  <c r="F115" i="7"/>
  <c r="G114" i="7"/>
  <c r="V113" i="7"/>
  <c r="L113" i="7"/>
  <c r="F116" i="7" l="1"/>
  <c r="G115" i="7"/>
  <c r="L114" i="7"/>
  <c r="V114" i="7"/>
  <c r="Q115" i="7"/>
  <c r="Q116" i="7" l="1"/>
  <c r="V115" i="7"/>
  <c r="G116" i="7"/>
  <c r="F117" i="7"/>
  <c r="L115" i="7"/>
  <c r="L116" i="7" l="1"/>
  <c r="Q117" i="7"/>
  <c r="F118" i="7"/>
  <c r="G117" i="7"/>
  <c r="V116" i="7"/>
  <c r="Q118" i="7" l="1"/>
  <c r="V117" i="7"/>
  <c r="F119" i="7"/>
  <c r="G118" i="7"/>
  <c r="L117" i="7"/>
  <c r="L118" i="7" l="1"/>
  <c r="F120" i="7"/>
  <c r="G119" i="7"/>
  <c r="V118" i="7"/>
  <c r="Q119" i="7"/>
  <c r="L119" i="7" l="1"/>
  <c r="Q120" i="7"/>
  <c r="V119" i="7"/>
  <c r="F121" i="7"/>
  <c r="G120" i="7"/>
  <c r="Q121" i="7" l="1"/>
  <c r="F122" i="7"/>
  <c r="G121" i="7"/>
  <c r="V120" i="7"/>
  <c r="L120" i="7"/>
  <c r="L121" i="7" l="1"/>
  <c r="V121" i="7"/>
  <c r="F123" i="7"/>
  <c r="G122" i="7"/>
  <c r="Q122" i="7"/>
  <c r="Q123" i="7" l="1"/>
  <c r="F124" i="7"/>
  <c r="G123" i="7"/>
  <c r="V122" i="7"/>
  <c r="L122" i="7"/>
  <c r="V123" i="7" l="1"/>
  <c r="L123" i="7"/>
  <c r="G124" i="7"/>
  <c r="F125" i="7"/>
  <c r="Q124" i="7"/>
  <c r="F126" i="7" l="1"/>
  <c r="G125" i="7"/>
  <c r="Q125" i="7"/>
  <c r="L124" i="7"/>
  <c r="V124" i="7"/>
  <c r="F127" i="7" l="1"/>
  <c r="G126" i="7"/>
  <c r="Q126" i="7"/>
  <c r="V125" i="7"/>
  <c r="L125" i="7"/>
  <c r="F128" i="7" l="1"/>
  <c r="G127" i="7"/>
  <c r="V126" i="7"/>
  <c r="L126" i="7"/>
  <c r="Q127" i="7"/>
  <c r="G128" i="7" l="1"/>
  <c r="F129" i="7"/>
  <c r="L127" i="7"/>
  <c r="Q128" i="7"/>
  <c r="V127" i="7"/>
  <c r="V128" i="7" l="1"/>
  <c r="L128" i="7"/>
  <c r="Q129" i="7"/>
  <c r="G129" i="7"/>
  <c r="F130" i="7"/>
  <c r="F131" i="7" l="1"/>
  <c r="G130" i="7"/>
  <c r="V129" i="7"/>
  <c r="Q130" i="7"/>
  <c r="L129" i="7"/>
  <c r="G131" i="7" l="1"/>
  <c r="F132" i="7"/>
  <c r="L130" i="7"/>
  <c r="Q131" i="7"/>
  <c r="V130" i="7"/>
  <c r="V131" i="7" l="1"/>
  <c r="Q132" i="7"/>
  <c r="L131" i="7"/>
  <c r="F133" i="7"/>
  <c r="G132" i="7"/>
  <c r="F134" i="7" l="1"/>
  <c r="G133" i="7"/>
  <c r="Q133" i="7"/>
  <c r="L132" i="7"/>
  <c r="V132" i="7"/>
  <c r="V133" i="7" l="1"/>
  <c r="Q134" i="7"/>
  <c r="F135" i="7"/>
  <c r="G134" i="7"/>
  <c r="L133" i="7"/>
  <c r="G135" i="7" l="1"/>
  <c r="F136" i="7"/>
  <c r="L134" i="7"/>
  <c r="Q135" i="7"/>
  <c r="V134" i="7"/>
  <c r="V135" i="7" l="1"/>
  <c r="Q136" i="7"/>
  <c r="L135" i="7"/>
  <c r="F137" i="7"/>
  <c r="G136" i="7"/>
  <c r="F138" i="7" l="1"/>
  <c r="G137" i="7"/>
  <c r="Q137" i="7"/>
  <c r="L136" i="7"/>
  <c r="V136" i="7"/>
  <c r="G138" i="7" l="1"/>
  <c r="F139" i="7"/>
  <c r="L137" i="7"/>
  <c r="V137" i="7"/>
  <c r="Q138" i="7"/>
  <c r="Q139" i="7" l="1"/>
  <c r="L138" i="7"/>
  <c r="V138" i="7"/>
  <c r="F140" i="7"/>
  <c r="G139" i="7"/>
  <c r="V139" i="7" l="1"/>
  <c r="F141" i="7"/>
  <c r="G140" i="7"/>
  <c r="L139" i="7"/>
  <c r="Q140" i="7"/>
  <c r="L140" i="7" l="1"/>
  <c r="Q141" i="7"/>
  <c r="G141" i="7"/>
  <c r="F142" i="7"/>
  <c r="V140" i="7"/>
  <c r="G142" i="7" l="1"/>
  <c r="F143" i="7"/>
  <c r="V141" i="7"/>
  <c r="Q142" i="7"/>
  <c r="L141" i="7"/>
  <c r="L142" i="7" l="1"/>
  <c r="Q143" i="7"/>
  <c r="V142" i="7"/>
  <c r="F144" i="7"/>
  <c r="G143" i="7"/>
  <c r="L143" i="7" l="1"/>
  <c r="F145" i="7"/>
  <c r="G144" i="7"/>
  <c r="Q144" i="7"/>
  <c r="V143" i="7"/>
  <c r="V144" i="7" l="1"/>
  <c r="Q145" i="7"/>
  <c r="G145" i="7"/>
  <c r="F146" i="7"/>
  <c r="L144" i="7"/>
  <c r="F147" i="7" l="1"/>
  <c r="G146" i="7"/>
  <c r="Q146" i="7"/>
  <c r="L145" i="7"/>
  <c r="V145" i="7"/>
  <c r="G147" i="7" l="1"/>
  <c r="F148" i="7"/>
  <c r="L146" i="7"/>
  <c r="V146" i="7"/>
  <c r="Q147" i="7"/>
  <c r="Q148" i="7" l="1"/>
  <c r="L147" i="7"/>
  <c r="V147" i="7"/>
  <c r="F149" i="7"/>
  <c r="G148" i="7"/>
  <c r="G149" i="7" l="1"/>
  <c r="F150" i="7"/>
  <c r="L148" i="7"/>
  <c r="V148" i="7"/>
  <c r="Q149" i="7"/>
  <c r="Q150" i="7" l="1"/>
  <c r="V149" i="7"/>
  <c r="L149" i="7"/>
  <c r="F151" i="7"/>
  <c r="G150" i="7"/>
  <c r="F152" i="7" l="1"/>
  <c r="G151" i="7"/>
  <c r="V150" i="7"/>
  <c r="L150" i="7"/>
  <c r="Q151" i="7"/>
  <c r="Q152" i="7" l="1"/>
  <c r="G152" i="7"/>
  <c r="F153" i="7"/>
  <c r="L151" i="7"/>
  <c r="V151" i="7"/>
  <c r="V152" i="7" l="1"/>
  <c r="L152" i="7"/>
  <c r="F154" i="7"/>
  <c r="G153" i="7"/>
  <c r="Q153" i="7"/>
  <c r="Q154" i="7" l="1"/>
  <c r="F155" i="7"/>
  <c r="G154" i="7"/>
  <c r="L153" i="7"/>
  <c r="V153" i="7"/>
  <c r="V154" i="7" l="1"/>
  <c r="Q155" i="7"/>
  <c r="L154" i="7"/>
  <c r="G155" i="7"/>
  <c r="F156" i="7"/>
  <c r="Q156" i="7" l="1"/>
  <c r="G156" i="7"/>
  <c r="F157" i="7"/>
  <c r="L155" i="7"/>
  <c r="V155" i="7"/>
  <c r="V156" i="7" l="1"/>
  <c r="Q157" i="7"/>
  <c r="L156" i="7"/>
  <c r="G157" i="7"/>
  <c r="F158" i="7"/>
  <c r="G158" i="7" l="1"/>
  <c r="F159" i="7"/>
  <c r="L157" i="7"/>
  <c r="Q158" i="7"/>
  <c r="V157" i="7"/>
  <c r="V158" i="7" l="1"/>
  <c r="Q159" i="7"/>
  <c r="L158" i="7"/>
  <c r="F160" i="7"/>
  <c r="G159" i="7"/>
  <c r="G160" i="7" l="1"/>
  <c r="F161" i="7"/>
  <c r="L159" i="7"/>
  <c r="Q160" i="7"/>
  <c r="V159" i="7"/>
  <c r="V160" i="7" l="1"/>
  <c r="Q161" i="7"/>
  <c r="L160" i="7"/>
  <c r="G161" i="7"/>
  <c r="F162" i="7"/>
  <c r="G162" i="7" l="1"/>
  <c r="F163" i="7"/>
  <c r="L161" i="7"/>
  <c r="Q162" i="7"/>
  <c r="V161" i="7"/>
  <c r="V162" i="7" l="1"/>
  <c r="Q163" i="7"/>
  <c r="L162" i="7"/>
  <c r="G163" i="7"/>
  <c r="F164" i="7"/>
  <c r="G164" i="7" l="1"/>
  <c r="F165" i="7"/>
  <c r="L163" i="7"/>
  <c r="Q164" i="7"/>
  <c r="V163" i="7"/>
  <c r="V164" i="7" l="1"/>
  <c r="Q165" i="7"/>
  <c r="L164" i="7"/>
  <c r="G165" i="7"/>
  <c r="F166" i="7"/>
  <c r="G166" i="7" l="1"/>
  <c r="F167" i="7"/>
  <c r="L165" i="7"/>
  <c r="Q166" i="7"/>
  <c r="V165" i="7"/>
  <c r="V166" i="7" l="1"/>
  <c r="Q167" i="7"/>
  <c r="L166" i="7"/>
  <c r="F168" i="7"/>
  <c r="G167" i="7"/>
  <c r="V167" i="7" l="1"/>
  <c r="F169" i="7"/>
  <c r="G168" i="7"/>
  <c r="L167" i="7"/>
  <c r="Q168" i="7"/>
  <c r="Q169" i="7" l="1"/>
  <c r="L168" i="7"/>
  <c r="G169" i="7"/>
  <c r="F170" i="7"/>
  <c r="V168" i="7"/>
  <c r="Q170" i="7" l="1"/>
  <c r="V169" i="7"/>
  <c r="G170" i="7"/>
  <c r="F171" i="7"/>
  <c r="L169" i="7"/>
  <c r="L170" i="7" l="1"/>
  <c r="F172" i="7"/>
  <c r="G171" i="7"/>
  <c r="V170" i="7"/>
  <c r="Q171" i="7"/>
  <c r="Q172" i="7" l="1"/>
  <c r="V171" i="7"/>
  <c r="G172" i="7"/>
  <c r="F173" i="7"/>
  <c r="L171" i="7"/>
  <c r="L172" i="7" l="1"/>
  <c r="F174" i="7"/>
  <c r="G173" i="7"/>
  <c r="V172" i="7"/>
  <c r="Q173" i="7"/>
  <c r="Q174" i="7" l="1"/>
  <c r="V173" i="7"/>
  <c r="G174" i="7"/>
  <c r="F175" i="7"/>
  <c r="L173" i="7"/>
  <c r="L174" i="7" l="1"/>
  <c r="G175" i="7"/>
  <c r="F176" i="7"/>
  <c r="V174" i="7"/>
  <c r="Q175" i="7"/>
  <c r="V175" i="7" l="1"/>
  <c r="G176" i="7"/>
  <c r="F177" i="7"/>
  <c r="L175" i="7"/>
  <c r="Q176" i="7"/>
  <c r="G177" i="7" l="1"/>
  <c r="F178" i="7"/>
  <c r="Q177" i="7"/>
  <c r="L176" i="7"/>
  <c r="V176" i="7"/>
  <c r="V177" i="7" l="1"/>
  <c r="L177" i="7"/>
  <c r="Q178" i="7"/>
  <c r="F179" i="7"/>
  <c r="G178" i="7"/>
  <c r="G179" i="7" l="1"/>
  <c r="F180" i="7"/>
  <c r="Q179" i="7"/>
  <c r="L178" i="7"/>
  <c r="V178" i="7"/>
  <c r="L179" i="7" l="1"/>
  <c r="Q180" i="7"/>
  <c r="V179" i="7"/>
  <c r="G180" i="7"/>
  <c r="F181" i="7"/>
  <c r="F182" i="7" l="1"/>
  <c r="G181" i="7"/>
  <c r="V180" i="7"/>
  <c r="Q181" i="7"/>
  <c r="L180" i="7"/>
  <c r="G182" i="7" l="1"/>
  <c r="F183" i="7"/>
  <c r="L181" i="7"/>
  <c r="Q182" i="7"/>
  <c r="V181" i="7"/>
  <c r="V182" i="7" l="1"/>
  <c r="Q183" i="7"/>
  <c r="L182" i="7"/>
  <c r="F184" i="7"/>
  <c r="G183" i="7"/>
  <c r="V183" i="7" l="1"/>
  <c r="G184" i="7"/>
  <c r="F185" i="7"/>
  <c r="L183" i="7"/>
  <c r="Q184" i="7"/>
  <c r="Q185" i="7" l="1"/>
  <c r="L184" i="7"/>
  <c r="F186" i="7"/>
  <c r="G185" i="7"/>
  <c r="V184" i="7"/>
  <c r="V185" i="7" l="1"/>
  <c r="G186" i="7"/>
  <c r="F187" i="7"/>
  <c r="L185" i="7"/>
  <c r="Q186" i="7"/>
  <c r="Q187" i="7" l="1"/>
  <c r="L186" i="7"/>
  <c r="F188" i="7"/>
  <c r="G187" i="7"/>
  <c r="V186" i="7"/>
  <c r="V187" i="7" l="1"/>
  <c r="G188" i="7"/>
  <c r="F189" i="7"/>
  <c r="L187" i="7"/>
  <c r="Q188" i="7"/>
  <c r="Q189" i="7" l="1"/>
  <c r="L188" i="7"/>
  <c r="F190" i="7"/>
  <c r="G189" i="7"/>
  <c r="V188" i="7"/>
  <c r="Q190" i="7" l="1"/>
  <c r="V189" i="7"/>
  <c r="F191" i="7"/>
  <c r="G190" i="7"/>
  <c r="L189" i="7"/>
  <c r="L190" i="7" l="1"/>
  <c r="G191" i="7"/>
  <c r="F192" i="7"/>
  <c r="V190" i="7"/>
  <c r="Q191" i="7"/>
  <c r="L191" i="7" l="1"/>
  <c r="Q192" i="7"/>
  <c r="V191" i="7"/>
  <c r="G192" i="7"/>
  <c r="F193" i="7"/>
  <c r="F194" i="7" l="1"/>
  <c r="G193" i="7"/>
  <c r="V192" i="7"/>
  <c r="Q193" i="7"/>
  <c r="L192" i="7"/>
  <c r="Q194" i="7" l="1"/>
  <c r="L193" i="7"/>
  <c r="V193" i="7"/>
  <c r="G194" i="7"/>
  <c r="F195" i="7"/>
  <c r="F196" i="7" l="1"/>
  <c r="G195" i="7"/>
  <c r="V194" i="7"/>
  <c r="L194" i="7"/>
  <c r="Q195" i="7"/>
  <c r="Q196" i="7" l="1"/>
  <c r="L195" i="7"/>
  <c r="V195" i="7"/>
  <c r="G196" i="7"/>
  <c r="F197" i="7"/>
  <c r="G197" i="7" l="1"/>
  <c r="F198" i="7"/>
  <c r="Q197" i="7"/>
  <c r="V196" i="7"/>
  <c r="L196" i="7"/>
  <c r="L197" i="7" l="1"/>
  <c r="V197" i="7"/>
  <c r="Q198" i="7"/>
  <c r="G198" i="7"/>
  <c r="F199" i="7"/>
  <c r="F200" i="7" l="1"/>
  <c r="G199" i="7"/>
  <c r="L198" i="7"/>
  <c r="Q199" i="7"/>
  <c r="V198" i="7"/>
  <c r="V199" i="7" l="1"/>
  <c r="Q200" i="7"/>
  <c r="L199" i="7"/>
  <c r="G200" i="7"/>
  <c r="F201" i="7"/>
  <c r="V200" i="7" l="1"/>
  <c r="F202" i="7"/>
  <c r="G201" i="7"/>
  <c r="L200" i="7"/>
  <c r="Q201" i="7"/>
  <c r="V201" i="7" l="1"/>
  <c r="Q202" i="7"/>
  <c r="L201" i="7"/>
  <c r="G202" i="7"/>
  <c r="F203" i="7"/>
  <c r="G203" i="7" l="1"/>
  <c r="F204" i="7"/>
  <c r="L202" i="7"/>
  <c r="Q203" i="7"/>
  <c r="V202" i="7"/>
  <c r="V203" i="7" l="1"/>
  <c r="Q204" i="7"/>
  <c r="L203" i="7"/>
  <c r="G204" i="7"/>
  <c r="F205" i="7"/>
  <c r="F206" i="7" l="1"/>
  <c r="G205" i="7"/>
  <c r="L204" i="7"/>
  <c r="Q205" i="7"/>
  <c r="V204" i="7"/>
  <c r="F207" i="7" l="1"/>
  <c r="G206" i="7"/>
  <c r="V205" i="7"/>
  <c r="Q206" i="7"/>
  <c r="L205" i="7"/>
  <c r="G207" i="7" l="1"/>
  <c r="F208" i="7"/>
  <c r="L206" i="7"/>
  <c r="Q207" i="7"/>
  <c r="V206" i="7"/>
  <c r="V207" i="7" l="1"/>
  <c r="Q208" i="7"/>
  <c r="L207" i="7"/>
  <c r="F209" i="7"/>
  <c r="G208" i="7"/>
  <c r="F210" i="7" l="1"/>
  <c r="G209" i="7"/>
  <c r="L208" i="7"/>
  <c r="Q209" i="7"/>
  <c r="V208" i="7"/>
  <c r="Q210" i="7" l="1"/>
  <c r="L209" i="7"/>
  <c r="V209" i="7"/>
  <c r="G210" i="7"/>
  <c r="F211" i="7"/>
  <c r="F212" i="7" l="1"/>
  <c r="G211" i="7"/>
  <c r="V210" i="7"/>
  <c r="L210" i="7"/>
  <c r="Q211" i="7"/>
  <c r="L211" i="7" l="1"/>
  <c r="V211" i="7"/>
  <c r="Q212" i="7"/>
  <c r="G212" i="7"/>
  <c r="F213" i="7"/>
  <c r="F214" i="7" l="1"/>
  <c r="G213" i="7"/>
  <c r="Q213" i="7"/>
  <c r="V212" i="7"/>
  <c r="L212" i="7"/>
  <c r="V213" i="7" l="1"/>
  <c r="Q214" i="7"/>
  <c r="L213" i="7"/>
  <c r="F215" i="7"/>
  <c r="G214" i="7"/>
  <c r="G215" i="7" l="1"/>
  <c r="F216" i="7"/>
  <c r="Q215" i="7"/>
  <c r="L214" i="7"/>
  <c r="V214" i="7"/>
  <c r="V215" i="7" l="1"/>
  <c r="L215" i="7"/>
  <c r="Q216" i="7"/>
  <c r="G216" i="7"/>
  <c r="F217" i="7"/>
  <c r="F218" i="7" l="1"/>
  <c r="G217" i="7"/>
  <c r="Q217" i="7"/>
  <c r="L216" i="7"/>
  <c r="V216" i="7"/>
  <c r="V217" i="7" l="1"/>
  <c r="G218" i="7"/>
  <c r="F219" i="7"/>
  <c r="L217" i="7"/>
  <c r="Q218" i="7"/>
  <c r="V218" i="7" l="1"/>
  <c r="Q219" i="7"/>
  <c r="L218" i="7"/>
  <c r="G219" i="7"/>
  <c r="F220" i="7"/>
  <c r="V219" i="7" l="1"/>
  <c r="G220" i="7"/>
  <c r="F221" i="7"/>
  <c r="L219" i="7"/>
  <c r="Q220" i="7"/>
  <c r="Q221" i="7" l="1"/>
  <c r="V220" i="7"/>
  <c r="L220" i="7"/>
  <c r="F222" i="7"/>
  <c r="G221" i="7"/>
  <c r="F223" i="7" l="1"/>
  <c r="G222" i="7"/>
  <c r="Q222" i="7"/>
  <c r="L221" i="7"/>
  <c r="V221" i="7"/>
  <c r="V222" i="7" l="1"/>
  <c r="F224" i="7"/>
  <c r="G223" i="7"/>
  <c r="L222" i="7"/>
  <c r="Q223" i="7"/>
  <c r="F225" i="7" l="1"/>
  <c r="G224" i="7"/>
  <c r="V223" i="7"/>
  <c r="Q224" i="7"/>
  <c r="L223" i="7"/>
  <c r="F226" i="7" l="1"/>
  <c r="G225" i="7"/>
  <c r="L224" i="7"/>
  <c r="Q225" i="7"/>
  <c r="V224" i="7"/>
  <c r="V225" i="7" l="1"/>
  <c r="G226" i="7"/>
  <c r="F227" i="7"/>
  <c r="Q226" i="7"/>
  <c r="L225" i="7"/>
  <c r="V226" i="7" l="1"/>
  <c r="L226" i="7"/>
  <c r="Q227" i="7"/>
  <c r="F228" i="7"/>
  <c r="G227" i="7"/>
  <c r="G228" i="7" l="1"/>
  <c r="F229" i="7"/>
  <c r="Q228" i="7"/>
  <c r="L227" i="7"/>
  <c r="V227" i="7"/>
  <c r="V228" i="7" l="1"/>
  <c r="L228" i="7"/>
  <c r="Q229" i="7"/>
  <c r="F230" i="7"/>
  <c r="G229" i="7"/>
  <c r="V229" i="7" l="1"/>
  <c r="F231" i="7"/>
  <c r="G230" i="7"/>
  <c r="Q230" i="7"/>
  <c r="L229" i="7"/>
  <c r="L230" i="7" l="1"/>
  <c r="Q231" i="7"/>
  <c r="G231" i="7"/>
  <c r="F232" i="7"/>
  <c r="V230" i="7"/>
  <c r="V231" i="7" l="1"/>
  <c r="F233" i="7"/>
  <c r="G232" i="7"/>
  <c r="Q232" i="7"/>
  <c r="L231" i="7"/>
  <c r="V232" i="7" l="1"/>
  <c r="L232" i="7"/>
  <c r="Q233" i="7"/>
  <c r="F234" i="7"/>
  <c r="G233" i="7"/>
  <c r="G234" i="7" l="1"/>
  <c r="F235" i="7"/>
  <c r="Q234" i="7"/>
  <c r="L233" i="7"/>
  <c r="V233" i="7"/>
  <c r="V234" i="7" l="1"/>
  <c r="L234" i="7"/>
  <c r="Q235" i="7"/>
  <c r="F236" i="7"/>
  <c r="G235" i="7"/>
  <c r="G236" i="7" l="1"/>
  <c r="F237" i="7"/>
  <c r="Q236" i="7"/>
  <c r="L235" i="7"/>
  <c r="V235" i="7"/>
  <c r="G237" i="7" l="1"/>
  <c r="F238" i="7"/>
  <c r="V236" i="7"/>
  <c r="L236" i="7"/>
  <c r="Q237" i="7"/>
  <c r="Q238" i="7" l="1"/>
  <c r="V237" i="7"/>
  <c r="L237" i="7"/>
  <c r="G238" i="7"/>
  <c r="F239" i="7"/>
  <c r="Q239" i="7" l="1"/>
  <c r="L238" i="7"/>
  <c r="V238" i="7"/>
  <c r="G239" i="7"/>
  <c r="F240" i="7"/>
  <c r="G240" i="7" l="1"/>
  <c r="F241" i="7"/>
  <c r="V239" i="7"/>
  <c r="L239" i="7"/>
  <c r="Q240" i="7"/>
  <c r="Q241" i="7" l="1"/>
  <c r="L240" i="7"/>
  <c r="V240" i="7"/>
  <c r="F242" i="7"/>
  <c r="G241" i="7"/>
  <c r="F243" i="7" l="1"/>
  <c r="G242" i="7"/>
  <c r="V241" i="7"/>
  <c r="L241" i="7"/>
  <c r="Q242" i="7"/>
  <c r="F244" i="7" l="1"/>
  <c r="G243" i="7"/>
  <c r="Q243" i="7"/>
  <c r="L242" i="7"/>
  <c r="V242" i="7"/>
  <c r="G244" i="7" l="1"/>
  <c r="F245" i="7"/>
  <c r="V243" i="7"/>
  <c r="L243" i="7"/>
  <c r="Q244" i="7"/>
  <c r="Q245" i="7" l="1"/>
  <c r="L244" i="7"/>
  <c r="V244" i="7"/>
  <c r="G245" i="7"/>
  <c r="F246" i="7"/>
  <c r="Q246" i="7" l="1"/>
  <c r="F247" i="7"/>
  <c r="G246" i="7"/>
  <c r="V245" i="7"/>
  <c r="L245" i="7"/>
  <c r="L246" i="7" l="1"/>
  <c r="V246" i="7"/>
  <c r="F248" i="7"/>
  <c r="G247" i="7"/>
  <c r="Q247" i="7"/>
  <c r="L247" i="7" l="1"/>
  <c r="Q248" i="7"/>
  <c r="G248" i="7"/>
  <c r="F249" i="7"/>
  <c r="V247" i="7"/>
  <c r="L248" i="7" l="1"/>
  <c r="V248" i="7"/>
  <c r="G249" i="7"/>
  <c r="F250" i="7"/>
  <c r="Q249" i="7"/>
  <c r="Q250" i="7" l="1"/>
  <c r="G250" i="7"/>
  <c r="F251" i="7"/>
  <c r="V249" i="7"/>
  <c r="L249" i="7"/>
  <c r="Q251" i="7" l="1"/>
  <c r="L250" i="7"/>
  <c r="V250" i="7"/>
  <c r="F252" i="7"/>
  <c r="G251" i="7"/>
  <c r="Q252" i="7" l="1"/>
  <c r="F253" i="7"/>
  <c r="G252" i="7"/>
  <c r="V251" i="7"/>
  <c r="L251" i="7"/>
  <c r="L252" i="7" l="1"/>
  <c r="V252" i="7"/>
  <c r="G253" i="7"/>
  <c r="F254" i="7"/>
  <c r="Q253" i="7"/>
  <c r="Q254" i="7" l="1"/>
  <c r="F255" i="7"/>
  <c r="G254" i="7"/>
  <c r="V253" i="7"/>
  <c r="L253" i="7"/>
  <c r="Q255" i="7" l="1"/>
  <c r="L254" i="7"/>
  <c r="V254" i="7"/>
  <c r="F256" i="7"/>
  <c r="G255" i="7"/>
  <c r="G256" i="7" l="1"/>
  <c r="F257" i="7"/>
  <c r="V255" i="7"/>
  <c r="L255" i="7"/>
  <c r="Q256" i="7"/>
  <c r="Q257" i="7" l="1"/>
  <c r="L256" i="7"/>
  <c r="V256" i="7"/>
  <c r="F258" i="7"/>
  <c r="G257" i="7"/>
  <c r="Q258" i="7" l="1"/>
  <c r="F259" i="7"/>
  <c r="G258" i="7"/>
  <c r="V257" i="7"/>
  <c r="L257" i="7"/>
  <c r="L258" i="7" l="1"/>
  <c r="V258" i="7"/>
  <c r="F260" i="7"/>
  <c r="G259" i="7"/>
  <c r="Q259" i="7"/>
  <c r="L259" i="7" l="1"/>
  <c r="Q260" i="7"/>
  <c r="F261" i="7"/>
  <c r="G260" i="7"/>
  <c r="V259" i="7"/>
  <c r="V260" i="7" l="1"/>
  <c r="F262" i="7"/>
  <c r="G261" i="7"/>
  <c r="Q261" i="7"/>
  <c r="L260" i="7"/>
  <c r="L261" i="7" l="1"/>
  <c r="Q262" i="7"/>
  <c r="F263" i="7"/>
  <c r="G262" i="7"/>
  <c r="V261" i="7"/>
  <c r="V262" i="7" l="1"/>
  <c r="L262" i="7"/>
  <c r="G263" i="7"/>
  <c r="F264" i="7"/>
  <c r="Q263" i="7"/>
  <c r="V263" i="7" l="1"/>
  <c r="Q264" i="7"/>
  <c r="F265" i="7"/>
  <c r="G264" i="7"/>
  <c r="L263" i="7"/>
  <c r="V264" i="7" l="1"/>
  <c r="L264" i="7"/>
  <c r="G265" i="7"/>
  <c r="F266" i="7"/>
  <c r="Q265" i="7"/>
  <c r="Q266" i="7" l="1"/>
  <c r="F267" i="7"/>
  <c r="G266" i="7"/>
  <c r="L265" i="7"/>
  <c r="V265" i="7"/>
  <c r="V266" i="7" l="1"/>
  <c r="Q267" i="7"/>
  <c r="L266" i="7"/>
  <c r="G267" i="7"/>
  <c r="F268" i="7"/>
  <c r="V267" i="7" l="1"/>
  <c r="F269" i="7"/>
  <c r="G268" i="7"/>
  <c r="L267" i="7"/>
  <c r="Q268" i="7"/>
  <c r="Q269" i="7" l="1"/>
  <c r="L268" i="7"/>
  <c r="G269" i="7"/>
  <c r="F270" i="7"/>
  <c r="V268" i="7"/>
  <c r="V269" i="7" l="1"/>
  <c r="F271" i="7"/>
  <c r="G270" i="7"/>
  <c r="L269" i="7"/>
  <c r="Q270" i="7"/>
  <c r="V270" i="7" l="1"/>
  <c r="Q271" i="7"/>
  <c r="L270" i="7"/>
  <c r="F272" i="7"/>
  <c r="G271" i="7"/>
  <c r="G272" i="7" l="1"/>
  <c r="F273" i="7"/>
  <c r="L271" i="7"/>
  <c r="Q272" i="7"/>
  <c r="V271" i="7"/>
  <c r="V272" i="7" l="1"/>
  <c r="Q273" i="7"/>
  <c r="L272" i="7"/>
  <c r="G273" i="7"/>
  <c r="F274" i="7"/>
  <c r="F275" i="7" l="1"/>
  <c r="G274" i="7"/>
  <c r="L273" i="7"/>
  <c r="Q274" i="7"/>
  <c r="V273" i="7"/>
  <c r="G275" i="7" l="1"/>
  <c r="F276" i="7"/>
  <c r="V274" i="7"/>
  <c r="Q275" i="7"/>
  <c r="L274" i="7"/>
  <c r="Q276" i="7" l="1"/>
  <c r="F277" i="7"/>
  <c r="G276" i="7"/>
  <c r="L275" i="7"/>
  <c r="V275" i="7"/>
  <c r="V276" i="7" l="1"/>
  <c r="Q277" i="7"/>
  <c r="L276" i="7"/>
  <c r="F278" i="7"/>
  <c r="G277" i="7"/>
  <c r="F279" i="7" l="1"/>
  <c r="G278" i="7"/>
  <c r="L277" i="7"/>
  <c r="Q278" i="7"/>
  <c r="V277" i="7"/>
  <c r="G279" i="7" l="1"/>
  <c r="F280" i="7"/>
  <c r="V278" i="7"/>
  <c r="Q279" i="7"/>
  <c r="L278" i="7"/>
  <c r="L279" i="7" l="1"/>
  <c r="Q280" i="7"/>
  <c r="V279" i="7"/>
  <c r="G280" i="7"/>
  <c r="F281" i="7"/>
  <c r="G281" i="7" l="1"/>
  <c r="F282" i="7"/>
  <c r="V280" i="7"/>
  <c r="Q281" i="7"/>
  <c r="L280" i="7"/>
  <c r="L281" i="7" l="1"/>
  <c r="Q282" i="7"/>
  <c r="V281" i="7"/>
  <c r="G282" i="7"/>
  <c r="F283" i="7"/>
  <c r="F284" i="7" l="1"/>
  <c r="G283" i="7"/>
  <c r="V282" i="7"/>
  <c r="Q283" i="7"/>
  <c r="L282" i="7"/>
  <c r="V283" i="7" l="1"/>
  <c r="G284" i="7"/>
  <c r="F285" i="7"/>
  <c r="L283" i="7"/>
  <c r="Q284" i="7"/>
  <c r="Q285" i="7" l="1"/>
  <c r="L284" i="7"/>
  <c r="G285" i="7"/>
  <c r="F286" i="7"/>
  <c r="V284" i="7"/>
  <c r="V285" i="7" l="1"/>
  <c r="G286" i="7"/>
  <c r="F287" i="7"/>
  <c r="L285" i="7"/>
  <c r="Q286" i="7"/>
  <c r="Q287" i="7" l="1"/>
  <c r="V286" i="7"/>
  <c r="L286" i="7"/>
  <c r="G287" i="7"/>
  <c r="F288" i="7"/>
  <c r="L287" i="7" l="1"/>
  <c r="G288" i="7"/>
  <c r="F289" i="7"/>
  <c r="V287" i="7"/>
  <c r="Q288" i="7"/>
  <c r="Q289" i="7" l="1"/>
  <c r="V288" i="7"/>
  <c r="G289" i="7"/>
  <c r="F290" i="7"/>
  <c r="L288" i="7"/>
  <c r="L289" i="7" l="1"/>
  <c r="G290" i="7"/>
  <c r="F291" i="7"/>
  <c r="V289" i="7"/>
  <c r="Q290" i="7"/>
  <c r="Q291" i="7" l="1"/>
  <c r="V290" i="7"/>
  <c r="G291" i="7"/>
  <c r="F292" i="7"/>
  <c r="L290" i="7"/>
  <c r="Q292" i="7" l="1"/>
  <c r="L291" i="7"/>
  <c r="F293" i="7"/>
  <c r="G292" i="7"/>
  <c r="V291" i="7"/>
  <c r="V292" i="7" l="1"/>
  <c r="G293" i="7"/>
  <c r="F294" i="7"/>
  <c r="L292" i="7"/>
  <c r="Q293" i="7"/>
  <c r="V293" i="7" l="1"/>
  <c r="Q294" i="7"/>
  <c r="L293" i="7"/>
  <c r="F295" i="7"/>
  <c r="G294" i="7"/>
  <c r="F296" i="7" l="1"/>
  <c r="G295" i="7"/>
  <c r="L294" i="7"/>
  <c r="Q295" i="7"/>
  <c r="V294" i="7"/>
  <c r="Q296" i="7" l="1"/>
  <c r="L295" i="7"/>
  <c r="F297" i="7"/>
  <c r="G296" i="7"/>
  <c r="V295" i="7"/>
  <c r="L296" i="7" l="1"/>
  <c r="Q297" i="7"/>
  <c r="V296" i="7"/>
  <c r="F298" i="7"/>
  <c r="G297" i="7"/>
  <c r="L297" i="7" l="1"/>
  <c r="F299" i="7"/>
  <c r="G298" i="7"/>
  <c r="V297" i="7"/>
  <c r="Q298" i="7"/>
  <c r="Q299" i="7" l="1"/>
  <c r="V298" i="7"/>
  <c r="G299" i="7"/>
  <c r="F300" i="7"/>
  <c r="L298" i="7"/>
  <c r="Q300" i="7" l="1"/>
  <c r="L299" i="7"/>
  <c r="F301" i="7"/>
  <c r="G300" i="7"/>
  <c r="V299" i="7"/>
  <c r="V300" i="7" l="1"/>
  <c r="F302" i="7"/>
  <c r="G301" i="7"/>
  <c r="L300" i="7"/>
  <c r="Q301" i="7"/>
  <c r="V301" i="7" l="1"/>
  <c r="Q302" i="7"/>
  <c r="L301" i="7"/>
  <c r="F303" i="7"/>
  <c r="G302" i="7"/>
  <c r="G303" i="7" l="1"/>
  <c r="F304" i="7"/>
  <c r="L302" i="7"/>
  <c r="Q303" i="7"/>
  <c r="V302" i="7"/>
  <c r="Q304" i="7" l="1"/>
  <c r="G304" i="7"/>
  <c r="F305" i="7"/>
  <c r="V303" i="7"/>
  <c r="L303" i="7"/>
  <c r="L304" i="7" l="1"/>
  <c r="V304" i="7"/>
  <c r="Q305" i="7"/>
  <c r="G305" i="7"/>
  <c r="F306" i="7"/>
  <c r="F307" i="7" l="1"/>
  <c r="G306" i="7"/>
  <c r="Q306" i="7"/>
  <c r="V305" i="7"/>
  <c r="L305" i="7"/>
  <c r="L306" i="7" l="1"/>
  <c r="V306" i="7"/>
  <c r="Q307" i="7"/>
  <c r="G307" i="7"/>
  <c r="F308" i="7"/>
  <c r="Q308" i="7" l="1"/>
  <c r="V307" i="7"/>
  <c r="L307" i="7"/>
  <c r="F309" i="7"/>
  <c r="G308" i="7"/>
  <c r="G309" i="7" l="1"/>
  <c r="F310" i="7"/>
  <c r="L308" i="7"/>
  <c r="V308" i="7"/>
  <c r="Q309" i="7"/>
  <c r="G310" i="7" l="1"/>
  <c r="F311" i="7"/>
  <c r="Q310" i="7"/>
  <c r="V309" i="7"/>
  <c r="L309" i="7"/>
  <c r="L310" i="7" l="1"/>
  <c r="V310" i="7"/>
  <c r="Q311" i="7"/>
  <c r="G311" i="7"/>
  <c r="F312" i="7"/>
  <c r="L311" i="7" l="1"/>
  <c r="F313" i="7"/>
  <c r="G312" i="7"/>
  <c r="Q312" i="7"/>
  <c r="V311" i="7"/>
  <c r="V312" i="7" l="1"/>
  <c r="Q313" i="7"/>
  <c r="F314" i="7"/>
  <c r="G313" i="7"/>
  <c r="L312" i="7"/>
  <c r="L313" i="7" l="1"/>
  <c r="G314" i="7"/>
  <c r="F315" i="7"/>
  <c r="Q314" i="7"/>
  <c r="V313" i="7"/>
  <c r="L314" i="7" l="1"/>
  <c r="V314" i="7"/>
  <c r="Q315" i="7"/>
  <c r="G315" i="7"/>
  <c r="F316" i="7"/>
  <c r="F317" i="7" l="1"/>
  <c r="G316" i="7"/>
  <c r="Q316" i="7"/>
  <c r="V315" i="7"/>
  <c r="L315" i="7"/>
  <c r="G317" i="7" l="1"/>
  <c r="F318" i="7"/>
  <c r="L316" i="7"/>
  <c r="V316" i="7"/>
  <c r="Q317" i="7"/>
  <c r="Q318" i="7" l="1"/>
  <c r="V317" i="7"/>
  <c r="L317" i="7"/>
  <c r="G318" i="7"/>
  <c r="F319" i="7"/>
  <c r="G319" i="7" l="1"/>
  <c r="F320" i="7"/>
  <c r="L318" i="7"/>
  <c r="Q319" i="7"/>
  <c r="V318" i="7"/>
  <c r="V319" i="7" l="1"/>
  <c r="L319" i="7"/>
  <c r="Q320" i="7"/>
  <c r="G320" i="7"/>
  <c r="F321" i="7"/>
  <c r="F322" i="7" l="1"/>
  <c r="G321" i="7"/>
  <c r="Q321" i="7"/>
  <c r="L320" i="7"/>
  <c r="V320" i="7"/>
  <c r="F323" i="7" l="1"/>
  <c r="G322" i="7"/>
  <c r="V321" i="7"/>
  <c r="Q322" i="7"/>
  <c r="L321" i="7"/>
  <c r="L322" i="7" l="1"/>
  <c r="Q323" i="7"/>
  <c r="V322" i="7"/>
  <c r="F324" i="7"/>
  <c r="G323" i="7"/>
  <c r="Q324" i="7" l="1"/>
  <c r="F325" i="7"/>
  <c r="G324" i="7"/>
  <c r="V323" i="7"/>
  <c r="L323" i="7"/>
  <c r="L324" i="7" l="1"/>
  <c r="G325" i="7"/>
  <c r="F326" i="7"/>
  <c r="V324" i="7"/>
  <c r="Q325" i="7"/>
  <c r="Q326" i="7" l="1"/>
  <c r="V325" i="7"/>
  <c r="F327" i="7"/>
  <c r="G326" i="7"/>
  <c r="L325" i="7"/>
  <c r="V326" i="7" l="1"/>
  <c r="L326" i="7"/>
  <c r="F328" i="7"/>
  <c r="G327" i="7"/>
  <c r="Q327" i="7"/>
  <c r="L327" i="7" l="1"/>
  <c r="V327" i="7"/>
  <c r="Q328" i="7"/>
  <c r="F329" i="7"/>
  <c r="G328" i="7"/>
  <c r="Q329" i="7" l="1"/>
  <c r="L328" i="7"/>
  <c r="G329" i="7"/>
  <c r="F330" i="7"/>
  <c r="V328" i="7"/>
  <c r="V329" i="7" l="1"/>
  <c r="F331" i="7"/>
  <c r="G330" i="7"/>
  <c r="L329" i="7"/>
  <c r="Q330" i="7"/>
  <c r="Q331" i="7" l="1"/>
  <c r="F332" i="7"/>
  <c r="G331" i="7"/>
  <c r="L330" i="7"/>
  <c r="V330" i="7"/>
  <c r="L331" i="7" l="1"/>
  <c r="V331" i="7"/>
  <c r="F333" i="7"/>
  <c r="G332" i="7"/>
  <c r="Q332" i="7"/>
  <c r="Q333" i="7" l="1"/>
  <c r="F334" i="7"/>
  <c r="G333" i="7"/>
  <c r="V332" i="7"/>
  <c r="L332" i="7"/>
  <c r="L333" i="7" l="1"/>
  <c r="Q334" i="7"/>
  <c r="V333" i="7"/>
  <c r="F335" i="7"/>
  <c r="G334" i="7"/>
  <c r="V334" i="7" l="1"/>
  <c r="L334" i="7"/>
  <c r="F336" i="7"/>
  <c r="G335" i="7"/>
  <c r="Q335" i="7"/>
  <c r="L335" i="7" l="1"/>
  <c r="Q336" i="7"/>
  <c r="G336" i="7"/>
  <c r="F337" i="7"/>
  <c r="V335" i="7"/>
  <c r="V336" i="7" l="1"/>
  <c r="G337" i="7"/>
  <c r="F338" i="7"/>
  <c r="Q337" i="7"/>
  <c r="L336" i="7"/>
  <c r="L337" i="7" l="1"/>
  <c r="Q338" i="7"/>
  <c r="G338" i="7"/>
  <c r="F339" i="7"/>
  <c r="V337" i="7"/>
  <c r="L338" i="7" l="1"/>
  <c r="V338" i="7"/>
  <c r="F340" i="7"/>
  <c r="G339" i="7"/>
  <c r="Q339" i="7"/>
  <c r="L339" i="7" l="1"/>
  <c r="V339" i="7"/>
  <c r="Q340" i="7"/>
  <c r="G340" i="7"/>
  <c r="F341" i="7"/>
  <c r="L340" i="7" l="1"/>
  <c r="Q341" i="7"/>
  <c r="G341" i="7"/>
  <c r="F342" i="7"/>
  <c r="V340" i="7"/>
  <c r="V341" i="7" l="1"/>
  <c r="Q342" i="7"/>
  <c r="L341" i="7"/>
  <c r="F343" i="7"/>
  <c r="G342" i="7"/>
  <c r="L342" i="7" l="1"/>
  <c r="F344" i="7"/>
  <c r="G343" i="7"/>
  <c r="Q343" i="7"/>
  <c r="V342" i="7"/>
  <c r="Q344" i="7" l="1"/>
  <c r="G344" i="7"/>
  <c r="F345" i="7"/>
  <c r="V343" i="7"/>
  <c r="L343" i="7"/>
  <c r="L344" i="7" l="1"/>
  <c r="F346" i="7"/>
  <c r="G345" i="7"/>
  <c r="V344" i="7"/>
  <c r="Q345" i="7"/>
  <c r="V345" i="7" l="1"/>
  <c r="Q346" i="7"/>
  <c r="G346" i="7"/>
  <c r="F347" i="7"/>
  <c r="L345" i="7"/>
  <c r="G347" i="7" l="1"/>
  <c r="F348" i="7"/>
  <c r="L346" i="7"/>
  <c r="Q347" i="7"/>
  <c r="V346" i="7"/>
  <c r="V347" i="7" l="1"/>
  <c r="Q348" i="7"/>
  <c r="L347" i="7"/>
  <c r="G348" i="7"/>
  <c r="F349" i="7"/>
  <c r="G349" i="7" l="1"/>
  <c r="F350" i="7"/>
  <c r="L348" i="7"/>
  <c r="Q349" i="7"/>
  <c r="V348" i="7"/>
  <c r="V349" i="7" l="1"/>
  <c r="L349" i="7"/>
  <c r="Q350" i="7"/>
  <c r="F351" i="7"/>
  <c r="G350" i="7"/>
  <c r="F352" i="7" l="1"/>
  <c r="G351" i="7"/>
  <c r="Q351" i="7"/>
  <c r="L350" i="7"/>
  <c r="V350" i="7"/>
  <c r="G352" i="7" l="1"/>
  <c r="F353" i="7"/>
  <c r="L351" i="7"/>
  <c r="V351" i="7"/>
  <c r="Q352" i="7"/>
  <c r="Q353" i="7" l="1"/>
  <c r="V352" i="7"/>
  <c r="L352" i="7"/>
  <c r="F354" i="7"/>
  <c r="G353" i="7"/>
  <c r="G354" i="7" l="1"/>
  <c r="F355" i="7"/>
  <c r="Q354" i="7"/>
  <c r="L353" i="7"/>
  <c r="V353" i="7"/>
  <c r="L354" i="7" l="1"/>
  <c r="V354" i="7"/>
  <c r="Q355" i="7"/>
  <c r="F356" i="7"/>
  <c r="G355" i="7"/>
  <c r="Q356" i="7" l="1"/>
  <c r="G356" i="7"/>
  <c r="F357" i="7"/>
  <c r="V355" i="7"/>
  <c r="L355" i="7"/>
  <c r="L356" i="7" l="1"/>
  <c r="Q357" i="7"/>
  <c r="V356" i="7"/>
  <c r="G357" i="7"/>
  <c r="F358" i="7"/>
  <c r="G358" i="7" l="1"/>
  <c r="F359" i="7"/>
  <c r="L357" i="7"/>
  <c r="V357" i="7"/>
  <c r="Q358" i="7"/>
  <c r="Q359" i="7" l="1"/>
  <c r="L358" i="7"/>
  <c r="V358" i="7"/>
  <c r="G359" i="7"/>
  <c r="F360" i="7"/>
  <c r="Q360" i="7" l="1"/>
  <c r="G360" i="7"/>
  <c r="F361" i="7"/>
  <c r="V359" i="7"/>
  <c r="L359" i="7"/>
  <c r="L360" i="7" l="1"/>
  <c r="Q361" i="7"/>
  <c r="V360" i="7"/>
  <c r="F362" i="7"/>
  <c r="G361" i="7"/>
  <c r="G362" i="7" l="1"/>
  <c r="F363" i="7"/>
  <c r="Q362" i="7"/>
  <c r="V361" i="7"/>
  <c r="L361" i="7"/>
  <c r="L362" i="7" l="1"/>
  <c r="Q363" i="7"/>
  <c r="V362" i="7"/>
  <c r="G363" i="7"/>
  <c r="F364" i="7"/>
  <c r="V363" i="7" l="1"/>
  <c r="G364" i="7"/>
  <c r="F365" i="7"/>
  <c r="Q364" i="7"/>
  <c r="L363" i="7"/>
  <c r="G365" i="7" l="1"/>
  <c r="F366" i="7"/>
  <c r="L364" i="7"/>
  <c r="Q365" i="7"/>
  <c r="V364" i="7"/>
  <c r="L365" i="7" l="1"/>
  <c r="V365" i="7"/>
  <c r="Q366" i="7"/>
  <c r="G366" i="7"/>
  <c r="F367" i="7"/>
  <c r="Q367" i="7" l="1"/>
  <c r="G367" i="7"/>
  <c r="F368" i="7"/>
  <c r="V366" i="7"/>
  <c r="L366" i="7"/>
  <c r="L367" i="7" l="1"/>
  <c r="Q368" i="7"/>
  <c r="V367" i="7"/>
  <c r="F369" i="7"/>
  <c r="G368" i="7"/>
  <c r="L368" i="7" l="1"/>
  <c r="F370" i="7"/>
  <c r="G369" i="7"/>
  <c r="V368" i="7"/>
  <c r="Q369" i="7"/>
  <c r="Q370" i="7" l="1"/>
  <c r="V369" i="7"/>
  <c r="G370" i="7"/>
  <c r="F371" i="7"/>
  <c r="L369" i="7"/>
  <c r="L370" i="7" l="1"/>
  <c r="F372" i="7"/>
  <c r="G371" i="7"/>
  <c r="V370" i="7"/>
  <c r="Q371" i="7"/>
  <c r="V371" i="7" l="1"/>
  <c r="Q372" i="7"/>
  <c r="G372" i="7"/>
  <c r="F373" i="7"/>
  <c r="L371" i="7"/>
  <c r="L372" i="7" l="1"/>
  <c r="V372" i="7"/>
  <c r="F374" i="7"/>
  <c r="G373" i="7"/>
  <c r="Q373" i="7"/>
  <c r="G374" i="7" l="1"/>
  <c r="F375" i="7"/>
  <c r="Q374" i="7"/>
  <c r="V373" i="7"/>
  <c r="L373" i="7"/>
  <c r="L374" i="7" l="1"/>
  <c r="V374" i="7"/>
  <c r="Q375" i="7"/>
  <c r="F376" i="7"/>
  <c r="G375" i="7"/>
  <c r="V375" i="7" l="1"/>
  <c r="G376" i="7"/>
  <c r="F377" i="7"/>
  <c r="Q376" i="7"/>
  <c r="L375" i="7"/>
  <c r="L376" i="7" l="1"/>
  <c r="F378" i="7"/>
  <c r="G377" i="7"/>
  <c r="Q377" i="7"/>
  <c r="V376" i="7"/>
  <c r="L377" i="7" l="1"/>
  <c r="V377" i="7"/>
  <c r="Q378" i="7"/>
  <c r="G378" i="7"/>
  <c r="F379" i="7"/>
  <c r="Q379" i="7" l="1"/>
  <c r="F380" i="7"/>
  <c r="G379" i="7"/>
  <c r="V378" i="7"/>
  <c r="L378" i="7"/>
  <c r="L379" i="7" l="1"/>
  <c r="Q380" i="7"/>
  <c r="V379" i="7"/>
  <c r="G380" i="7"/>
  <c r="F381" i="7"/>
  <c r="L380" i="7" l="1"/>
  <c r="Q381" i="7"/>
  <c r="F382" i="7"/>
  <c r="G381" i="7"/>
  <c r="V380" i="7"/>
  <c r="V381" i="7" l="1"/>
  <c r="G382" i="7"/>
  <c r="F383" i="7"/>
  <c r="Q382" i="7"/>
  <c r="L381" i="7"/>
  <c r="V382" i="7" l="1"/>
  <c r="L382" i="7"/>
  <c r="G383" i="7"/>
  <c r="F384" i="7"/>
  <c r="Q383" i="7"/>
  <c r="Q384" i="7" l="1"/>
  <c r="L383" i="7"/>
  <c r="V383" i="7"/>
  <c r="G384" i="7"/>
  <c r="F385" i="7"/>
  <c r="F386" i="7" l="1"/>
  <c r="G385" i="7"/>
  <c r="L384" i="7"/>
  <c r="V384" i="7"/>
  <c r="Q385" i="7"/>
  <c r="Q386" i="7" l="1"/>
  <c r="V385" i="7"/>
  <c r="G386" i="7"/>
  <c r="F387" i="7"/>
  <c r="L385" i="7"/>
  <c r="F388" i="7" l="1"/>
  <c r="G387" i="7"/>
  <c r="L386" i="7"/>
  <c r="V386" i="7"/>
  <c r="Q387" i="7"/>
  <c r="G388" i="7" l="1"/>
  <c r="F389" i="7"/>
  <c r="V387" i="7"/>
  <c r="Q388" i="7"/>
  <c r="L387" i="7"/>
  <c r="Q389" i="7" l="1"/>
  <c r="L388" i="7"/>
  <c r="V388" i="7"/>
  <c r="G389" i="7"/>
  <c r="F390" i="7"/>
  <c r="G390" i="7" l="1"/>
  <c r="F391" i="7"/>
  <c r="V389" i="7"/>
  <c r="L389" i="7"/>
  <c r="Q390" i="7"/>
  <c r="Q391" i="7" l="1"/>
  <c r="L390" i="7"/>
  <c r="V390" i="7"/>
  <c r="F392" i="7"/>
  <c r="G391" i="7"/>
  <c r="G392" i="7" l="1"/>
  <c r="F393" i="7"/>
  <c r="L391" i="7"/>
  <c r="Q392" i="7"/>
  <c r="V391" i="7"/>
  <c r="Q393" i="7" l="1"/>
  <c r="V392" i="7"/>
  <c r="L392" i="7"/>
  <c r="F394" i="7"/>
  <c r="G393" i="7"/>
  <c r="L393" i="7" l="1"/>
  <c r="Q394" i="7"/>
  <c r="G394" i="7"/>
  <c r="F395" i="7"/>
  <c r="V393" i="7"/>
  <c r="L394" i="7" l="1"/>
  <c r="F396" i="7"/>
  <c r="G395" i="7"/>
  <c r="V394" i="7"/>
  <c r="Q395" i="7"/>
  <c r="Q396" i="7" l="1"/>
  <c r="V395" i="7"/>
  <c r="G396" i="7"/>
  <c r="F397" i="7"/>
  <c r="L395" i="7"/>
  <c r="Q397" i="7" l="1"/>
  <c r="L396" i="7"/>
  <c r="F398" i="7"/>
  <c r="G397" i="7"/>
  <c r="V396" i="7"/>
  <c r="Q398" i="7" l="1"/>
  <c r="V397" i="7"/>
  <c r="L397" i="7"/>
  <c r="F399" i="7"/>
  <c r="G398" i="7"/>
  <c r="G399" i="7" l="1"/>
  <c r="F400" i="7"/>
  <c r="Q399" i="7"/>
  <c r="L398" i="7"/>
  <c r="V398" i="7"/>
  <c r="V399" i="7" l="1"/>
  <c r="Q400" i="7"/>
  <c r="L399" i="7"/>
  <c r="G400" i="7"/>
  <c r="F401" i="7"/>
  <c r="F402" i="7" l="1"/>
  <c r="G401" i="7"/>
  <c r="L400" i="7"/>
  <c r="Q401" i="7"/>
  <c r="V400" i="7"/>
  <c r="G402" i="7" l="1"/>
  <c r="F403" i="7"/>
  <c r="V401" i="7"/>
  <c r="Q402" i="7"/>
  <c r="L401" i="7"/>
  <c r="L402" i="7" l="1"/>
  <c r="Q403" i="7"/>
  <c r="V402" i="7"/>
  <c r="G403" i="7"/>
  <c r="F404" i="7"/>
  <c r="F405" i="7" l="1"/>
  <c r="G404" i="7"/>
  <c r="V403" i="7"/>
  <c r="L403" i="7"/>
  <c r="Q404" i="7"/>
  <c r="F406" i="7" l="1"/>
  <c r="G405" i="7"/>
  <c r="Q405" i="7"/>
  <c r="L404" i="7"/>
  <c r="V404" i="7"/>
  <c r="G406" i="7" l="1"/>
  <c r="F407" i="7"/>
  <c r="V405" i="7"/>
  <c r="L405" i="7"/>
  <c r="Q406" i="7"/>
  <c r="Q407" i="7" l="1"/>
  <c r="L406" i="7"/>
  <c r="V406" i="7"/>
  <c r="G407" i="7"/>
  <c r="F408" i="7"/>
  <c r="Q408" i="7" l="1"/>
  <c r="V407" i="7"/>
  <c r="G408" i="7"/>
  <c r="F409" i="7"/>
  <c r="L407" i="7"/>
  <c r="L408" i="7" l="1"/>
  <c r="F410" i="7"/>
  <c r="G409" i="7"/>
  <c r="V408" i="7"/>
  <c r="Q409" i="7"/>
  <c r="Q410" i="7" l="1"/>
  <c r="V409" i="7"/>
  <c r="L409" i="7"/>
  <c r="G410" i="7"/>
  <c r="F411" i="7"/>
  <c r="F412" i="7" l="1"/>
  <c r="G411" i="7"/>
  <c r="L410" i="7"/>
  <c r="V410" i="7"/>
  <c r="Q411" i="7"/>
  <c r="G412" i="7" l="1"/>
  <c r="F413" i="7"/>
  <c r="V411" i="7"/>
  <c r="Q412" i="7"/>
  <c r="L411" i="7"/>
  <c r="L412" i="7" l="1"/>
  <c r="Q413" i="7"/>
  <c r="V412" i="7"/>
  <c r="G413" i="7"/>
  <c r="F414" i="7"/>
  <c r="G414" i="7" l="1"/>
  <c r="F415" i="7"/>
  <c r="V413" i="7"/>
  <c r="Q414" i="7"/>
  <c r="L413" i="7"/>
  <c r="L414" i="7" l="1"/>
  <c r="Q415" i="7"/>
  <c r="V414" i="7"/>
  <c r="F416" i="7"/>
  <c r="G415" i="7"/>
  <c r="L415" i="7" l="1"/>
  <c r="G416" i="7"/>
  <c r="F417" i="7"/>
  <c r="V415" i="7"/>
  <c r="Q416" i="7"/>
  <c r="L416" i="7" l="1"/>
  <c r="Q417" i="7"/>
  <c r="V416" i="7"/>
  <c r="F418" i="7"/>
  <c r="G417" i="7"/>
  <c r="L417" i="7" l="1"/>
  <c r="G418" i="7"/>
  <c r="F419" i="7"/>
  <c r="V417" i="7"/>
  <c r="Q418" i="7"/>
  <c r="L418" i="7" l="1"/>
  <c r="V418" i="7"/>
  <c r="Q419" i="7"/>
  <c r="F420" i="7"/>
  <c r="G419" i="7"/>
  <c r="G420" i="7" l="1"/>
  <c r="F421" i="7"/>
  <c r="Q420" i="7"/>
  <c r="V419" i="7"/>
  <c r="L419" i="7"/>
  <c r="L420" i="7" l="1"/>
  <c r="V420" i="7"/>
  <c r="Q421" i="7"/>
  <c r="G421" i="7"/>
  <c r="F422" i="7"/>
  <c r="Q422" i="7" l="1"/>
  <c r="F423" i="7"/>
  <c r="G422" i="7"/>
  <c r="V421" i="7"/>
  <c r="L421" i="7"/>
  <c r="Q423" i="7" l="1"/>
  <c r="L422" i="7"/>
  <c r="V422" i="7"/>
  <c r="G423" i="7"/>
  <c r="F424" i="7"/>
  <c r="Q424" i="7" l="1"/>
  <c r="V423" i="7"/>
  <c r="F425" i="7"/>
  <c r="G424" i="7"/>
  <c r="L423" i="7"/>
  <c r="L424" i="7" l="1"/>
  <c r="G425" i="7"/>
  <c r="F426" i="7"/>
  <c r="Q425" i="7"/>
  <c r="V424" i="7"/>
  <c r="V425" i="7" l="1"/>
  <c r="Q426" i="7"/>
  <c r="G426" i="7"/>
  <c r="F427" i="7"/>
  <c r="L425" i="7"/>
  <c r="L426" i="7" l="1"/>
  <c r="G427" i="7"/>
  <c r="F428" i="7"/>
  <c r="Q427" i="7"/>
  <c r="V426" i="7"/>
  <c r="L427" i="7" l="1"/>
  <c r="Q428" i="7"/>
  <c r="V427" i="7"/>
  <c r="G428" i="7"/>
  <c r="F429" i="7"/>
  <c r="G429" i="7" l="1"/>
  <c r="F430" i="7"/>
  <c r="V428" i="7"/>
  <c r="Q429" i="7"/>
  <c r="L428" i="7"/>
  <c r="L429" i="7" l="1"/>
  <c r="Q430" i="7"/>
  <c r="V429" i="7"/>
  <c r="F431" i="7"/>
  <c r="G430" i="7"/>
  <c r="G431" i="7" l="1"/>
  <c r="F432" i="7"/>
  <c r="V430" i="7"/>
  <c r="Q431" i="7"/>
  <c r="L430" i="7"/>
  <c r="Q432" i="7" l="1"/>
  <c r="L431" i="7"/>
  <c r="V431" i="7"/>
  <c r="F433" i="7"/>
  <c r="G432" i="7"/>
  <c r="G433" i="7" l="1"/>
  <c r="F434" i="7"/>
  <c r="V432" i="7"/>
  <c r="L432" i="7"/>
  <c r="Q433" i="7"/>
  <c r="Q434" i="7" l="1"/>
  <c r="L433" i="7"/>
  <c r="V433" i="7"/>
  <c r="F435" i="7"/>
  <c r="G434" i="7"/>
  <c r="Q435" i="7" l="1"/>
  <c r="F436" i="7"/>
  <c r="G435" i="7"/>
  <c r="V434" i="7"/>
  <c r="L434" i="7"/>
  <c r="L435" i="7" l="1"/>
  <c r="V435" i="7"/>
  <c r="F437" i="7"/>
  <c r="G436" i="7"/>
  <c r="Q436" i="7"/>
  <c r="G437" i="7" l="1"/>
  <c r="F438" i="7"/>
  <c r="Q437" i="7"/>
  <c r="V436" i="7"/>
  <c r="L436" i="7"/>
  <c r="L437" i="7" l="1"/>
  <c r="V437" i="7"/>
  <c r="Q438" i="7"/>
  <c r="F439" i="7"/>
  <c r="G438" i="7"/>
  <c r="F440" i="7" l="1"/>
  <c r="G439" i="7"/>
  <c r="Q439" i="7"/>
  <c r="L438" i="7"/>
  <c r="V438" i="7"/>
  <c r="F441" i="7" l="1"/>
  <c r="G440" i="7"/>
  <c r="V439" i="7"/>
  <c r="L439" i="7"/>
  <c r="Q440" i="7"/>
  <c r="Q441" i="7" l="1"/>
  <c r="L440" i="7"/>
  <c r="G441" i="7"/>
  <c r="F442" i="7"/>
  <c r="V440" i="7"/>
  <c r="V441" i="7" l="1"/>
  <c r="F443" i="7"/>
  <c r="G442" i="7"/>
  <c r="L441" i="7"/>
  <c r="Q442" i="7"/>
  <c r="Q443" i="7" l="1"/>
  <c r="L442" i="7"/>
  <c r="G443" i="7"/>
  <c r="F444" i="7"/>
  <c r="V442" i="7"/>
  <c r="V443" i="7" l="1"/>
  <c r="F445" i="7"/>
  <c r="G444" i="7"/>
  <c r="L443" i="7"/>
  <c r="Q444" i="7"/>
  <c r="Q445" i="7" l="1"/>
  <c r="L444" i="7"/>
  <c r="G445" i="7"/>
  <c r="F446" i="7"/>
  <c r="V444" i="7"/>
  <c r="V445" i="7" l="1"/>
  <c r="F447" i="7"/>
  <c r="G446" i="7"/>
  <c r="Q446" i="7"/>
  <c r="L445" i="7"/>
  <c r="Q447" i="7" l="1"/>
  <c r="L446" i="7"/>
  <c r="F448" i="7"/>
  <c r="G447" i="7"/>
  <c r="V446" i="7"/>
  <c r="V447" i="7" l="1"/>
  <c r="F449" i="7"/>
  <c r="G448" i="7"/>
  <c r="L447" i="7"/>
  <c r="Q448" i="7"/>
  <c r="Q449" i="7" l="1"/>
  <c r="L448" i="7"/>
  <c r="G449" i="7"/>
  <c r="F450" i="7"/>
  <c r="V448" i="7"/>
  <c r="V449" i="7" l="1"/>
  <c r="F451" i="7"/>
  <c r="G450" i="7"/>
  <c r="L449" i="7"/>
  <c r="Q450" i="7"/>
  <c r="Q451" i="7" l="1"/>
  <c r="L450" i="7"/>
  <c r="F452" i="7"/>
  <c r="G451" i="7"/>
  <c r="V450" i="7"/>
  <c r="V451" i="7" l="1"/>
  <c r="G452" i="7"/>
  <c r="F453" i="7"/>
  <c r="L451" i="7"/>
  <c r="Q452" i="7"/>
  <c r="V452" i="7" l="1"/>
  <c r="L452" i="7"/>
  <c r="Q453" i="7"/>
  <c r="F454" i="7"/>
  <c r="G453" i="7"/>
  <c r="V453" i="7" l="1"/>
  <c r="F455" i="7"/>
  <c r="G454" i="7"/>
  <c r="Q454" i="7"/>
  <c r="L453" i="7"/>
  <c r="L454" i="7" l="1"/>
  <c r="Q455" i="7"/>
  <c r="G455" i="7"/>
  <c r="F456" i="7"/>
  <c r="V454" i="7"/>
  <c r="L455" i="7" l="1"/>
  <c r="V455" i="7"/>
  <c r="F457" i="7"/>
  <c r="G456" i="7"/>
  <c r="Q456" i="7"/>
  <c r="L456" i="7" l="1"/>
  <c r="G457" i="7"/>
  <c r="F458" i="7"/>
  <c r="Q457" i="7"/>
  <c r="V456" i="7"/>
  <c r="V457" i="7" l="1"/>
  <c r="Q458" i="7"/>
  <c r="L457" i="7"/>
  <c r="F459" i="7"/>
  <c r="G458" i="7"/>
  <c r="G459" i="7" l="1"/>
  <c r="F460" i="7"/>
  <c r="L458" i="7"/>
  <c r="Q459" i="7"/>
  <c r="V458" i="7"/>
  <c r="V459" i="7" l="1"/>
  <c r="Q460" i="7"/>
  <c r="L459" i="7"/>
  <c r="F461" i="7"/>
  <c r="G460" i="7"/>
  <c r="F462" i="7" l="1"/>
  <c r="G461" i="7"/>
  <c r="L460" i="7"/>
  <c r="Q461" i="7"/>
  <c r="V460" i="7"/>
  <c r="V461" i="7" l="1"/>
  <c r="Q462" i="7"/>
  <c r="G462" i="7"/>
  <c r="F463" i="7"/>
  <c r="L461" i="7"/>
  <c r="L462" i="7" l="1"/>
  <c r="F464" i="7"/>
  <c r="G463" i="7"/>
  <c r="Q463" i="7"/>
  <c r="V462" i="7"/>
  <c r="V463" i="7" l="1"/>
  <c r="Q464" i="7"/>
  <c r="G464" i="7"/>
  <c r="F465" i="7"/>
  <c r="L463" i="7"/>
  <c r="L464" i="7" l="1"/>
  <c r="F466" i="7"/>
  <c r="G465" i="7"/>
  <c r="Q465" i="7"/>
  <c r="V464" i="7"/>
  <c r="Q466" i="7" l="1"/>
  <c r="V465" i="7"/>
  <c r="G466" i="7"/>
  <c r="F467" i="7"/>
  <c r="L465" i="7"/>
  <c r="L466" i="7" l="1"/>
  <c r="F468" i="7"/>
  <c r="G467" i="7"/>
  <c r="V466" i="7"/>
  <c r="Q467" i="7"/>
  <c r="V467" i="7" l="1"/>
  <c r="Q468" i="7"/>
  <c r="F469" i="7"/>
  <c r="G468" i="7"/>
  <c r="L467" i="7"/>
  <c r="F470" i="7" l="1"/>
  <c r="G469" i="7"/>
  <c r="V468" i="7"/>
  <c r="L468" i="7"/>
  <c r="Q469" i="7"/>
  <c r="F471" i="7" l="1"/>
  <c r="G470" i="7"/>
  <c r="Q470" i="7"/>
  <c r="L469" i="7"/>
  <c r="V469" i="7"/>
  <c r="F472" i="7" l="1"/>
  <c r="G471" i="7"/>
  <c r="V470" i="7"/>
  <c r="L470" i="7"/>
  <c r="Q471" i="7"/>
  <c r="L471" i="7" l="1"/>
  <c r="F473" i="7"/>
  <c r="G472" i="7"/>
  <c r="Q472" i="7"/>
  <c r="V471" i="7"/>
  <c r="V472" i="7" l="1"/>
  <c r="L472" i="7"/>
  <c r="Q473" i="7"/>
  <c r="F474" i="7"/>
  <c r="G473" i="7"/>
  <c r="G474" i="7" l="1"/>
  <c r="F475" i="7"/>
  <c r="L473" i="7"/>
  <c r="Q474" i="7"/>
  <c r="V473" i="7"/>
  <c r="Q475" i="7" l="1"/>
  <c r="L474" i="7"/>
  <c r="V474" i="7"/>
  <c r="F476" i="7"/>
  <c r="G475" i="7"/>
  <c r="F477" i="7" l="1"/>
  <c r="G476" i="7"/>
  <c r="V475" i="7"/>
  <c r="L475" i="7"/>
  <c r="Q476" i="7"/>
  <c r="Q477" i="7" l="1"/>
  <c r="L476" i="7"/>
  <c r="V476" i="7"/>
  <c r="G477" i="7"/>
  <c r="F478" i="7"/>
  <c r="L477" i="7" l="1"/>
  <c r="F479" i="7"/>
  <c r="G478" i="7"/>
  <c r="V477" i="7"/>
  <c r="Q478" i="7"/>
  <c r="V478" i="7" l="1"/>
  <c r="Q479" i="7"/>
  <c r="F480" i="7"/>
  <c r="G479" i="7"/>
  <c r="L478" i="7"/>
  <c r="G480" i="7" l="1"/>
  <c r="F481" i="7"/>
  <c r="L479" i="7"/>
  <c r="Q480" i="7"/>
  <c r="V479" i="7"/>
  <c r="Q481" i="7" l="1"/>
  <c r="L480" i="7"/>
  <c r="F482" i="7"/>
  <c r="G481" i="7"/>
  <c r="V480" i="7"/>
  <c r="V481" i="7" l="1"/>
  <c r="F483" i="7"/>
  <c r="G482" i="7"/>
  <c r="L481" i="7"/>
  <c r="Q482" i="7"/>
  <c r="V482" i="7" l="1"/>
  <c r="F484" i="7"/>
  <c r="G483" i="7"/>
  <c r="Q483" i="7"/>
  <c r="L482" i="7"/>
  <c r="L483" i="7" l="1"/>
  <c r="Q484" i="7"/>
  <c r="F485" i="7"/>
  <c r="G484" i="7"/>
  <c r="V483" i="7"/>
  <c r="V484" i="7" l="1"/>
  <c r="F486" i="7"/>
  <c r="G485" i="7"/>
  <c r="Q485" i="7"/>
  <c r="L484" i="7"/>
  <c r="L485" i="7" l="1"/>
  <c r="Q486" i="7"/>
  <c r="F487" i="7"/>
  <c r="G486" i="7"/>
  <c r="V485" i="7"/>
  <c r="V486" i="7" l="1"/>
  <c r="Q487" i="7"/>
  <c r="F488" i="7"/>
  <c r="G487" i="7"/>
  <c r="L486" i="7"/>
  <c r="G488" i="7" l="1"/>
  <c r="F489" i="7"/>
  <c r="Q488" i="7"/>
  <c r="V487" i="7"/>
  <c r="L487" i="7"/>
  <c r="Q489" i="7" l="1"/>
  <c r="L488" i="7"/>
  <c r="V488" i="7"/>
  <c r="F490" i="7"/>
  <c r="G489" i="7"/>
  <c r="Q490" i="7" l="1"/>
  <c r="G490" i="7"/>
  <c r="F491" i="7"/>
  <c r="V489" i="7"/>
  <c r="L489" i="7"/>
  <c r="L490" i="7" l="1"/>
  <c r="V490" i="7"/>
  <c r="F492" i="7"/>
  <c r="G491" i="7"/>
  <c r="Q491" i="7"/>
  <c r="Q492" i="7" l="1"/>
  <c r="G492" i="7"/>
  <c r="F493" i="7"/>
  <c r="V491" i="7"/>
  <c r="L491" i="7"/>
  <c r="V492" i="7" l="1"/>
  <c r="F494" i="7"/>
  <c r="G493" i="7"/>
  <c r="Q493" i="7"/>
  <c r="L492" i="7"/>
  <c r="L493" i="7" l="1"/>
  <c r="G494" i="7"/>
  <c r="F495" i="7"/>
  <c r="Q494" i="7"/>
  <c r="V493" i="7"/>
  <c r="G495" i="7" l="1"/>
  <c r="F496" i="7"/>
  <c r="V494" i="7"/>
  <c r="Q495" i="7"/>
  <c r="L494" i="7"/>
  <c r="G496" i="7" l="1"/>
  <c r="F497" i="7"/>
  <c r="L495" i="7"/>
  <c r="Q496" i="7"/>
  <c r="V495" i="7"/>
  <c r="G497" i="7" l="1"/>
  <c r="F498" i="7"/>
  <c r="V496" i="7"/>
  <c r="Q497" i="7"/>
  <c r="L496" i="7"/>
  <c r="Q498" i="7" l="1"/>
  <c r="V497" i="7"/>
  <c r="L497" i="7"/>
  <c r="F499" i="7"/>
  <c r="G498" i="7"/>
  <c r="G499" i="7" l="1"/>
  <c r="F500" i="7"/>
  <c r="L498" i="7"/>
  <c r="V498" i="7"/>
  <c r="Q499" i="7"/>
  <c r="Q500" i="7" l="1"/>
  <c r="V499" i="7"/>
  <c r="L499" i="7"/>
  <c r="F501" i="7"/>
  <c r="G500" i="7"/>
  <c r="L500" i="7" l="1"/>
  <c r="V500" i="7"/>
  <c r="F502" i="7"/>
  <c r="G501" i="7"/>
  <c r="Q501" i="7"/>
  <c r="Q502" i="7" l="1"/>
  <c r="Q503" i="7"/>
  <c r="V501" i="7"/>
  <c r="L501" i="7"/>
  <c r="F503" i="7"/>
  <c r="G503" i="7" s="1"/>
  <c r="G502" i="7"/>
  <c r="B6" i="8" l="1"/>
  <c r="B14" i="8"/>
  <c r="B22" i="8"/>
  <c r="B30" i="8"/>
  <c r="B38" i="8"/>
  <c r="B46" i="8"/>
  <c r="B54" i="8"/>
  <c r="B62" i="8"/>
  <c r="B70" i="8"/>
  <c r="B78" i="8"/>
  <c r="B86" i="8"/>
  <c r="B94" i="8"/>
  <c r="B102" i="8"/>
  <c r="B110" i="8"/>
  <c r="B118" i="8"/>
  <c r="B126" i="8"/>
  <c r="B134" i="8"/>
  <c r="B142" i="8"/>
  <c r="B150" i="8"/>
  <c r="B158" i="8"/>
  <c r="B166" i="8"/>
  <c r="B192" i="8"/>
  <c r="B224" i="8"/>
  <c r="B199" i="8"/>
  <c r="B228" i="8"/>
  <c r="B236" i="8"/>
  <c r="B244" i="8"/>
  <c r="B252" i="8"/>
  <c r="B174" i="8"/>
  <c r="B206" i="8"/>
  <c r="B177" i="8"/>
  <c r="B209" i="8"/>
  <c r="B273" i="8"/>
  <c r="B305" i="8"/>
  <c r="B337" i="8"/>
  <c r="B276" i="8"/>
  <c r="B308" i="8"/>
  <c r="B340" i="8"/>
  <c r="B357" i="8"/>
  <c r="B263" i="8"/>
  <c r="B295" i="8"/>
  <c r="B327" i="8"/>
  <c r="B266" i="8"/>
  <c r="B298" i="8"/>
  <c r="B330" i="8"/>
  <c r="B385" i="8"/>
  <c r="B417" i="8"/>
  <c r="B374" i="8"/>
  <c r="B400" i="8"/>
  <c r="B432" i="8"/>
  <c r="B440" i="8"/>
  <c r="B448" i="8"/>
  <c r="B456" i="8"/>
  <c r="B464" i="8"/>
  <c r="B383" i="8"/>
  <c r="B415" i="8"/>
  <c r="B373" i="8"/>
  <c r="B398" i="8"/>
  <c r="B430" i="8"/>
  <c r="B487" i="8"/>
  <c r="B498" i="8"/>
  <c r="B489" i="8"/>
  <c r="B2" i="8"/>
  <c r="B7" i="8"/>
  <c r="B15" i="8"/>
  <c r="B23" i="8"/>
  <c r="B31" i="8"/>
  <c r="B39" i="8"/>
  <c r="B47" i="8"/>
  <c r="B55" i="8"/>
  <c r="B10" i="8"/>
  <c r="B18" i="8"/>
  <c r="B26" i="8"/>
  <c r="B34" i="8"/>
  <c r="B42" i="8"/>
  <c r="B50" i="8"/>
  <c r="B58" i="8"/>
  <c r="B66" i="8"/>
  <c r="B74" i="8"/>
  <c r="B82" i="8"/>
  <c r="B90" i="8"/>
  <c r="B98" i="8"/>
  <c r="B106" i="8"/>
  <c r="B114" i="8"/>
  <c r="B122" i="8"/>
  <c r="B130" i="8"/>
  <c r="B138" i="8"/>
  <c r="B146" i="8"/>
  <c r="B154" i="8"/>
  <c r="B162" i="8"/>
  <c r="B176" i="8"/>
  <c r="B208" i="8"/>
  <c r="B183" i="8"/>
  <c r="B215" i="8"/>
  <c r="B232" i="8"/>
  <c r="B240" i="8"/>
  <c r="B248" i="8"/>
  <c r="B256" i="8"/>
  <c r="B190" i="8"/>
  <c r="B222" i="8"/>
  <c r="B193" i="8"/>
  <c r="B225" i="8"/>
  <c r="B289" i="8"/>
  <c r="B321" i="8"/>
  <c r="B260" i="8"/>
  <c r="B292" i="8"/>
  <c r="B324" i="8"/>
  <c r="B353" i="8"/>
  <c r="B361" i="8"/>
  <c r="B279" i="8"/>
  <c r="B311" i="8"/>
  <c r="B343" i="8"/>
  <c r="B282" i="8"/>
  <c r="B314" i="8"/>
  <c r="B346" i="8"/>
  <c r="B401" i="8"/>
  <c r="B365" i="8"/>
  <c r="B384" i="8"/>
  <c r="B416" i="8"/>
  <c r="B436" i="8"/>
  <c r="B444" i="8"/>
  <c r="B452" i="8"/>
  <c r="B460" i="8"/>
  <c r="B468" i="8"/>
  <c r="B399" i="8"/>
  <c r="B431" i="8"/>
  <c r="B382" i="8"/>
  <c r="B414" i="8"/>
  <c r="B478" i="8"/>
  <c r="B472" i="8"/>
  <c r="B479" i="8"/>
  <c r="B488" i="8"/>
  <c r="B4" i="8"/>
  <c r="B12" i="8"/>
  <c r="B20" i="8"/>
  <c r="B28" i="8"/>
  <c r="B36" i="8"/>
  <c r="B44" i="8"/>
  <c r="B52" i="8"/>
  <c r="B60" i="8"/>
  <c r="B68" i="8"/>
  <c r="B76" i="8"/>
  <c r="B84" i="8"/>
  <c r="B92" i="8"/>
  <c r="B100" i="8"/>
  <c r="B108" i="8"/>
  <c r="B116" i="8"/>
  <c r="B124" i="8"/>
  <c r="B132" i="8"/>
  <c r="B140" i="8"/>
  <c r="B148" i="8"/>
  <c r="B156" i="8"/>
  <c r="B164" i="8"/>
  <c r="B184" i="8"/>
  <c r="B216" i="8"/>
  <c r="B191" i="8"/>
  <c r="B223" i="8"/>
  <c r="B234" i="8"/>
  <c r="B242" i="8"/>
  <c r="B250" i="8"/>
  <c r="B258" i="8"/>
  <c r="B198" i="8"/>
  <c r="B169" i="8"/>
  <c r="B201" i="8"/>
  <c r="B265" i="8"/>
  <c r="B297" i="8"/>
  <c r="B329" i="8"/>
  <c r="B268" i="8"/>
  <c r="B300" i="8"/>
  <c r="B332" i="8"/>
  <c r="B355" i="8"/>
  <c r="B363" i="8"/>
  <c r="B287" i="8"/>
  <c r="B319" i="8"/>
  <c r="B351" i="8"/>
  <c r="B290" i="8"/>
  <c r="B322" i="8"/>
  <c r="B364" i="8"/>
  <c r="B409" i="8"/>
  <c r="B370" i="8"/>
  <c r="B392" i="8"/>
  <c r="B424" i="8"/>
  <c r="B438" i="8"/>
  <c r="B446" i="8"/>
  <c r="B454" i="8"/>
  <c r="B462" i="8"/>
  <c r="B470" i="8"/>
  <c r="B407" i="8"/>
  <c r="B369" i="8"/>
  <c r="B390" i="8"/>
  <c r="B422" i="8"/>
  <c r="B482" i="8"/>
  <c r="B490" i="8"/>
  <c r="B483" i="8"/>
  <c r="B496" i="8"/>
  <c r="B9" i="8"/>
  <c r="B25" i="8"/>
  <c r="B41" i="8"/>
  <c r="B57" i="8"/>
  <c r="B71" i="8"/>
  <c r="B83" i="8"/>
  <c r="B96" i="8"/>
  <c r="B109" i="8"/>
  <c r="B121" i="8"/>
  <c r="B135" i="8"/>
  <c r="B147" i="8"/>
  <c r="B160" i="8"/>
  <c r="B188" i="8"/>
  <c r="B179" i="8"/>
  <c r="B229" i="8"/>
  <c r="B241" i="8"/>
  <c r="B254" i="8"/>
  <c r="B202" i="8"/>
  <c r="B189" i="8"/>
  <c r="B277" i="8"/>
  <c r="B325" i="8"/>
  <c r="B284" i="8"/>
  <c r="B336" i="8"/>
  <c r="B360" i="8"/>
  <c r="B299" i="8"/>
  <c r="B347" i="8"/>
  <c r="B306" i="8"/>
  <c r="B381" i="8"/>
  <c r="B429" i="8"/>
  <c r="B404" i="8"/>
  <c r="B437" i="8"/>
  <c r="B450" i="8"/>
  <c r="B463" i="8"/>
  <c r="B395" i="8"/>
  <c r="B375" i="8"/>
  <c r="B418" i="8"/>
  <c r="B495" i="8"/>
  <c r="B485" i="8"/>
  <c r="B11" i="8"/>
  <c r="B27" i="8"/>
  <c r="B43" i="8"/>
  <c r="B59" i="8"/>
  <c r="B72" i="8"/>
  <c r="B85" i="8"/>
  <c r="B97" i="8"/>
  <c r="B111" i="8"/>
  <c r="B123" i="8"/>
  <c r="B136" i="8"/>
  <c r="B149" i="8"/>
  <c r="B161" i="8"/>
  <c r="B196" i="8"/>
  <c r="B187" i="8"/>
  <c r="B230" i="8"/>
  <c r="B243" i="8"/>
  <c r="B255" i="8"/>
  <c r="B210" i="8"/>
  <c r="B197" i="8"/>
  <c r="B281" i="8"/>
  <c r="B333" i="8"/>
  <c r="B288" i="8"/>
  <c r="B344" i="8"/>
  <c r="B362" i="8"/>
  <c r="B303" i="8"/>
  <c r="B262" i="8"/>
  <c r="B310" i="8"/>
  <c r="B389" i="8"/>
  <c r="B368" i="8"/>
  <c r="B408" i="8"/>
  <c r="B439" i="8"/>
  <c r="B451" i="8"/>
  <c r="B465" i="8"/>
  <c r="B403" i="8"/>
  <c r="B377" i="8"/>
  <c r="B426" i="8"/>
  <c r="B499" i="8"/>
  <c r="B493" i="8"/>
  <c r="B17" i="8"/>
  <c r="B33" i="8"/>
  <c r="B49" i="8"/>
  <c r="B64" i="8"/>
  <c r="B77" i="8"/>
  <c r="B89" i="8"/>
  <c r="B103" i="8"/>
  <c r="B115" i="8"/>
  <c r="B128" i="8"/>
  <c r="B141" i="8"/>
  <c r="B153" i="8"/>
  <c r="B167" i="8"/>
  <c r="B212" i="8"/>
  <c r="B207" i="8"/>
  <c r="B235" i="8"/>
  <c r="B247" i="8"/>
  <c r="B178" i="8"/>
  <c r="B226" i="8"/>
  <c r="B217" i="8"/>
  <c r="B301" i="8"/>
  <c r="B349" i="8"/>
  <c r="B312" i="8"/>
  <c r="B354" i="8"/>
  <c r="B271" i="8"/>
  <c r="B323" i="8"/>
  <c r="B278" i="8"/>
  <c r="B334" i="8"/>
  <c r="B405" i="8"/>
  <c r="B378" i="8"/>
  <c r="B428" i="8"/>
  <c r="B443" i="8"/>
  <c r="B457" i="8"/>
  <c r="B469" i="8"/>
  <c r="B423" i="8"/>
  <c r="B394" i="8"/>
  <c r="B476" i="8"/>
  <c r="B473" i="8"/>
  <c r="B492" i="8"/>
  <c r="B5" i="8"/>
  <c r="B21" i="8"/>
  <c r="B37" i="8"/>
  <c r="B53" i="8"/>
  <c r="B67" i="8"/>
  <c r="B80" i="8"/>
  <c r="B93" i="8"/>
  <c r="B105" i="8"/>
  <c r="B119" i="8"/>
  <c r="B131" i="8"/>
  <c r="B144" i="8"/>
  <c r="B157" i="8"/>
  <c r="B172" i="8"/>
  <c r="B171" i="8"/>
  <c r="B219" i="8"/>
  <c r="B238" i="8"/>
  <c r="B251" i="8"/>
  <c r="B186" i="8"/>
  <c r="B181" i="8"/>
  <c r="B261" i="8"/>
  <c r="B313" i="8"/>
  <c r="B272" i="8"/>
  <c r="B320" i="8"/>
  <c r="B358" i="8"/>
  <c r="B283" i="8"/>
  <c r="B335" i="8"/>
  <c r="B294" i="8"/>
  <c r="B342" i="8"/>
  <c r="B421" i="8"/>
  <c r="B388" i="8"/>
  <c r="B434" i="8"/>
  <c r="B447" i="8"/>
  <c r="B459" i="8"/>
  <c r="B387" i="8"/>
  <c r="B367" i="8"/>
  <c r="B406" i="8"/>
  <c r="B484" i="8"/>
  <c r="B477" i="8"/>
  <c r="B16" i="8"/>
  <c r="B48" i="8"/>
  <c r="B75" i="8"/>
  <c r="B101" i="8"/>
  <c r="B127" i="8"/>
  <c r="B152" i="8"/>
  <c r="B204" i="8"/>
  <c r="B233" i="8"/>
  <c r="B170" i="8"/>
  <c r="B213" i="8"/>
  <c r="B345" i="8"/>
  <c r="B352" i="8"/>
  <c r="B315" i="8"/>
  <c r="B326" i="8"/>
  <c r="B376" i="8"/>
  <c r="B442" i="8"/>
  <c r="B467" i="8"/>
  <c r="B386" i="8"/>
  <c r="B494" i="8"/>
  <c r="B19" i="8"/>
  <c r="B51" i="8"/>
  <c r="B79" i="8"/>
  <c r="B104" i="8"/>
  <c r="B129" i="8"/>
  <c r="B155" i="8"/>
  <c r="B220" i="8"/>
  <c r="B237" i="8"/>
  <c r="B182" i="8"/>
  <c r="B221" i="8"/>
  <c r="B264" i="8"/>
  <c r="B356" i="8"/>
  <c r="B331" i="8"/>
  <c r="B338" i="8"/>
  <c r="B380" i="8"/>
  <c r="B445" i="8"/>
  <c r="B366" i="8"/>
  <c r="B402" i="8"/>
  <c r="B475" i="8"/>
  <c r="B24" i="8"/>
  <c r="B56" i="8"/>
  <c r="B107" i="8"/>
  <c r="B133" i="8"/>
  <c r="B175" i="8"/>
  <c r="B239" i="8"/>
  <c r="B269" i="8"/>
  <c r="B280" i="8"/>
  <c r="B339" i="8"/>
  <c r="B350" i="8"/>
  <c r="B449" i="8"/>
  <c r="B391" i="8"/>
  <c r="B481" i="8"/>
  <c r="B32" i="8"/>
  <c r="B63" i="8"/>
  <c r="B113" i="8"/>
  <c r="B139" i="8"/>
  <c r="B165" i="8"/>
  <c r="B203" i="8"/>
  <c r="B246" i="8"/>
  <c r="B218" i="8"/>
  <c r="B293" i="8"/>
  <c r="B304" i="8"/>
  <c r="B267" i="8"/>
  <c r="B274" i="8"/>
  <c r="B397" i="8"/>
  <c r="B420" i="8"/>
  <c r="B419" i="8"/>
  <c r="B474" i="8"/>
  <c r="B501" i="8"/>
  <c r="B81" i="8"/>
  <c r="B159" i="8"/>
  <c r="B194" i="8"/>
  <c r="B359" i="8"/>
  <c r="B396" i="8"/>
  <c r="B410" i="8"/>
  <c r="B29" i="8"/>
  <c r="B61" i="8"/>
  <c r="B87" i="8"/>
  <c r="B112" i="8"/>
  <c r="B137" i="8"/>
  <c r="B163" i="8"/>
  <c r="B195" i="8"/>
  <c r="B245" i="8"/>
  <c r="B214" i="8"/>
  <c r="B285" i="8"/>
  <c r="B296" i="8"/>
  <c r="B259" i="8"/>
  <c r="B270" i="8"/>
  <c r="B393" i="8"/>
  <c r="B412" i="8"/>
  <c r="B453" i="8"/>
  <c r="B411" i="8"/>
  <c r="B471" i="8"/>
  <c r="B497" i="8"/>
  <c r="B88" i="8"/>
  <c r="B455" i="8"/>
  <c r="B8" i="8"/>
  <c r="B91" i="8"/>
  <c r="B151" i="8"/>
  <c r="B253" i="8"/>
  <c r="B316" i="8"/>
  <c r="B318" i="8"/>
  <c r="B461" i="8"/>
  <c r="B500" i="8"/>
  <c r="B433" i="8"/>
  <c r="B317" i="8"/>
  <c r="B13" i="8"/>
  <c r="B95" i="8"/>
  <c r="B168" i="8"/>
  <c r="B257" i="8"/>
  <c r="B328" i="8"/>
  <c r="B413" i="8"/>
  <c r="B466" i="8"/>
  <c r="B35" i="8"/>
  <c r="B99" i="8"/>
  <c r="B180" i="8"/>
  <c r="B173" i="8"/>
  <c r="B348" i="8"/>
  <c r="B425" i="8"/>
  <c r="B427" i="8"/>
  <c r="B40" i="8"/>
  <c r="B117" i="8"/>
  <c r="B200" i="8"/>
  <c r="B185" i="8"/>
  <c r="B275" i="8"/>
  <c r="B372" i="8"/>
  <c r="B371" i="8"/>
  <c r="B45" i="8"/>
  <c r="B120" i="8"/>
  <c r="B211" i="8"/>
  <c r="B205" i="8"/>
  <c r="B291" i="8"/>
  <c r="B379" i="8"/>
  <c r="B65" i="8"/>
  <c r="B125" i="8"/>
  <c r="B227" i="8"/>
  <c r="B309" i="8"/>
  <c r="B307" i="8"/>
  <c r="B435" i="8"/>
  <c r="B480" i="8"/>
  <c r="B69" i="8"/>
  <c r="B143" i="8"/>
  <c r="B231" i="8"/>
  <c r="B286" i="8"/>
  <c r="B441" i="8"/>
  <c r="B491" i="8"/>
  <c r="B3" i="8"/>
  <c r="B73" i="8"/>
  <c r="B145" i="8"/>
  <c r="B249" i="8"/>
  <c r="B341" i="8"/>
  <c r="B302" i="8"/>
  <c r="B458" i="8"/>
  <c r="B486" i="8"/>
  <c r="D5" i="8"/>
  <c r="D13" i="8"/>
  <c r="D21" i="8"/>
  <c r="D29" i="8"/>
  <c r="D37" i="8"/>
  <c r="D45" i="8"/>
  <c r="D53" i="8"/>
  <c r="D61" i="8"/>
  <c r="D69" i="8"/>
  <c r="D77" i="8"/>
  <c r="D86" i="8"/>
  <c r="D94" i="8"/>
  <c r="D102" i="8"/>
  <c r="D110" i="8"/>
  <c r="D118" i="8"/>
  <c r="D126" i="8"/>
  <c r="D134" i="8"/>
  <c r="D142" i="8"/>
  <c r="D150" i="8"/>
  <c r="D158" i="8"/>
  <c r="D170" i="8"/>
  <c r="D202" i="8"/>
  <c r="D169" i="8"/>
  <c r="D201" i="8"/>
  <c r="D168" i="8"/>
  <c r="D200" i="8"/>
  <c r="D171" i="8"/>
  <c r="D203" i="8"/>
  <c r="D9" i="8"/>
  <c r="D17" i="8"/>
  <c r="D25" i="8"/>
  <c r="D33" i="8"/>
  <c r="D41" i="8"/>
  <c r="D49" i="8"/>
  <c r="D57" i="8"/>
  <c r="D65" i="8"/>
  <c r="D73" i="8"/>
  <c r="D81" i="8"/>
  <c r="D90" i="8"/>
  <c r="D98" i="8"/>
  <c r="D106" i="8"/>
  <c r="D114" i="8"/>
  <c r="D122" i="8"/>
  <c r="D130" i="8"/>
  <c r="D138" i="8"/>
  <c r="D146" i="8"/>
  <c r="D154" i="8"/>
  <c r="D162" i="8"/>
  <c r="D186" i="8"/>
  <c r="D218" i="8"/>
  <c r="D185" i="8"/>
  <c r="D217" i="8"/>
  <c r="D184" i="8"/>
  <c r="D216" i="8"/>
  <c r="D187" i="8"/>
  <c r="D219" i="8"/>
  <c r="D3" i="8"/>
  <c r="D11" i="8"/>
  <c r="D19" i="8"/>
  <c r="D27" i="8"/>
  <c r="D35" i="8"/>
  <c r="D43" i="8"/>
  <c r="D51" i="8"/>
  <c r="D59" i="8"/>
  <c r="D67" i="8"/>
  <c r="D75" i="8"/>
  <c r="D84" i="8"/>
  <c r="D92" i="8"/>
  <c r="D100" i="8"/>
  <c r="D108" i="8"/>
  <c r="D116" i="8"/>
  <c r="D124" i="8"/>
  <c r="D132" i="8"/>
  <c r="D140" i="8"/>
  <c r="D148" i="8"/>
  <c r="D156" i="8"/>
  <c r="D14" i="8"/>
  <c r="D26" i="8"/>
  <c r="D39" i="8"/>
  <c r="D52" i="8"/>
  <c r="D64" i="8"/>
  <c r="D78" i="8"/>
  <c r="D91" i="8"/>
  <c r="D104" i="8"/>
  <c r="D117" i="8"/>
  <c r="D129" i="8"/>
  <c r="D143" i="8"/>
  <c r="D155" i="8"/>
  <c r="D174" i="8"/>
  <c r="D214" i="8"/>
  <c r="D193" i="8"/>
  <c r="D172" i="8"/>
  <c r="D212" i="8"/>
  <c r="D195" i="8"/>
  <c r="D229" i="8"/>
  <c r="D237" i="8"/>
  <c r="D245" i="8"/>
  <c r="D253" i="8"/>
  <c r="D270" i="8"/>
  <c r="D302" i="8"/>
  <c r="D334" i="8"/>
  <c r="D273" i="8"/>
  <c r="D305" i="8"/>
  <c r="D337" i="8"/>
  <c r="D276" i="8"/>
  <c r="D308" i="8"/>
  <c r="D340" i="8"/>
  <c r="D279" i="8"/>
  <c r="D311" i="8"/>
  <c r="D343" i="8"/>
  <c r="D357" i="8"/>
  <c r="D365" i="8"/>
  <c r="D379" i="8"/>
  <c r="D410" i="8"/>
  <c r="D389" i="8"/>
  <c r="D421" i="8"/>
  <c r="D378" i="8"/>
  <c r="D408" i="8"/>
  <c r="D387" i="8"/>
  <c r="D419" i="8"/>
  <c r="D436" i="8"/>
  <c r="D444" i="8"/>
  <c r="D452" i="8"/>
  <c r="D460" i="8"/>
  <c r="D468" i="8"/>
  <c r="D500" i="8"/>
  <c r="D491" i="8"/>
  <c r="D475" i="8"/>
  <c r="D497" i="8"/>
  <c r="D15" i="8"/>
  <c r="D28" i="8"/>
  <c r="D40" i="8"/>
  <c r="D54" i="8"/>
  <c r="D66" i="8"/>
  <c r="D79" i="8"/>
  <c r="D93" i="8"/>
  <c r="D105" i="8"/>
  <c r="D119" i="8"/>
  <c r="D131" i="8"/>
  <c r="D144" i="8"/>
  <c r="D157" i="8"/>
  <c r="D178" i="8"/>
  <c r="D222" i="8"/>
  <c r="D197" i="8"/>
  <c r="D176" i="8"/>
  <c r="D220" i="8"/>
  <c r="D199" i="8"/>
  <c r="D230" i="8"/>
  <c r="D238" i="8"/>
  <c r="D246" i="8"/>
  <c r="D254" i="8"/>
  <c r="D274" i="8"/>
  <c r="D306" i="8"/>
  <c r="D338" i="8"/>
  <c r="D277" i="8"/>
  <c r="D309" i="8"/>
  <c r="D341" i="8"/>
  <c r="D280" i="8"/>
  <c r="D312" i="8"/>
  <c r="D344" i="8"/>
  <c r="D283" i="8"/>
  <c r="D315" i="8"/>
  <c r="D347" i="8"/>
  <c r="D358" i="8"/>
  <c r="D366" i="8"/>
  <c r="D382" i="8"/>
  <c r="D414" i="8"/>
  <c r="D393" i="8"/>
  <c r="D425" i="8"/>
  <c r="D380" i="8"/>
  <c r="D412" i="8"/>
  <c r="D391" i="8"/>
  <c r="D423" i="8"/>
  <c r="D437" i="8"/>
  <c r="D445" i="8"/>
  <c r="D453" i="8"/>
  <c r="D461" i="8"/>
  <c r="D469" i="8"/>
  <c r="D474" i="8"/>
  <c r="D495" i="8"/>
  <c r="D477" i="8"/>
  <c r="D501" i="8"/>
  <c r="D7" i="8"/>
  <c r="D20" i="8"/>
  <c r="D32" i="8"/>
  <c r="D46" i="8"/>
  <c r="D58" i="8"/>
  <c r="D71" i="8"/>
  <c r="D85" i="8"/>
  <c r="D97" i="8"/>
  <c r="D111" i="8"/>
  <c r="D123" i="8"/>
  <c r="D136" i="8"/>
  <c r="D149" i="8"/>
  <c r="D161" i="8"/>
  <c r="D194" i="8"/>
  <c r="D173" i="8"/>
  <c r="D213" i="8"/>
  <c r="D192" i="8"/>
  <c r="D175" i="8"/>
  <c r="D215" i="8"/>
  <c r="D233" i="8"/>
  <c r="D241" i="8"/>
  <c r="D249" i="8"/>
  <c r="D257" i="8"/>
  <c r="D286" i="8"/>
  <c r="D318" i="8"/>
  <c r="D350" i="8"/>
  <c r="D289" i="8"/>
  <c r="D321" i="8"/>
  <c r="D260" i="8"/>
  <c r="D292" i="8"/>
  <c r="D324" i="8"/>
  <c r="D263" i="8"/>
  <c r="D295" i="8"/>
  <c r="D327" i="8"/>
  <c r="D353" i="8"/>
  <c r="D361" i="8"/>
  <c r="D371" i="8"/>
  <c r="D394" i="8"/>
  <c r="D426" i="8"/>
  <c r="D405" i="8"/>
  <c r="D370" i="8"/>
  <c r="D392" i="8"/>
  <c r="D424" i="8"/>
  <c r="D403" i="8"/>
  <c r="D432" i="8"/>
  <c r="D440" i="8"/>
  <c r="D448" i="8"/>
  <c r="D456" i="8"/>
  <c r="D464" i="8"/>
  <c r="D472" i="8"/>
  <c r="D480" i="8"/>
  <c r="D490" i="8"/>
  <c r="D483" i="8"/>
  <c r="D10" i="8"/>
  <c r="D23" i="8"/>
  <c r="D36" i="8"/>
  <c r="D48" i="8"/>
  <c r="D62" i="8"/>
  <c r="D74" i="8"/>
  <c r="D88" i="8"/>
  <c r="D101" i="8"/>
  <c r="D113" i="8"/>
  <c r="D127" i="8"/>
  <c r="D139" i="8"/>
  <c r="D152" i="8"/>
  <c r="D83" i="8"/>
  <c r="D206" i="8"/>
  <c r="D181" i="8"/>
  <c r="D225" i="8"/>
  <c r="D204" i="8"/>
  <c r="D183" i="8"/>
  <c r="D227" i="8"/>
  <c r="D235" i="8"/>
  <c r="D243" i="8"/>
  <c r="D251" i="8"/>
  <c r="D262" i="8"/>
  <c r="D294" i="8"/>
  <c r="D326" i="8"/>
  <c r="D265" i="8"/>
  <c r="D297" i="8"/>
  <c r="D329" i="8"/>
  <c r="D268" i="8"/>
  <c r="D300" i="8"/>
  <c r="D332" i="8"/>
  <c r="D271" i="8"/>
  <c r="D303" i="8"/>
  <c r="D335" i="8"/>
  <c r="D355" i="8"/>
  <c r="D363" i="8"/>
  <c r="D375" i="8"/>
  <c r="D402" i="8"/>
  <c r="D381" i="8"/>
  <c r="D413" i="8"/>
  <c r="D374" i="8"/>
  <c r="D400" i="8"/>
  <c r="D2" i="8"/>
  <c r="D411" i="8"/>
  <c r="D434" i="8"/>
  <c r="D442" i="8"/>
  <c r="D450" i="8"/>
  <c r="D458" i="8"/>
  <c r="D466" i="8"/>
  <c r="D492" i="8"/>
  <c r="D484" i="8"/>
  <c r="D498" i="8"/>
  <c r="D489" i="8"/>
  <c r="D6" i="8"/>
  <c r="D31" i="8"/>
  <c r="D56" i="8"/>
  <c r="D82" i="8"/>
  <c r="D109" i="8"/>
  <c r="D135" i="8"/>
  <c r="D160" i="8"/>
  <c r="D165" i="8"/>
  <c r="D188" i="8"/>
  <c r="D211" i="8"/>
  <c r="D240" i="8"/>
  <c r="D256" i="8"/>
  <c r="D314" i="8"/>
  <c r="D285" i="8"/>
  <c r="D349" i="8"/>
  <c r="D320" i="8"/>
  <c r="D291" i="8"/>
  <c r="D352" i="8"/>
  <c r="D369" i="8"/>
  <c r="D422" i="8"/>
  <c r="D368" i="8"/>
  <c r="D420" i="8"/>
  <c r="D431" i="8"/>
  <c r="D447" i="8"/>
  <c r="D463" i="8"/>
  <c r="D478" i="8"/>
  <c r="D481" i="8"/>
  <c r="D209" i="8"/>
  <c r="D8" i="8"/>
  <c r="D34" i="8"/>
  <c r="D60" i="8"/>
  <c r="D87" i="8"/>
  <c r="D112" i="8"/>
  <c r="D137" i="8"/>
  <c r="D163" i="8"/>
  <c r="D177" i="8"/>
  <c r="D196" i="8"/>
  <c r="D223" i="8"/>
  <c r="D242" i="8"/>
  <c r="D258" i="8"/>
  <c r="D322" i="8"/>
  <c r="D293" i="8"/>
  <c r="D264" i="8"/>
  <c r="D328" i="8"/>
  <c r="D299" i="8"/>
  <c r="D354" i="8"/>
  <c r="D373" i="8"/>
  <c r="D430" i="8"/>
  <c r="D372" i="8"/>
  <c r="D428" i="8"/>
  <c r="D433" i="8"/>
  <c r="D449" i="8"/>
  <c r="D465" i="8"/>
  <c r="D482" i="8"/>
  <c r="D485" i="8"/>
  <c r="D38" i="8"/>
  <c r="D63" i="8"/>
  <c r="D115" i="8"/>
  <c r="D141" i="8"/>
  <c r="D189" i="8"/>
  <c r="D208" i="8"/>
  <c r="D244" i="8"/>
  <c r="D266" i="8"/>
  <c r="D301" i="8"/>
  <c r="D336" i="8"/>
  <c r="D356" i="8"/>
  <c r="D377" i="8"/>
  <c r="D376" i="8"/>
  <c r="D435" i="8"/>
  <c r="D467" i="8"/>
  <c r="D487" i="8"/>
  <c r="D18" i="8"/>
  <c r="D70" i="8"/>
  <c r="D96" i="8"/>
  <c r="D147" i="8"/>
  <c r="D232" i="8"/>
  <c r="D282" i="8"/>
  <c r="D317" i="8"/>
  <c r="D288" i="8"/>
  <c r="D323" i="8"/>
  <c r="D390" i="8"/>
  <c r="D388" i="8"/>
  <c r="D439" i="8"/>
  <c r="D471" i="8"/>
  <c r="D12" i="8"/>
  <c r="D89" i="8"/>
  <c r="D164" i="8"/>
  <c r="D228" i="8"/>
  <c r="D330" i="8"/>
  <c r="D272" i="8"/>
  <c r="D307" i="8"/>
  <c r="D385" i="8"/>
  <c r="D383" i="8"/>
  <c r="D451" i="8"/>
  <c r="D493" i="8"/>
  <c r="D190" i="8"/>
  <c r="D16" i="8"/>
  <c r="D42" i="8"/>
  <c r="D68" i="8"/>
  <c r="D95" i="8"/>
  <c r="D120" i="8"/>
  <c r="D145" i="8"/>
  <c r="D182" i="8"/>
  <c r="D205" i="8"/>
  <c r="D224" i="8"/>
  <c r="D231" i="8"/>
  <c r="D247" i="8"/>
  <c r="D278" i="8"/>
  <c r="D342" i="8"/>
  <c r="D313" i="8"/>
  <c r="D284" i="8"/>
  <c r="D348" i="8"/>
  <c r="D319" i="8"/>
  <c r="D359" i="8"/>
  <c r="D386" i="8"/>
  <c r="D397" i="8"/>
  <c r="D384" i="8"/>
  <c r="D395" i="8"/>
  <c r="D438" i="8"/>
  <c r="D454" i="8"/>
  <c r="D470" i="8"/>
  <c r="D499" i="8"/>
  <c r="D44" i="8"/>
  <c r="D121" i="8"/>
  <c r="D167" i="8"/>
  <c r="D248" i="8"/>
  <c r="D346" i="8"/>
  <c r="D259" i="8"/>
  <c r="D360" i="8"/>
  <c r="D401" i="8"/>
  <c r="D399" i="8"/>
  <c r="D455" i="8"/>
  <c r="D486" i="8"/>
  <c r="D55" i="8"/>
  <c r="D128" i="8"/>
  <c r="D221" i="8"/>
  <c r="D239" i="8"/>
  <c r="D269" i="8"/>
  <c r="D267" i="8"/>
  <c r="D367" i="8"/>
  <c r="D404" i="8"/>
  <c r="D457" i="8"/>
  <c r="D479" i="8"/>
  <c r="D80" i="8"/>
  <c r="D298" i="8"/>
  <c r="D72" i="8"/>
  <c r="D133" i="8"/>
  <c r="D166" i="8"/>
  <c r="D250" i="8"/>
  <c r="D281" i="8"/>
  <c r="D275" i="8"/>
  <c r="D398" i="8"/>
  <c r="D416" i="8"/>
  <c r="D459" i="8"/>
  <c r="D4" i="8"/>
  <c r="D76" i="8"/>
  <c r="D151" i="8"/>
  <c r="D180" i="8"/>
  <c r="D252" i="8"/>
  <c r="D325" i="8"/>
  <c r="D287" i="8"/>
  <c r="D406" i="8"/>
  <c r="D407" i="8"/>
  <c r="D462" i="8"/>
  <c r="D22" i="8"/>
  <c r="D153" i="8"/>
  <c r="D179" i="8"/>
  <c r="D255" i="8"/>
  <c r="D333" i="8"/>
  <c r="D331" i="8"/>
  <c r="D418" i="8"/>
  <c r="D415" i="8"/>
  <c r="D488" i="8"/>
  <c r="D24" i="8"/>
  <c r="D99" i="8"/>
  <c r="D159" i="8"/>
  <c r="D191" i="8"/>
  <c r="D290" i="8"/>
  <c r="D345" i="8"/>
  <c r="D339" i="8"/>
  <c r="D409" i="8"/>
  <c r="D427" i="8"/>
  <c r="D496" i="8"/>
  <c r="D30" i="8"/>
  <c r="D103" i="8"/>
  <c r="D198" i="8"/>
  <c r="D207" i="8"/>
  <c r="D296" i="8"/>
  <c r="D351" i="8"/>
  <c r="D417" i="8"/>
  <c r="D441" i="8"/>
  <c r="D476" i="8"/>
  <c r="D47" i="8"/>
  <c r="D107" i="8"/>
  <c r="D210" i="8"/>
  <c r="D234" i="8"/>
  <c r="D310" i="8"/>
  <c r="D304" i="8"/>
  <c r="D362" i="8"/>
  <c r="D429" i="8"/>
  <c r="D443" i="8"/>
  <c r="D494" i="8"/>
  <c r="D50" i="8"/>
  <c r="D125" i="8"/>
  <c r="D226" i="8"/>
  <c r="D236" i="8"/>
  <c r="D261" i="8"/>
  <c r="D316" i="8"/>
  <c r="D364" i="8"/>
  <c r="D396" i="8"/>
  <c r="D446" i="8"/>
  <c r="D473" i="8"/>
  <c r="L502" i="7"/>
  <c r="L503" i="7"/>
  <c r="V502" i="7"/>
  <c r="V503" i="7"/>
  <c r="E5" i="8" l="1"/>
  <c r="E10" i="8"/>
  <c r="E21" i="8"/>
  <c r="E26" i="8"/>
  <c r="E37" i="8"/>
  <c r="E42" i="8"/>
  <c r="E53" i="8"/>
  <c r="E58" i="8"/>
  <c r="E69" i="8"/>
  <c r="E74" i="8"/>
  <c r="E85" i="8"/>
  <c r="E90" i="8"/>
  <c r="E101" i="8"/>
  <c r="E106" i="8"/>
  <c r="E117" i="8"/>
  <c r="E122" i="8"/>
  <c r="E133" i="8"/>
  <c r="E138" i="8"/>
  <c r="E149" i="8"/>
  <c r="E154" i="8"/>
  <c r="E165" i="8"/>
  <c r="E170" i="8"/>
  <c r="E181" i="8"/>
  <c r="E186" i="8"/>
  <c r="E223" i="8"/>
  <c r="E228" i="8"/>
  <c r="E239" i="8"/>
  <c r="E250" i="8"/>
  <c r="E255" i="8"/>
  <c r="E291" i="8"/>
  <c r="E311" i="8"/>
  <c r="E352" i="8"/>
  <c r="E357" i="8"/>
  <c r="E368" i="8"/>
  <c r="E373" i="8"/>
  <c r="E274" i="8"/>
  <c r="E294" i="8"/>
  <c r="E338" i="8"/>
  <c r="E265" i="8"/>
  <c r="E309" i="8"/>
  <c r="E329" i="8"/>
  <c r="E280" i="8"/>
  <c r="E300" i="8"/>
  <c r="E344" i="8"/>
  <c r="E395" i="8"/>
  <c r="E433" i="8"/>
  <c r="E438" i="8"/>
  <c r="E449" i="8"/>
  <c r="E454" i="8"/>
  <c r="E465" i="8"/>
  <c r="E470" i="8"/>
  <c r="E481" i="8"/>
  <c r="E386" i="8"/>
  <c r="E430" i="8"/>
  <c r="E397" i="8"/>
  <c r="E388" i="8"/>
  <c r="E408" i="8"/>
  <c r="E488" i="8"/>
  <c r="E487" i="8"/>
  <c r="E75" i="8"/>
  <c r="E128" i="8"/>
  <c r="E139" i="8"/>
  <c r="E155" i="8"/>
  <c r="E176" i="8"/>
  <c r="E187" i="8"/>
  <c r="E192" i="8"/>
  <c r="E201" i="8"/>
  <c r="E205" i="8"/>
  <c r="E213" i="8"/>
  <c r="E229" i="8"/>
  <c r="E271" i="8"/>
  <c r="E335" i="8"/>
  <c r="E358" i="8"/>
  <c r="E379" i="8"/>
  <c r="E318" i="8"/>
  <c r="E269" i="8"/>
  <c r="E289" i="8"/>
  <c r="E333" i="8"/>
  <c r="E260" i="8"/>
  <c r="E304" i="8"/>
  <c r="E419" i="8"/>
  <c r="E444" i="8"/>
  <c r="E455" i="8"/>
  <c r="E460" i="8"/>
  <c r="E471" i="8"/>
  <c r="E410" i="8"/>
  <c r="E421" i="8"/>
  <c r="E485" i="8"/>
  <c r="E491" i="8"/>
  <c r="E11" i="8"/>
  <c r="E16" i="8"/>
  <c r="E27" i="8"/>
  <c r="E32" i="8"/>
  <c r="E43" i="8"/>
  <c r="E48" i="8"/>
  <c r="E59" i="8"/>
  <c r="E64" i="8"/>
  <c r="E80" i="8"/>
  <c r="E91" i="8"/>
  <c r="E96" i="8"/>
  <c r="E107" i="8"/>
  <c r="E112" i="8"/>
  <c r="E123" i="8"/>
  <c r="E144" i="8"/>
  <c r="E160" i="8"/>
  <c r="E171" i="8"/>
  <c r="E197" i="8"/>
  <c r="E209" i="8"/>
  <c r="E218" i="8"/>
  <c r="E234" i="8"/>
  <c r="E245" i="8"/>
  <c r="E256" i="8"/>
  <c r="E315" i="8"/>
  <c r="E363" i="8"/>
  <c r="E374" i="8"/>
  <c r="E298" i="8"/>
  <c r="E324" i="8"/>
  <c r="E399" i="8"/>
  <c r="E439" i="8"/>
  <c r="E476" i="8"/>
  <c r="E390" i="8"/>
  <c r="E401" i="8"/>
  <c r="E412" i="8"/>
  <c r="E494" i="8"/>
  <c r="E13" i="8"/>
  <c r="E18" i="8"/>
  <c r="E29" i="8"/>
  <c r="E34" i="8"/>
  <c r="E45" i="8"/>
  <c r="E50" i="8"/>
  <c r="E61" i="8"/>
  <c r="E66" i="8"/>
  <c r="E77" i="8"/>
  <c r="E82" i="8"/>
  <c r="E93" i="8"/>
  <c r="E98" i="8"/>
  <c r="E109" i="8"/>
  <c r="E114" i="8"/>
  <c r="E125" i="8"/>
  <c r="E130" i="8"/>
  <c r="E141" i="8"/>
  <c r="E146" i="8"/>
  <c r="E157" i="8"/>
  <c r="E162" i="8"/>
  <c r="E173" i="8"/>
  <c r="E178" i="8"/>
  <c r="E189" i="8"/>
  <c r="E194" i="8"/>
  <c r="E215" i="8"/>
  <c r="E220" i="8"/>
  <c r="E231" i="8"/>
  <c r="E236" i="8"/>
  <c r="E247" i="8"/>
  <c r="E259" i="8"/>
  <c r="E279" i="8"/>
  <c r="E323" i="8"/>
  <c r="E343" i="8"/>
  <c r="E360" i="8"/>
  <c r="E365" i="8"/>
  <c r="E376" i="8"/>
  <c r="E262" i="8"/>
  <c r="E306" i="8"/>
  <c r="E326" i="8"/>
  <c r="E277" i="8"/>
  <c r="E297" i="8"/>
  <c r="E341" i="8"/>
  <c r="E268" i="8"/>
  <c r="E312" i="8"/>
  <c r="E332" i="8"/>
  <c r="E407" i="8"/>
  <c r="E427" i="8"/>
  <c r="E441" i="8"/>
  <c r="E446" i="8"/>
  <c r="E457" i="8"/>
  <c r="E462" i="8"/>
  <c r="E473" i="8"/>
  <c r="E478" i="8"/>
  <c r="E398" i="8"/>
  <c r="E418" i="8"/>
  <c r="E409" i="8"/>
  <c r="E429" i="8"/>
  <c r="E420" i="8"/>
  <c r="E493" i="8"/>
  <c r="E499" i="8"/>
  <c r="E9" i="8"/>
  <c r="E14" i="8"/>
  <c r="E25" i="8"/>
  <c r="E30" i="8"/>
  <c r="E41" i="8"/>
  <c r="E46" i="8"/>
  <c r="E57" i="8"/>
  <c r="E62" i="8"/>
  <c r="E73" i="8"/>
  <c r="E78" i="8"/>
  <c r="E89" i="8"/>
  <c r="E94" i="8"/>
  <c r="E105" i="8"/>
  <c r="E110" i="8"/>
  <c r="E121" i="8"/>
  <c r="E126" i="8"/>
  <c r="E137" i="8"/>
  <c r="E142" i="8"/>
  <c r="E153" i="8"/>
  <c r="E158" i="8"/>
  <c r="E169" i="8"/>
  <c r="E174" i="8"/>
  <c r="E185" i="8"/>
  <c r="E190" i="8"/>
  <c r="E216" i="8"/>
  <c r="E227" i="8"/>
  <c r="E232" i="8"/>
  <c r="E243" i="8"/>
  <c r="E254" i="8"/>
  <c r="E263" i="8"/>
  <c r="E307" i="8"/>
  <c r="E327" i="8"/>
  <c r="E356" i="8"/>
  <c r="E361" i="8"/>
  <c r="E372" i="8"/>
  <c r="E377" i="8"/>
  <c r="E290" i="8"/>
  <c r="E310" i="8"/>
  <c r="E261" i="8"/>
  <c r="E281" i="8"/>
  <c r="E325" i="8"/>
  <c r="E345" i="8"/>
  <c r="E296" i="8"/>
  <c r="E316" i="8"/>
  <c r="E391" i="8"/>
  <c r="E411" i="8"/>
  <c r="E437" i="8"/>
  <c r="E442" i="8"/>
  <c r="E453" i="8"/>
  <c r="E458" i="8"/>
  <c r="E469" i="8"/>
  <c r="E474" i="8"/>
  <c r="E382" i="8"/>
  <c r="E402" i="8"/>
  <c r="E393" i="8"/>
  <c r="E413" i="8"/>
  <c r="E404" i="8"/>
  <c r="E424" i="8"/>
  <c r="E2" i="8"/>
  <c r="E486" i="8"/>
  <c r="E7" i="8"/>
  <c r="E28" i="8"/>
  <c r="E39" i="8"/>
  <c r="E60" i="8"/>
  <c r="E71" i="8"/>
  <c r="E92" i="8"/>
  <c r="E103" i="8"/>
  <c r="E124" i="8"/>
  <c r="E135" i="8"/>
  <c r="E156" i="8"/>
  <c r="E167" i="8"/>
  <c r="E188" i="8"/>
  <c r="E198" i="8"/>
  <c r="E206" i="8"/>
  <c r="E214" i="8"/>
  <c r="E225" i="8"/>
  <c r="E257" i="8"/>
  <c r="E299" i="8"/>
  <c r="E359" i="8"/>
  <c r="E370" i="8"/>
  <c r="E302" i="8"/>
  <c r="E346" i="8"/>
  <c r="E337" i="8"/>
  <c r="E288" i="8"/>
  <c r="E403" i="8"/>
  <c r="E435" i="8"/>
  <c r="E456" i="8"/>
  <c r="E467" i="8"/>
  <c r="E394" i="8"/>
  <c r="E385" i="8"/>
  <c r="E416" i="8"/>
  <c r="E496" i="8"/>
  <c r="E459" i="8"/>
  <c r="E406" i="8"/>
  <c r="E384" i="8"/>
  <c r="E44" i="8"/>
  <c r="E151" i="8"/>
  <c r="E354" i="8"/>
  <c r="E472" i="8"/>
  <c r="E405" i="8"/>
  <c r="E8" i="8"/>
  <c r="E19" i="8"/>
  <c r="E40" i="8"/>
  <c r="E51" i="8"/>
  <c r="E72" i="8"/>
  <c r="E83" i="8"/>
  <c r="E104" i="8"/>
  <c r="E115" i="8"/>
  <c r="E136" i="8"/>
  <c r="E147" i="8"/>
  <c r="E168" i="8"/>
  <c r="E179" i="8"/>
  <c r="E199" i="8"/>
  <c r="E207" i="8"/>
  <c r="E226" i="8"/>
  <c r="E237" i="8"/>
  <c r="E248" i="8"/>
  <c r="E303" i="8"/>
  <c r="E347" i="8"/>
  <c r="E371" i="8"/>
  <c r="E266" i="8"/>
  <c r="E350" i="8"/>
  <c r="E301" i="8"/>
  <c r="E292" i="8"/>
  <c r="E336" i="8"/>
  <c r="E436" i="8"/>
  <c r="E447" i="8"/>
  <c r="E468" i="8"/>
  <c r="E479" i="8"/>
  <c r="E389" i="8"/>
  <c r="E380" i="8"/>
  <c r="E500" i="8"/>
  <c r="E31" i="8"/>
  <c r="E63" i="8"/>
  <c r="E95" i="8"/>
  <c r="E127" i="8"/>
  <c r="E148" i="8"/>
  <c r="E159" i="8"/>
  <c r="E180" i="8"/>
  <c r="E200" i="8"/>
  <c r="E217" i="8"/>
  <c r="E249" i="8"/>
  <c r="E267" i="8"/>
  <c r="E351" i="8"/>
  <c r="E314" i="8"/>
  <c r="E349" i="8"/>
  <c r="E340" i="8"/>
  <c r="E415" i="8"/>
  <c r="E448" i="8"/>
  <c r="E87" i="8"/>
  <c r="E108" i="8"/>
  <c r="E172" i="8"/>
  <c r="E183" i="8"/>
  <c r="E210" i="8"/>
  <c r="E241" i="8"/>
  <c r="E319" i="8"/>
  <c r="E282" i="8"/>
  <c r="E317" i="8"/>
  <c r="E383" i="8"/>
  <c r="E451" i="8"/>
  <c r="E495" i="8"/>
  <c r="E20" i="8"/>
  <c r="E52" i="8"/>
  <c r="E84" i="8"/>
  <c r="E116" i="8"/>
  <c r="E191" i="8"/>
  <c r="E208" i="8"/>
  <c r="E238" i="8"/>
  <c r="E362" i="8"/>
  <c r="E270" i="8"/>
  <c r="E305" i="8"/>
  <c r="E480" i="8"/>
  <c r="E428" i="8"/>
  <c r="E23" i="8"/>
  <c r="E140" i="8"/>
  <c r="E202" i="8"/>
  <c r="E252" i="8"/>
  <c r="E375" i="8"/>
  <c r="E22" i="8"/>
  <c r="E33" i="8"/>
  <c r="E54" i="8"/>
  <c r="E65" i="8"/>
  <c r="E86" i="8"/>
  <c r="E97" i="8"/>
  <c r="E118" i="8"/>
  <c r="E129" i="8"/>
  <c r="E150" i="8"/>
  <c r="E161" i="8"/>
  <c r="E182" i="8"/>
  <c r="E193" i="8"/>
  <c r="E219" i="8"/>
  <c r="E240" i="8"/>
  <c r="E251" i="8"/>
  <c r="E275" i="8"/>
  <c r="E353" i="8"/>
  <c r="E364" i="8"/>
  <c r="E278" i="8"/>
  <c r="E322" i="8"/>
  <c r="E313" i="8"/>
  <c r="E264" i="8"/>
  <c r="E348" i="8"/>
  <c r="E423" i="8"/>
  <c r="E450" i="8"/>
  <c r="E461" i="8"/>
  <c r="E482" i="8"/>
  <c r="E414" i="8"/>
  <c r="E392" i="8"/>
  <c r="E489" i="8"/>
  <c r="E12" i="8"/>
  <c r="E55" i="8"/>
  <c r="E76" i="8"/>
  <c r="E119" i="8"/>
  <c r="E230" i="8"/>
  <c r="E273" i="8"/>
  <c r="E308" i="8"/>
  <c r="E440" i="8"/>
  <c r="E483" i="8"/>
  <c r="E396" i="8"/>
  <c r="E56" i="8"/>
  <c r="E81" i="8"/>
  <c r="E111" i="8"/>
  <c r="E166" i="8"/>
  <c r="E196" i="8"/>
  <c r="E221" i="8"/>
  <c r="E246" i="8"/>
  <c r="E331" i="8"/>
  <c r="E342" i="8"/>
  <c r="E276" i="8"/>
  <c r="E431" i="8"/>
  <c r="E400" i="8"/>
  <c r="E498" i="8"/>
  <c r="E3" i="8"/>
  <c r="E88" i="8"/>
  <c r="E113" i="8"/>
  <c r="E143" i="8"/>
  <c r="E222" i="8"/>
  <c r="E253" i="8"/>
  <c r="E339" i="8"/>
  <c r="E378" i="8"/>
  <c r="E284" i="8"/>
  <c r="E432" i="8"/>
  <c r="E463" i="8"/>
  <c r="E4" i="8"/>
  <c r="E35" i="8"/>
  <c r="E120" i="8"/>
  <c r="E145" i="8"/>
  <c r="E175" i="8"/>
  <c r="E203" i="8"/>
  <c r="E224" i="8"/>
  <c r="E355" i="8"/>
  <c r="E258" i="8"/>
  <c r="E285" i="8"/>
  <c r="E434" i="8"/>
  <c r="E464" i="8"/>
  <c r="E422" i="8"/>
  <c r="E6" i="8"/>
  <c r="E36" i="8"/>
  <c r="E67" i="8"/>
  <c r="E152" i="8"/>
  <c r="E177" i="8"/>
  <c r="E204" i="8"/>
  <c r="E286" i="8"/>
  <c r="E293" i="8"/>
  <c r="E320" i="8"/>
  <c r="E466" i="8"/>
  <c r="E426" i="8"/>
  <c r="E497" i="8"/>
  <c r="E38" i="8"/>
  <c r="E68" i="8"/>
  <c r="E99" i="8"/>
  <c r="E184" i="8"/>
  <c r="E233" i="8"/>
  <c r="E283" i="8"/>
  <c r="E321" i="8"/>
  <c r="E328" i="8"/>
  <c r="E443" i="8"/>
  <c r="E381" i="8"/>
  <c r="E501" i="8"/>
  <c r="E15" i="8"/>
  <c r="E70" i="8"/>
  <c r="E100" i="8"/>
  <c r="E131" i="8"/>
  <c r="E211" i="8"/>
  <c r="E235" i="8"/>
  <c r="E287" i="8"/>
  <c r="E366" i="8"/>
  <c r="E387" i="8"/>
  <c r="E445" i="8"/>
  <c r="E475" i="8"/>
  <c r="E492" i="8"/>
  <c r="E17" i="8"/>
  <c r="E47" i="8"/>
  <c r="E102" i="8"/>
  <c r="E132" i="8"/>
  <c r="E163" i="8"/>
  <c r="E212" i="8"/>
  <c r="E242" i="8"/>
  <c r="E295" i="8"/>
  <c r="E367" i="8"/>
  <c r="E330" i="8"/>
  <c r="E452" i="8"/>
  <c r="E477" i="8"/>
  <c r="E417" i="8"/>
  <c r="E24" i="8"/>
  <c r="E49" i="8"/>
  <c r="E79" i="8"/>
  <c r="E134" i="8"/>
  <c r="E164" i="8"/>
  <c r="E195" i="8"/>
  <c r="E244" i="8"/>
  <c r="E369" i="8"/>
  <c r="E334" i="8"/>
  <c r="E272" i="8"/>
  <c r="E484" i="8"/>
  <c r="E425" i="8"/>
  <c r="E490" i="8"/>
  <c r="C4" i="8"/>
  <c r="C12" i="8"/>
  <c r="C20" i="8"/>
  <c r="C28" i="8"/>
  <c r="C36" i="8"/>
  <c r="C44" i="8"/>
  <c r="C52" i="8"/>
  <c r="C60" i="8"/>
  <c r="C68" i="8"/>
  <c r="C76" i="8"/>
  <c r="C85" i="8"/>
  <c r="C93" i="8"/>
  <c r="C101" i="8"/>
  <c r="G101" i="8" s="1"/>
  <c r="C109" i="8"/>
  <c r="G109" i="8" s="1"/>
  <c r="C117" i="8"/>
  <c r="C125" i="8"/>
  <c r="C133" i="8"/>
  <c r="G133" i="8" s="1"/>
  <c r="C141" i="8"/>
  <c r="G141" i="8" s="1"/>
  <c r="C149" i="8"/>
  <c r="C157" i="8"/>
  <c r="C165" i="8"/>
  <c r="G165" i="8" s="1"/>
  <c r="C185" i="8"/>
  <c r="C217" i="8"/>
  <c r="G217" i="8" s="1"/>
  <c r="C188" i="8"/>
  <c r="C220" i="8"/>
  <c r="C195" i="8"/>
  <c r="G195" i="8" s="1"/>
  <c r="C227" i="8"/>
  <c r="G227" i="8" s="1"/>
  <c r="C235" i="8"/>
  <c r="G235" i="8" s="1"/>
  <c r="C243" i="8"/>
  <c r="C251" i="8"/>
  <c r="C259" i="8"/>
  <c r="C267" i="8"/>
  <c r="C275" i="8"/>
  <c r="G275" i="8" s="1"/>
  <c r="C283" i="8"/>
  <c r="G283" i="8" s="1"/>
  <c r="C291" i="8"/>
  <c r="G291" i="8" s="1"/>
  <c r="C299" i="8"/>
  <c r="G299" i="8" s="1"/>
  <c r="C307" i="8"/>
  <c r="G307" i="8" s="1"/>
  <c r="C315" i="8"/>
  <c r="G315" i="8" s="1"/>
  <c r="C323" i="8"/>
  <c r="G323" i="8" s="1"/>
  <c r="C331" i="8"/>
  <c r="G331" i="8" s="1"/>
  <c r="C339" i="8"/>
  <c r="G339" i="8" s="1"/>
  <c r="C347" i="8"/>
  <c r="C182" i="8"/>
  <c r="C214" i="8"/>
  <c r="C356" i="8"/>
  <c r="G356" i="8" s="1"/>
  <c r="C364" i="8"/>
  <c r="G364" i="8" s="1"/>
  <c r="C372" i="8"/>
  <c r="C380" i="8"/>
  <c r="C388" i="8"/>
  <c r="G388" i="8" s="1"/>
  <c r="C396" i="8"/>
  <c r="G396" i="8" s="1"/>
  <c r="C404" i="8"/>
  <c r="G404" i="8" s="1"/>
  <c r="C412" i="8"/>
  <c r="C420" i="8"/>
  <c r="C428" i="8"/>
  <c r="G428" i="8" s="1"/>
  <c r="C436" i="8"/>
  <c r="C444" i="8"/>
  <c r="C452" i="8"/>
  <c r="C460" i="8"/>
  <c r="C468" i="8"/>
  <c r="C476" i="8"/>
  <c r="C484" i="8"/>
  <c r="C492" i="8"/>
  <c r="C500" i="8"/>
  <c r="C5" i="8"/>
  <c r="G5" i="8" s="1"/>
  <c r="C13" i="8"/>
  <c r="G13" i="8" s="1"/>
  <c r="C21" i="8"/>
  <c r="G21" i="8" s="1"/>
  <c r="C29" i="8"/>
  <c r="C37" i="8"/>
  <c r="G37" i="8" s="1"/>
  <c r="C45" i="8"/>
  <c r="G45" i="8" s="1"/>
  <c r="C53" i="8"/>
  <c r="C61" i="8"/>
  <c r="C69" i="8"/>
  <c r="G69" i="8" s="1"/>
  <c r="C77" i="8"/>
  <c r="G77" i="8" s="1"/>
  <c r="C86" i="8"/>
  <c r="C94" i="8"/>
  <c r="C102" i="8"/>
  <c r="C110" i="8"/>
  <c r="C118" i="8"/>
  <c r="C126" i="8"/>
  <c r="C134" i="8"/>
  <c r="C142" i="8"/>
  <c r="C150" i="8"/>
  <c r="C158" i="8"/>
  <c r="C166" i="8"/>
  <c r="C189" i="8"/>
  <c r="G189" i="8" s="1"/>
  <c r="C221" i="8"/>
  <c r="G221" i="8" s="1"/>
  <c r="C192" i="8"/>
  <c r="C224" i="8"/>
  <c r="C199" i="8"/>
  <c r="G199" i="8" s="1"/>
  <c r="C228" i="8"/>
  <c r="C236" i="8"/>
  <c r="C244" i="8"/>
  <c r="G244" i="8" s="1"/>
  <c r="C252" i="8"/>
  <c r="G252" i="8" s="1"/>
  <c r="C260" i="8"/>
  <c r="C268" i="8"/>
  <c r="C276" i="8"/>
  <c r="C284" i="8"/>
  <c r="C292" i="8"/>
  <c r="C300" i="8"/>
  <c r="C308" i="8"/>
  <c r="C316" i="8"/>
  <c r="C324" i="8"/>
  <c r="C332" i="8"/>
  <c r="C340" i="8"/>
  <c r="C348" i="8"/>
  <c r="C186" i="8"/>
  <c r="C218" i="8"/>
  <c r="C357" i="8"/>
  <c r="C365" i="8"/>
  <c r="C373" i="8"/>
  <c r="C381" i="8"/>
  <c r="C389" i="8"/>
  <c r="C397" i="8"/>
  <c r="C405" i="8"/>
  <c r="C413" i="8"/>
  <c r="C421" i="8"/>
  <c r="C429" i="8"/>
  <c r="C437" i="8"/>
  <c r="C445" i="8"/>
  <c r="G445" i="8" s="1"/>
  <c r="C453" i="8"/>
  <c r="G453" i="8" s="1"/>
  <c r="C461" i="8"/>
  <c r="C469" i="8"/>
  <c r="C477" i="8"/>
  <c r="G477" i="8" s="1"/>
  <c r="C485" i="8"/>
  <c r="C493" i="8"/>
  <c r="C501" i="8"/>
  <c r="C8" i="8"/>
  <c r="C16" i="8"/>
  <c r="C24" i="8"/>
  <c r="C32" i="8"/>
  <c r="C40" i="8"/>
  <c r="C48" i="8"/>
  <c r="C56" i="8"/>
  <c r="C64" i="8"/>
  <c r="C72" i="8"/>
  <c r="C80" i="8"/>
  <c r="C89" i="8"/>
  <c r="G89" i="8" s="1"/>
  <c r="C97" i="8"/>
  <c r="G97" i="8" s="1"/>
  <c r="C105" i="8"/>
  <c r="G105" i="8" s="1"/>
  <c r="C113" i="8"/>
  <c r="C121" i="8"/>
  <c r="C129" i="8"/>
  <c r="G129" i="8" s="1"/>
  <c r="C137" i="8"/>
  <c r="G137" i="8" s="1"/>
  <c r="C145" i="8"/>
  <c r="G145" i="8" s="1"/>
  <c r="C153" i="8"/>
  <c r="G153" i="8" s="1"/>
  <c r="C161" i="8"/>
  <c r="G161" i="8" s="1"/>
  <c r="C169" i="8"/>
  <c r="G169" i="8" s="1"/>
  <c r="C201" i="8"/>
  <c r="C172" i="8"/>
  <c r="C204" i="8"/>
  <c r="C179" i="8"/>
  <c r="G179" i="8" s="1"/>
  <c r="C211" i="8"/>
  <c r="C231" i="8"/>
  <c r="G231" i="8" s="1"/>
  <c r="C239" i="8"/>
  <c r="C247" i="8"/>
  <c r="C255" i="8"/>
  <c r="C263" i="8"/>
  <c r="C271" i="8"/>
  <c r="C279" i="8"/>
  <c r="C287" i="8"/>
  <c r="C295" i="8"/>
  <c r="C303" i="8"/>
  <c r="C311" i="8"/>
  <c r="C319" i="8"/>
  <c r="C327" i="8"/>
  <c r="C335" i="8"/>
  <c r="C343" i="8"/>
  <c r="C351" i="8"/>
  <c r="C198" i="8"/>
  <c r="C352" i="8"/>
  <c r="G352" i="8" s="1"/>
  <c r="C360" i="8"/>
  <c r="G360" i="8" s="1"/>
  <c r="C368" i="8"/>
  <c r="C376" i="8"/>
  <c r="G376" i="8" s="1"/>
  <c r="C384" i="8"/>
  <c r="C392" i="8"/>
  <c r="C400" i="8"/>
  <c r="C408" i="8"/>
  <c r="C416" i="8"/>
  <c r="C424" i="8"/>
  <c r="C432" i="8"/>
  <c r="C440" i="8"/>
  <c r="C448" i="8"/>
  <c r="C456" i="8"/>
  <c r="C464" i="8"/>
  <c r="C472" i="8"/>
  <c r="C480" i="8"/>
  <c r="C488" i="8"/>
  <c r="G488" i="8" s="1"/>
  <c r="C496" i="8"/>
  <c r="G496" i="8" s="1"/>
  <c r="C10" i="8"/>
  <c r="C18" i="8"/>
  <c r="C26" i="8"/>
  <c r="C34" i="8"/>
  <c r="C42" i="8"/>
  <c r="C50" i="8"/>
  <c r="C58" i="8"/>
  <c r="C66" i="8"/>
  <c r="C74" i="8"/>
  <c r="C82" i="8"/>
  <c r="C91" i="8"/>
  <c r="C99" i="8"/>
  <c r="C107" i="8"/>
  <c r="G107" i="8" s="1"/>
  <c r="C115" i="8"/>
  <c r="G115" i="8" s="1"/>
  <c r="C123" i="8"/>
  <c r="C131" i="8"/>
  <c r="G131" i="8" s="1"/>
  <c r="C139" i="8"/>
  <c r="G139" i="8" s="1"/>
  <c r="C147" i="8"/>
  <c r="G147" i="8" s="1"/>
  <c r="C155" i="8"/>
  <c r="G155" i="8" s="1"/>
  <c r="C163" i="8"/>
  <c r="C177" i="8"/>
  <c r="G177" i="8" s="1"/>
  <c r="C209" i="8"/>
  <c r="G209" i="8" s="1"/>
  <c r="C180" i="8"/>
  <c r="C212" i="8"/>
  <c r="C187" i="8"/>
  <c r="G187" i="8" s="1"/>
  <c r="C219" i="8"/>
  <c r="G219" i="8" s="1"/>
  <c r="C233" i="8"/>
  <c r="G233" i="8" s="1"/>
  <c r="C241" i="8"/>
  <c r="C249" i="8"/>
  <c r="C257" i="8"/>
  <c r="C265" i="8"/>
  <c r="C273" i="8"/>
  <c r="C281" i="8"/>
  <c r="C289" i="8"/>
  <c r="C297" i="8"/>
  <c r="C305" i="8"/>
  <c r="C313" i="8"/>
  <c r="C321" i="8"/>
  <c r="C329" i="8"/>
  <c r="C337" i="8"/>
  <c r="C345" i="8"/>
  <c r="C174" i="8"/>
  <c r="C206" i="8"/>
  <c r="C354" i="8"/>
  <c r="C362" i="8"/>
  <c r="G362" i="8" s="1"/>
  <c r="C370" i="8"/>
  <c r="G370" i="8" s="1"/>
  <c r="C378" i="8"/>
  <c r="C386" i="8"/>
  <c r="C394" i="8"/>
  <c r="C402" i="8"/>
  <c r="C410" i="8"/>
  <c r="C418" i="8"/>
  <c r="C426" i="8"/>
  <c r="C434" i="8"/>
  <c r="C442" i="8"/>
  <c r="C450" i="8"/>
  <c r="C458" i="8"/>
  <c r="C466" i="8"/>
  <c r="C474" i="8"/>
  <c r="C482" i="8"/>
  <c r="C490" i="8"/>
  <c r="G490" i="8" s="1"/>
  <c r="C498" i="8"/>
  <c r="C15" i="8"/>
  <c r="C31" i="8"/>
  <c r="G31" i="8" s="1"/>
  <c r="C47" i="8"/>
  <c r="G47" i="8" s="1"/>
  <c r="C63" i="8"/>
  <c r="G63" i="8" s="1"/>
  <c r="C79" i="8"/>
  <c r="C96" i="8"/>
  <c r="C112" i="8"/>
  <c r="C128" i="8"/>
  <c r="C144" i="8"/>
  <c r="C160" i="8"/>
  <c r="C197" i="8"/>
  <c r="G197" i="8" s="1"/>
  <c r="C200" i="8"/>
  <c r="C207" i="8"/>
  <c r="G207" i="8" s="1"/>
  <c r="C238" i="8"/>
  <c r="C254" i="8"/>
  <c r="G254" i="8" s="1"/>
  <c r="C270" i="8"/>
  <c r="C286" i="8"/>
  <c r="C302" i="8"/>
  <c r="C318" i="8"/>
  <c r="C334" i="8"/>
  <c r="C350" i="8"/>
  <c r="C226" i="8"/>
  <c r="C367" i="8"/>
  <c r="C383" i="8"/>
  <c r="C399" i="8"/>
  <c r="G399" i="8" s="1"/>
  <c r="C415" i="8"/>
  <c r="G415" i="8" s="1"/>
  <c r="C431" i="8"/>
  <c r="G431" i="8" s="1"/>
  <c r="C447" i="8"/>
  <c r="G447" i="8" s="1"/>
  <c r="C463" i="8"/>
  <c r="G463" i="8" s="1"/>
  <c r="C479" i="8"/>
  <c r="G479" i="8" s="1"/>
  <c r="C495" i="8"/>
  <c r="C17" i="8"/>
  <c r="C33" i="8"/>
  <c r="G33" i="8" s="1"/>
  <c r="C49" i="8"/>
  <c r="G49" i="8" s="1"/>
  <c r="C65" i="8"/>
  <c r="G65" i="8" s="1"/>
  <c r="C81" i="8"/>
  <c r="G81" i="8" s="1"/>
  <c r="C98" i="8"/>
  <c r="C114" i="8"/>
  <c r="C130" i="8"/>
  <c r="C146" i="8"/>
  <c r="C162" i="8"/>
  <c r="C205" i="8"/>
  <c r="G205" i="8" s="1"/>
  <c r="C208" i="8"/>
  <c r="C215" i="8"/>
  <c r="G215" i="8" s="1"/>
  <c r="C240" i="8"/>
  <c r="C256" i="8"/>
  <c r="G256" i="8" s="1"/>
  <c r="C272" i="8"/>
  <c r="G272" i="8" s="1"/>
  <c r="C288" i="8"/>
  <c r="G288" i="8" s="1"/>
  <c r="C304" i="8"/>
  <c r="G304" i="8" s="1"/>
  <c r="C320" i="8"/>
  <c r="G320" i="8" s="1"/>
  <c r="C336" i="8"/>
  <c r="G336" i="8" s="1"/>
  <c r="C170" i="8"/>
  <c r="C353" i="8"/>
  <c r="C369" i="8"/>
  <c r="C385" i="8"/>
  <c r="G385" i="8" s="1"/>
  <c r="C401" i="8"/>
  <c r="G401" i="8" s="1"/>
  <c r="C417" i="8"/>
  <c r="C433" i="8"/>
  <c r="G433" i="8" s="1"/>
  <c r="C449" i="8"/>
  <c r="G449" i="8" s="1"/>
  <c r="C465" i="8"/>
  <c r="G465" i="8" s="1"/>
  <c r="C481" i="8"/>
  <c r="G481" i="8" s="1"/>
  <c r="C497" i="8"/>
  <c r="C7" i="8"/>
  <c r="G7" i="8" s="1"/>
  <c r="C23" i="8"/>
  <c r="G23" i="8" s="1"/>
  <c r="C39" i="8"/>
  <c r="C55" i="8"/>
  <c r="G55" i="8" s="1"/>
  <c r="C71" i="8"/>
  <c r="G71" i="8" s="1"/>
  <c r="C88" i="8"/>
  <c r="C104" i="8"/>
  <c r="C120" i="8"/>
  <c r="C136" i="8"/>
  <c r="C152" i="8"/>
  <c r="C83" i="8"/>
  <c r="G83" i="8" s="1"/>
  <c r="C168" i="8"/>
  <c r="C175" i="8"/>
  <c r="G175" i="8" s="1"/>
  <c r="C230" i="8"/>
  <c r="C246" i="8"/>
  <c r="G246" i="8" s="1"/>
  <c r="C262" i="8"/>
  <c r="C278" i="8"/>
  <c r="C294" i="8"/>
  <c r="C310" i="8"/>
  <c r="C326" i="8"/>
  <c r="C342" i="8"/>
  <c r="C194" i="8"/>
  <c r="C359" i="8"/>
  <c r="C375" i="8"/>
  <c r="C391" i="8"/>
  <c r="G391" i="8" s="1"/>
  <c r="C407" i="8"/>
  <c r="G407" i="8" s="1"/>
  <c r="C423" i="8"/>
  <c r="G423" i="8" s="1"/>
  <c r="C439" i="8"/>
  <c r="C455" i="8"/>
  <c r="C471" i="8"/>
  <c r="G471" i="8" s="1"/>
  <c r="C487" i="8"/>
  <c r="C11" i="8"/>
  <c r="C27" i="8"/>
  <c r="G27" i="8" s="1"/>
  <c r="C43" i="8"/>
  <c r="G43" i="8" s="1"/>
  <c r="C59" i="8"/>
  <c r="G59" i="8" s="1"/>
  <c r="C75" i="8"/>
  <c r="G75" i="8" s="1"/>
  <c r="C92" i="8"/>
  <c r="C108" i="8"/>
  <c r="C124" i="8"/>
  <c r="C140" i="8"/>
  <c r="C156" i="8"/>
  <c r="C181" i="8"/>
  <c r="C184" i="8"/>
  <c r="C191" i="8"/>
  <c r="G191" i="8" s="1"/>
  <c r="C234" i="8"/>
  <c r="C250" i="8"/>
  <c r="G250" i="8" s="1"/>
  <c r="C266" i="8"/>
  <c r="G266" i="8" s="1"/>
  <c r="C282" i="8"/>
  <c r="C298" i="8"/>
  <c r="G298" i="8" s="1"/>
  <c r="C314" i="8"/>
  <c r="G314" i="8" s="1"/>
  <c r="C330" i="8"/>
  <c r="G330" i="8" s="1"/>
  <c r="C346" i="8"/>
  <c r="G346" i="8" s="1"/>
  <c r="C210" i="8"/>
  <c r="C363" i="8"/>
  <c r="C379" i="8"/>
  <c r="C395" i="8"/>
  <c r="C411" i="8"/>
  <c r="C427" i="8"/>
  <c r="C443" i="8"/>
  <c r="G443" i="8" s="1"/>
  <c r="C459" i="8"/>
  <c r="G459" i="8" s="1"/>
  <c r="C475" i="8"/>
  <c r="C491" i="8"/>
  <c r="G491" i="8" s="1"/>
  <c r="C6" i="8"/>
  <c r="C38" i="8"/>
  <c r="C70" i="8"/>
  <c r="C103" i="8"/>
  <c r="C135" i="8"/>
  <c r="G135" i="8" s="1"/>
  <c r="C167" i="8"/>
  <c r="C171" i="8"/>
  <c r="G171" i="8" s="1"/>
  <c r="C245" i="8"/>
  <c r="C277" i="8"/>
  <c r="G277" i="8" s="1"/>
  <c r="C309" i="8"/>
  <c r="G309" i="8" s="1"/>
  <c r="C341" i="8"/>
  <c r="G341" i="8" s="1"/>
  <c r="C358" i="8"/>
  <c r="G358" i="8" s="1"/>
  <c r="C390" i="8"/>
  <c r="G390" i="8" s="1"/>
  <c r="C422" i="8"/>
  <c r="G422" i="8" s="1"/>
  <c r="C454" i="8"/>
  <c r="C486" i="8"/>
  <c r="C9" i="8"/>
  <c r="G9" i="8" s="1"/>
  <c r="C41" i="8"/>
  <c r="G41" i="8" s="1"/>
  <c r="C73" i="8"/>
  <c r="G73" i="8" s="1"/>
  <c r="C106" i="8"/>
  <c r="C138" i="8"/>
  <c r="C173" i="8"/>
  <c r="G173" i="8" s="1"/>
  <c r="C183" i="8"/>
  <c r="G183" i="8" s="1"/>
  <c r="C248" i="8"/>
  <c r="G248" i="8" s="1"/>
  <c r="C280" i="8"/>
  <c r="C312" i="8"/>
  <c r="G312" i="8" s="1"/>
  <c r="C344" i="8"/>
  <c r="G344" i="8" s="1"/>
  <c r="C361" i="8"/>
  <c r="C393" i="8"/>
  <c r="C425" i="8"/>
  <c r="C457" i="8"/>
  <c r="C489" i="8"/>
  <c r="G489" i="8" s="1"/>
  <c r="C285" i="8"/>
  <c r="G285" i="8" s="1"/>
  <c r="C349" i="8"/>
  <c r="C366" i="8"/>
  <c r="G366" i="8" s="1"/>
  <c r="C430" i="8"/>
  <c r="G430" i="8" s="1"/>
  <c r="C462" i="8"/>
  <c r="C22" i="8"/>
  <c r="C54" i="8"/>
  <c r="C87" i="8"/>
  <c r="G87" i="8" s="1"/>
  <c r="C119" i="8"/>
  <c r="G119" i="8" s="1"/>
  <c r="C151" i="8"/>
  <c r="G151" i="8" s="1"/>
  <c r="C225" i="8"/>
  <c r="G225" i="8" s="1"/>
  <c r="C229" i="8"/>
  <c r="G229" i="8" s="1"/>
  <c r="C261" i="8"/>
  <c r="C293" i="8"/>
  <c r="G293" i="8" s="1"/>
  <c r="C325" i="8"/>
  <c r="G325" i="8" s="1"/>
  <c r="C190" i="8"/>
  <c r="C374" i="8"/>
  <c r="C406" i="8"/>
  <c r="C438" i="8"/>
  <c r="C470" i="8"/>
  <c r="C2" i="8"/>
  <c r="C25" i="8"/>
  <c r="C14" i="8"/>
  <c r="C46" i="8"/>
  <c r="C78" i="8"/>
  <c r="C111" i="8"/>
  <c r="C143" i="8"/>
  <c r="G143" i="8" s="1"/>
  <c r="C193" i="8"/>
  <c r="G193" i="8" s="1"/>
  <c r="C203" i="8"/>
  <c r="G203" i="8" s="1"/>
  <c r="C253" i="8"/>
  <c r="C317" i="8"/>
  <c r="G317" i="8" s="1"/>
  <c r="C398" i="8"/>
  <c r="G398" i="8" s="1"/>
  <c r="C494" i="8"/>
  <c r="C19" i="8"/>
  <c r="G19" i="8" s="1"/>
  <c r="C51" i="8"/>
  <c r="G51" i="8" s="1"/>
  <c r="C84" i="8"/>
  <c r="C116" i="8"/>
  <c r="C148" i="8"/>
  <c r="C213" i="8"/>
  <c r="G213" i="8" s="1"/>
  <c r="C223" i="8"/>
  <c r="G223" i="8" s="1"/>
  <c r="C258" i="8"/>
  <c r="C290" i="8"/>
  <c r="G290" i="8" s="1"/>
  <c r="C322" i="8"/>
  <c r="G322" i="8" s="1"/>
  <c r="C178" i="8"/>
  <c r="C371" i="8"/>
  <c r="C403" i="8"/>
  <c r="C435" i="8"/>
  <c r="G435" i="8" s="1"/>
  <c r="C467" i="8"/>
  <c r="G467" i="8" s="1"/>
  <c r="C499" i="8"/>
  <c r="G499" i="8" s="1"/>
  <c r="C90" i="8"/>
  <c r="C164" i="8"/>
  <c r="C269" i="8"/>
  <c r="G269" i="8" s="1"/>
  <c r="C202" i="8"/>
  <c r="C419" i="8"/>
  <c r="C296" i="8"/>
  <c r="G296" i="8" s="1"/>
  <c r="C95" i="8"/>
  <c r="C176" i="8"/>
  <c r="C274" i="8"/>
  <c r="G274" i="8" s="1"/>
  <c r="C222" i="8"/>
  <c r="C441" i="8"/>
  <c r="G441" i="8" s="1"/>
  <c r="C3" i="8"/>
  <c r="G3" i="8" s="1"/>
  <c r="C100" i="8"/>
  <c r="C196" i="8"/>
  <c r="C355" i="8"/>
  <c r="C446" i="8"/>
  <c r="C30" i="8"/>
  <c r="C122" i="8"/>
  <c r="C216" i="8"/>
  <c r="C301" i="8"/>
  <c r="C377" i="8"/>
  <c r="C451" i="8"/>
  <c r="C35" i="8"/>
  <c r="G35" i="8" s="1"/>
  <c r="C127" i="8"/>
  <c r="G127" i="8" s="1"/>
  <c r="C232" i="8"/>
  <c r="C306" i="8"/>
  <c r="G306" i="8" s="1"/>
  <c r="C382" i="8"/>
  <c r="G382" i="8" s="1"/>
  <c r="C473" i="8"/>
  <c r="G473" i="8" s="1"/>
  <c r="C57" i="8"/>
  <c r="C132" i="8"/>
  <c r="C237" i="8"/>
  <c r="G237" i="8" s="1"/>
  <c r="C328" i="8"/>
  <c r="C387" i="8"/>
  <c r="C478" i="8"/>
  <c r="C62" i="8"/>
  <c r="C154" i="8"/>
  <c r="C242" i="8"/>
  <c r="C333" i="8"/>
  <c r="G333" i="8" s="1"/>
  <c r="C409" i="8"/>
  <c r="G409" i="8" s="1"/>
  <c r="C483" i="8"/>
  <c r="G483" i="8" s="1"/>
  <c r="C67" i="8"/>
  <c r="C159" i="8"/>
  <c r="G159" i="8" s="1"/>
  <c r="C264" i="8"/>
  <c r="G264" i="8" s="1"/>
  <c r="C338" i="8"/>
  <c r="G338" i="8" s="1"/>
  <c r="C414" i="8"/>
  <c r="G414" i="8" s="1"/>
  <c r="G461" i="8"/>
  <c r="G259" i="8"/>
  <c r="G79" i="8"/>
  <c r="G406" i="8"/>
  <c r="G451" i="8"/>
  <c r="G111" i="8"/>
  <c r="G282" i="8"/>
  <c r="G52" i="8" l="1"/>
  <c r="G425" i="8"/>
  <c r="G369" i="8"/>
  <c r="G134" i="8"/>
  <c r="G163" i="8"/>
  <c r="G17" i="8"/>
  <c r="G387" i="8"/>
  <c r="G152" i="8"/>
  <c r="G258" i="8"/>
  <c r="G308" i="8"/>
  <c r="G76" i="8"/>
  <c r="G450" i="8"/>
  <c r="G353" i="8"/>
  <c r="G150" i="8"/>
  <c r="G22" i="8"/>
  <c r="G140" i="8"/>
  <c r="G305" i="8"/>
  <c r="G241" i="8"/>
  <c r="G108" i="8"/>
  <c r="G340" i="8"/>
  <c r="G267" i="8"/>
  <c r="G95" i="8"/>
  <c r="G380" i="8"/>
  <c r="G226" i="8"/>
  <c r="G168" i="8"/>
  <c r="G104" i="8"/>
  <c r="G384" i="8"/>
  <c r="G416" i="8"/>
  <c r="G337" i="8"/>
  <c r="G214" i="8"/>
  <c r="G372" i="8"/>
  <c r="G232" i="8"/>
  <c r="G25" i="8"/>
  <c r="G418" i="8"/>
  <c r="G427" i="8"/>
  <c r="G326" i="8"/>
  <c r="G279" i="8"/>
  <c r="G157" i="8"/>
  <c r="G125" i="8"/>
  <c r="G93" i="8"/>
  <c r="G61" i="8"/>
  <c r="G245" i="8"/>
  <c r="G48" i="8"/>
  <c r="G16" i="8"/>
  <c r="G421" i="8"/>
  <c r="G260" i="8"/>
  <c r="G271" i="8"/>
  <c r="G201" i="8"/>
  <c r="G487" i="8"/>
  <c r="G470" i="8"/>
  <c r="G373" i="8"/>
  <c r="G53" i="8"/>
  <c r="G4" i="8"/>
  <c r="G56" i="8"/>
  <c r="G365" i="8"/>
  <c r="G301" i="8"/>
  <c r="G103" i="8"/>
  <c r="G181" i="8"/>
  <c r="G383" i="8"/>
  <c r="G498" i="8"/>
  <c r="G239" i="8"/>
  <c r="G469" i="8"/>
  <c r="G437" i="8"/>
  <c r="G347" i="8"/>
  <c r="G185" i="8"/>
  <c r="G342" i="8"/>
  <c r="G313" i="8"/>
  <c r="G472" i="8"/>
  <c r="G57" i="8"/>
  <c r="G167" i="8"/>
  <c r="G439" i="8"/>
  <c r="G497" i="8"/>
  <c r="G211" i="8"/>
  <c r="G412" i="8"/>
  <c r="G484" i="8"/>
  <c r="G295" i="8"/>
  <c r="G132" i="8"/>
  <c r="G492" i="8"/>
  <c r="G99" i="8"/>
  <c r="G426" i="8"/>
  <c r="G67" i="8"/>
  <c r="G464" i="8"/>
  <c r="G355" i="8"/>
  <c r="G113" i="8"/>
  <c r="G400" i="8"/>
  <c r="G166" i="8"/>
  <c r="G273" i="8"/>
  <c r="G375" i="8"/>
  <c r="G210" i="8"/>
  <c r="G349" i="8"/>
  <c r="G389" i="8"/>
  <c r="G350" i="8"/>
  <c r="G354" i="8"/>
  <c r="G206" i="8"/>
  <c r="G92" i="8"/>
  <c r="G28" i="8"/>
  <c r="G458" i="8"/>
  <c r="G345" i="8"/>
  <c r="G263" i="8"/>
  <c r="G142" i="8"/>
  <c r="G110" i="8"/>
  <c r="G78" i="8"/>
  <c r="G14" i="8"/>
  <c r="G420" i="8"/>
  <c r="G457" i="8"/>
  <c r="G114" i="8"/>
  <c r="G363" i="8"/>
  <c r="G234" i="8"/>
  <c r="G80" i="8"/>
  <c r="G11" i="8"/>
  <c r="G444" i="8"/>
  <c r="G379" i="8"/>
  <c r="G192" i="8"/>
  <c r="G280" i="8"/>
  <c r="G368" i="8"/>
  <c r="G74" i="8"/>
  <c r="G10" i="8"/>
  <c r="G367" i="8"/>
  <c r="G196" i="8"/>
  <c r="G208" i="8"/>
  <c r="G121" i="8"/>
  <c r="G493" i="8"/>
  <c r="G455" i="8"/>
  <c r="G318" i="8"/>
  <c r="G328" i="8"/>
  <c r="G374" i="8"/>
  <c r="G261" i="8"/>
  <c r="G393" i="8"/>
  <c r="G39" i="8"/>
  <c r="G417" i="8"/>
  <c r="G15" i="8"/>
  <c r="G378" i="8"/>
  <c r="G123" i="8"/>
  <c r="G91" i="8"/>
  <c r="G29" i="8"/>
  <c r="G149" i="8"/>
  <c r="G117" i="8"/>
  <c r="G85" i="8"/>
  <c r="G242" i="8"/>
  <c r="G475" i="8"/>
  <c r="G100" i="8"/>
  <c r="G466" i="8"/>
  <c r="G36" i="8"/>
  <c r="G224" i="8"/>
  <c r="G432" i="8"/>
  <c r="G251" i="8"/>
  <c r="G118" i="8"/>
  <c r="G148" i="8"/>
  <c r="G394" i="8"/>
  <c r="G302" i="8"/>
  <c r="G262" i="8"/>
  <c r="G160" i="8"/>
  <c r="G419" i="8"/>
  <c r="G454" i="8"/>
  <c r="G357" i="8"/>
  <c r="G180" i="8"/>
  <c r="G20" i="8"/>
  <c r="G424" i="8"/>
  <c r="G361" i="8"/>
  <c r="G88" i="8"/>
  <c r="G12" i="8"/>
  <c r="G348" i="8"/>
  <c r="G495" i="8"/>
  <c r="G72" i="8"/>
  <c r="G198" i="8"/>
  <c r="G216" i="8"/>
  <c r="G478" i="8"/>
  <c r="G332" i="8"/>
  <c r="G247" i="8"/>
  <c r="G64" i="8"/>
  <c r="G408" i="8"/>
  <c r="G329" i="8"/>
  <c r="G334" i="8"/>
  <c r="G24" i="8"/>
  <c r="G212" i="8"/>
  <c r="G70" i="8"/>
  <c r="G6" i="8"/>
  <c r="G284" i="8"/>
  <c r="G440" i="8"/>
  <c r="G240" i="8"/>
  <c r="G202" i="8"/>
  <c r="G238" i="8"/>
  <c r="G172" i="8"/>
  <c r="G351" i="8"/>
  <c r="G468" i="8"/>
  <c r="G371" i="8"/>
  <c r="G44" i="8"/>
  <c r="G188" i="8"/>
  <c r="G60" i="8"/>
  <c r="G413" i="8"/>
  <c r="G442" i="8"/>
  <c r="G281" i="8"/>
  <c r="G327" i="8"/>
  <c r="G190" i="8"/>
  <c r="G126" i="8"/>
  <c r="G62" i="8"/>
  <c r="G236" i="8"/>
  <c r="G162" i="8"/>
  <c r="G98" i="8"/>
  <c r="G34" i="8"/>
  <c r="G476" i="8"/>
  <c r="G144" i="8"/>
  <c r="G485" i="8"/>
  <c r="G335" i="8"/>
  <c r="G176" i="8"/>
  <c r="G186" i="8"/>
  <c r="G122" i="8"/>
  <c r="G58" i="8"/>
  <c r="G300" i="8"/>
  <c r="G321" i="8"/>
  <c r="G178" i="8"/>
  <c r="G50" i="8"/>
  <c r="G138" i="8"/>
  <c r="G184" i="8"/>
  <c r="G86" i="8"/>
  <c r="G359" i="8"/>
  <c r="G462" i="8"/>
  <c r="G268" i="8"/>
  <c r="G397" i="8"/>
  <c r="G265" i="8"/>
  <c r="G286" i="8"/>
  <c r="G303" i="8"/>
  <c r="G156" i="8"/>
  <c r="G402" i="8"/>
  <c r="G146" i="8"/>
  <c r="G18" i="8"/>
  <c r="G112" i="8"/>
  <c r="G410" i="8"/>
  <c r="G106" i="8"/>
  <c r="G452" i="8"/>
  <c r="G102" i="8"/>
  <c r="G287" i="8"/>
  <c r="G381" i="8"/>
  <c r="G68" i="8"/>
  <c r="G204" i="8"/>
  <c r="G434" i="8"/>
  <c r="G120" i="8"/>
  <c r="G253" i="8"/>
  <c r="G230" i="8"/>
  <c r="G482" i="8"/>
  <c r="G278" i="8"/>
  <c r="G182" i="8"/>
  <c r="G54" i="8"/>
  <c r="G116" i="8"/>
  <c r="G448" i="8"/>
  <c r="G136" i="8"/>
  <c r="G8" i="8"/>
  <c r="G403" i="8"/>
  <c r="G257" i="8"/>
  <c r="G429" i="8"/>
  <c r="G446" i="8"/>
  <c r="G297" i="8"/>
  <c r="G343" i="8"/>
  <c r="G324" i="8"/>
  <c r="G218" i="8"/>
  <c r="G32" i="8"/>
  <c r="G289" i="8"/>
  <c r="G128" i="8"/>
  <c r="G386" i="8"/>
  <c r="G395" i="8"/>
  <c r="G294" i="8"/>
  <c r="G255" i="8"/>
  <c r="G270" i="8"/>
  <c r="G228" i="8"/>
  <c r="G392" i="8"/>
  <c r="G40" i="8"/>
  <c r="G456" i="8"/>
  <c r="G438" i="8"/>
  <c r="G311" i="8"/>
  <c r="G501" i="8"/>
  <c r="G249" i="8"/>
  <c r="G436" i="8"/>
  <c r="G411" i="8"/>
  <c r="G310" i="8"/>
  <c r="G174" i="8"/>
  <c r="G46" i="8"/>
  <c r="G220" i="8"/>
  <c r="G82" i="8"/>
  <c r="G170" i="8"/>
  <c r="G42" i="8"/>
  <c r="G164" i="8"/>
  <c r="G38" i="8"/>
  <c r="G222" i="8"/>
  <c r="G276" i="8"/>
  <c r="G480" i="8"/>
  <c r="G84" i="8"/>
  <c r="G319" i="8"/>
  <c r="G200" i="8"/>
  <c r="G500" i="8"/>
  <c r="G292" i="8"/>
  <c r="G405" i="8"/>
  <c r="G124" i="8"/>
  <c r="G486" i="8"/>
  <c r="G474" i="8"/>
  <c r="G316" i="8"/>
  <c r="G377" i="8"/>
  <c r="G243" i="8"/>
  <c r="G158" i="8"/>
  <c r="G94" i="8"/>
  <c r="G30" i="8"/>
  <c r="G194" i="8"/>
  <c r="G130" i="8"/>
  <c r="G66" i="8"/>
  <c r="G494" i="8"/>
  <c r="G96" i="8"/>
  <c r="G460" i="8"/>
  <c r="G154" i="8"/>
  <c r="G90" i="8"/>
  <c r="G26" i="8"/>
  <c r="J504" i="8" l="1"/>
  <c r="J506" i="8"/>
  <c r="J503" i="8"/>
  <c r="J505" i="8"/>
  <c r="J508" i="8" l="1"/>
  <c r="J509" i="8" s="1"/>
  <c r="J510" i="8" s="1"/>
</calcChain>
</file>

<file path=xl/sharedStrings.xml><?xml version="1.0" encoding="utf-8"?>
<sst xmlns="http://schemas.openxmlformats.org/spreadsheetml/2006/main" count="142" uniqueCount="58">
  <si>
    <t>Date</t>
  </si>
  <si>
    <t>DJIA</t>
  </si>
  <si>
    <t>Day</t>
  </si>
  <si>
    <t>Scenario</t>
  </si>
  <si>
    <t>FTSE 100</t>
  </si>
  <si>
    <t>CAC 40</t>
  </si>
  <si>
    <t>Nikkei 225</t>
  </si>
  <si>
    <t>Portfolio Value ('000s)</t>
  </si>
  <si>
    <t>Loss ('000s)</t>
  </si>
  <si>
    <t>Mean</t>
  </si>
  <si>
    <t>SD</t>
  </si>
  <si>
    <t>Skewness</t>
  </si>
  <si>
    <t>Kurtosis</t>
  </si>
  <si>
    <t>lambda</t>
  </si>
  <si>
    <t>Weight</t>
  </si>
  <si>
    <t>DJIA Return</t>
  </si>
  <si>
    <t>FTSE Return</t>
  </si>
  <si>
    <t>CAC 40 Return</t>
  </si>
  <si>
    <t>Nikkei 225 Return</t>
  </si>
  <si>
    <t>DJIA Vol</t>
  </si>
  <si>
    <t>FTSE Vol</t>
  </si>
  <si>
    <t>CAC Vol</t>
  </si>
  <si>
    <t>Nikkei Vol</t>
  </si>
  <si>
    <t>DJIA Variance</t>
  </si>
  <si>
    <t>FTSE Variance</t>
  </si>
  <si>
    <t>CAC Variance</t>
  </si>
  <si>
    <t>Nikkei Variance</t>
  </si>
  <si>
    <t>x</t>
  </si>
  <si>
    <t xml:space="preserve">  </t>
  </si>
  <si>
    <t>Rank</t>
  </si>
  <si>
    <t>frequ</t>
  </si>
  <si>
    <t xml:space="preserve">Portfolio </t>
  </si>
  <si>
    <t>Investments</t>
  </si>
  <si>
    <t>CAC40</t>
  </si>
  <si>
    <t>Cum Weight</t>
  </si>
  <si>
    <t>f(x)</t>
  </si>
  <si>
    <t>Std Error</t>
  </si>
  <si>
    <t>LN(1+Return)</t>
  </si>
  <si>
    <t>Daily means</t>
  </si>
  <si>
    <t>DAily stdevs</t>
  </si>
  <si>
    <t>Annual means</t>
  </si>
  <si>
    <t>Annual stdevs</t>
  </si>
  <si>
    <t>TOTAL</t>
  </si>
  <si>
    <t xml:space="preserve">Gaun &gt; </t>
  </si>
  <si>
    <t>% certanty</t>
  </si>
  <si>
    <t>x day y%var</t>
  </si>
  <si>
    <t>x Number of days for VaR</t>
  </si>
  <si>
    <t>y % certanty</t>
  </si>
  <si>
    <t>Rank to find:</t>
  </si>
  <si>
    <t>P/L ('000s), losses are +</t>
  </si>
  <si>
    <t>Likelihood</t>
  </si>
  <si>
    <t>Adj Close</t>
  </si>
  <si>
    <t>Return, u</t>
  </si>
  <si>
    <t>Var Est,v</t>
  </si>
  <si>
    <t>-LN(v)-u*u/v</t>
  </si>
  <si>
    <t>Percentile:</t>
  </si>
  <si>
    <t>Cell:</t>
  </si>
  <si>
    <t>Good one?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</si>
</sst>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00_-;\-&quot;$&quot;* #,##0.00_-;_-&quot;$&quot;* &quot;-&quot;??_-;_-@_-"/>
    <numFmt numFmtId="165" formatCode="0.000"/>
    <numFmt numFmtId="167" formatCode="0.0000000"/>
    <numFmt numFmtId="168" formatCode="_-&quot;$&quot;* #,##0_-;\-&quot;$&quot;* #,##0_-;_-&quot;$&quot;* &quot;-&quot;??_-;_-@_-"/>
    <numFmt numFmtId="169" formatCode="_-&quot;$&quot;* #,##0.000_-;\-&quot;$&quot;* #,##0.000_-;_-&quot;$&quot;* &quot;-&quot;??_-;_-@_-"/>
    <numFmt numFmtId="170" formatCode="0.0000000000000"/>
    <numFmt numFmtId="173" formatCode="0.000000000"/>
    <numFmt numFmtId="181" formatCode="0.000000000000000000"/>
  </numFmts>
  <fonts count="19" x14ac:knownFonts="1">
    <font>
      <sz val="11"/>
      <color theme="1"/>
      <name val="Calibri"/>
      <family val="2"/>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1" applyNumberFormat="0" applyAlignment="0" applyProtection="0"/>
    <xf numFmtId="0" fontId="5" fillId="28" borderId="2"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30" borderId="1" applyNumberFormat="0" applyAlignment="0" applyProtection="0"/>
    <xf numFmtId="0" fontId="12" fillId="0" borderId="6" applyNumberFormat="0" applyFill="0" applyAlignment="0" applyProtection="0"/>
    <xf numFmtId="0" fontId="13" fillId="31" borderId="0" applyNumberFormat="0" applyBorder="0" applyAlignment="0" applyProtection="0"/>
    <xf numFmtId="0" fontId="1" fillId="32" borderId="7" applyNumberFormat="0" applyFont="0" applyAlignment="0" applyProtection="0"/>
    <xf numFmtId="0" fontId="14" fillId="27"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42">
    <xf numFmtId="0" fontId="0" fillId="0" borderId="0" xfId="0"/>
    <xf numFmtId="14" fontId="0" fillId="0" borderId="0" xfId="0" applyNumberFormat="1"/>
    <xf numFmtId="0" fontId="0" fillId="0" borderId="0" xfId="0" applyAlignment="1">
      <alignment horizontal="center"/>
    </xf>
    <xf numFmtId="2" fontId="0" fillId="0" borderId="0" xfId="0" applyNumberFormat="1" applyAlignment="1">
      <alignment horizontal="center"/>
    </xf>
    <xf numFmtId="2" fontId="0" fillId="0" borderId="0" xfId="0" applyNumberFormat="1"/>
    <xf numFmtId="165" fontId="0" fillId="0" borderId="0" xfId="0" applyNumberFormat="1"/>
    <xf numFmtId="165" fontId="0" fillId="0" borderId="0" xfId="0" applyNumberFormat="1" applyAlignment="1">
      <alignment horizontal="center"/>
    </xf>
    <xf numFmtId="10" fontId="0" fillId="0" borderId="0" xfId="0" applyNumberFormat="1" applyAlignment="1">
      <alignment horizontal="center"/>
    </xf>
    <xf numFmtId="10" fontId="0" fillId="0" borderId="0" xfId="0" applyNumberFormat="1"/>
    <xf numFmtId="167" fontId="0" fillId="0" borderId="0" xfId="0" applyNumberFormat="1"/>
    <xf numFmtId="0" fontId="0" fillId="33" borderId="0" xfId="0" applyFill="1" applyAlignment="1">
      <alignment horizontal="center"/>
    </xf>
    <xf numFmtId="165" fontId="0" fillId="33" borderId="0" xfId="0" applyNumberFormat="1" applyFill="1"/>
    <xf numFmtId="1" fontId="0" fillId="0" borderId="0" xfId="0" applyNumberFormat="1" applyAlignment="1">
      <alignment horizontal="left"/>
    </xf>
    <xf numFmtId="0" fontId="18" fillId="0" borderId="0" xfId="0" applyFont="1" applyAlignment="1">
      <alignment horizontal="right"/>
    </xf>
    <xf numFmtId="10" fontId="18" fillId="0" borderId="0" xfId="43" applyNumberFormat="1" applyFont="1"/>
    <xf numFmtId="0" fontId="18" fillId="0" borderId="0" xfId="0" applyFont="1"/>
    <xf numFmtId="164" fontId="0" fillId="0" borderId="0" xfId="42" applyFont="1"/>
    <xf numFmtId="168" fontId="0" fillId="0" borderId="0" xfId="42" applyNumberFormat="1" applyFont="1"/>
    <xf numFmtId="164" fontId="0" fillId="0" borderId="0" xfId="42" applyNumberFormat="1" applyFont="1"/>
    <xf numFmtId="164" fontId="0" fillId="0" borderId="0" xfId="42" applyFont="1" applyAlignment="1">
      <alignment horizontal="center"/>
    </xf>
    <xf numFmtId="168" fontId="0" fillId="0" borderId="0" xfId="0" applyNumberFormat="1"/>
    <xf numFmtId="9" fontId="0" fillId="0" borderId="0" xfId="43" applyFont="1"/>
    <xf numFmtId="9" fontId="0" fillId="0" borderId="0" xfId="0" applyNumberFormat="1"/>
    <xf numFmtId="0" fontId="0" fillId="0" borderId="0" xfId="0" quotePrefix="1"/>
    <xf numFmtId="0" fontId="16" fillId="33" borderId="0" xfId="0" applyFont="1" applyFill="1" applyAlignment="1">
      <alignment horizontal="center"/>
    </xf>
    <xf numFmtId="169" fontId="16" fillId="33" borderId="0" xfId="42" applyNumberFormat="1" applyFont="1" applyFill="1"/>
    <xf numFmtId="170" fontId="0" fillId="0" borderId="0" xfId="0" applyNumberFormat="1"/>
    <xf numFmtId="168" fontId="0" fillId="0" borderId="0" xfId="42" applyNumberFormat="1" applyFont="1" applyAlignment="1">
      <alignment horizontal="center"/>
    </xf>
    <xf numFmtId="168" fontId="0" fillId="33" borderId="0" xfId="42" applyNumberFormat="1" applyFont="1" applyFill="1" applyAlignment="1">
      <alignment horizontal="center"/>
    </xf>
    <xf numFmtId="168" fontId="16" fillId="33" borderId="0" xfId="42" applyNumberFormat="1" applyFont="1" applyFill="1" applyAlignment="1">
      <alignment horizontal="center"/>
    </xf>
    <xf numFmtId="0" fontId="18" fillId="0" borderId="0" xfId="0" applyFont="1" applyAlignment="1">
      <alignment horizontal="center"/>
    </xf>
    <xf numFmtId="173" fontId="0" fillId="0" borderId="0" xfId="0" applyNumberFormat="1"/>
    <xf numFmtId="181" fontId="0" fillId="0" borderId="0" xfId="0" applyNumberFormat="1"/>
    <xf numFmtId="181" fontId="0" fillId="33" borderId="0" xfId="0" applyNumberFormat="1" applyFill="1"/>
    <xf numFmtId="181" fontId="0" fillId="0" borderId="0" xfId="0" applyNumberFormat="1" applyFill="1"/>
    <xf numFmtId="169" fontId="0" fillId="33" borderId="0" xfId="42" applyNumberFormat="1" applyFont="1" applyFill="1" applyAlignment="1">
      <alignment horizontal="center"/>
    </xf>
    <xf numFmtId="164" fontId="16" fillId="0" borderId="0" xfId="42" applyFont="1"/>
    <xf numFmtId="173" fontId="16" fillId="0" borderId="0" xfId="0" applyNumberFormat="1" applyFont="1"/>
    <xf numFmtId="173" fontId="16" fillId="0" borderId="0" xfId="0" quotePrefix="1" applyNumberFormat="1" applyFont="1"/>
    <xf numFmtId="0" fontId="18" fillId="0" borderId="0" xfId="0" applyFont="1" applyAlignment="1"/>
    <xf numFmtId="1" fontId="0" fillId="33" borderId="0" xfId="0" applyNumberFormat="1" applyFill="1" applyAlignment="1">
      <alignment horizontal="left"/>
    </xf>
    <xf numFmtId="0" fontId="0" fillId="33" borderId="0" xfId="0" applyFill="1"/>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42" builtinId="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Percent" xfId="43" builtinId="5"/>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25025087489063869"/>
          <c:y val="0.15088961235614778"/>
          <c:w val="0.74586023622047248"/>
          <c:h val="0.76103068847163335"/>
        </c:manualLayout>
      </c:layout>
      <c:barChart>
        <c:barDir val="col"/>
        <c:grouping val="clustered"/>
        <c:varyColors val="0"/>
        <c:ser>
          <c:idx val="0"/>
          <c:order val="0"/>
          <c:tx>
            <c:strRef>
              <c:f>Scenarios!$P$8</c:f>
              <c:strCache>
                <c:ptCount val="1"/>
                <c:pt idx="0">
                  <c:v>frequ</c:v>
                </c:pt>
              </c:strCache>
            </c:strRef>
          </c:tx>
          <c:invertIfNegative val="0"/>
          <c:cat>
            <c:numRef>
              <c:f>Scenarios!$O$9:$O$20</c:f>
              <c:numCache>
                <c:formatCode>General</c:formatCode>
                <c:ptCount val="12"/>
                <c:pt idx="0">
                  <c:v>-600</c:v>
                </c:pt>
                <c:pt idx="1">
                  <c:v>-500</c:v>
                </c:pt>
                <c:pt idx="2">
                  <c:v>-400</c:v>
                </c:pt>
                <c:pt idx="3">
                  <c:v>-300</c:v>
                </c:pt>
                <c:pt idx="4">
                  <c:v>-200</c:v>
                </c:pt>
                <c:pt idx="5">
                  <c:v>-100</c:v>
                </c:pt>
                <c:pt idx="6">
                  <c:v>0</c:v>
                </c:pt>
                <c:pt idx="7">
                  <c:v>100</c:v>
                </c:pt>
                <c:pt idx="8">
                  <c:v>200</c:v>
                </c:pt>
                <c:pt idx="9">
                  <c:v>300</c:v>
                </c:pt>
                <c:pt idx="10">
                  <c:v>400</c:v>
                </c:pt>
                <c:pt idx="11">
                  <c:v>500</c:v>
                </c:pt>
              </c:numCache>
            </c:numRef>
          </c:cat>
          <c:val>
            <c:numRef>
              <c:f>Scenarios!$P$9:$P$20</c:f>
              <c:numCache>
                <c:formatCode>General</c:formatCode>
                <c:ptCount val="12"/>
                <c:pt idx="0">
                  <c:v>45</c:v>
                </c:pt>
                <c:pt idx="1">
                  <c:v>43</c:v>
                </c:pt>
                <c:pt idx="2">
                  <c:v>33</c:v>
                </c:pt>
                <c:pt idx="3">
                  <c:v>29</c:v>
                </c:pt>
                <c:pt idx="4">
                  <c:v>26</c:v>
                </c:pt>
                <c:pt idx="5">
                  <c:v>12</c:v>
                </c:pt>
                <c:pt idx="6">
                  <c:v>18</c:v>
                </c:pt>
                <c:pt idx="7">
                  <c:v>12</c:v>
                </c:pt>
                <c:pt idx="8">
                  <c:v>10</c:v>
                </c:pt>
                <c:pt idx="9">
                  <c:v>10</c:v>
                </c:pt>
                <c:pt idx="10">
                  <c:v>3</c:v>
                </c:pt>
                <c:pt idx="11">
                  <c:v>4</c:v>
                </c:pt>
              </c:numCache>
            </c:numRef>
          </c:val>
        </c:ser>
        <c:dLbls>
          <c:showLegendKey val="0"/>
          <c:showVal val="0"/>
          <c:showCatName val="0"/>
          <c:showSerName val="0"/>
          <c:showPercent val="0"/>
          <c:showBubbleSize val="0"/>
        </c:dLbls>
        <c:gapWidth val="150"/>
        <c:axId val="135345728"/>
        <c:axId val="135346288"/>
      </c:barChart>
      <c:catAx>
        <c:axId val="13534572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5346288"/>
        <c:crosses val="autoZero"/>
        <c:auto val="1"/>
        <c:lblAlgn val="ctr"/>
        <c:lblOffset val="100"/>
        <c:tickLblSkip val="1"/>
        <c:noMultiLvlLbl val="0"/>
      </c:catAx>
      <c:valAx>
        <c:axId val="13534628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5345728"/>
        <c:crosses val="autoZero"/>
        <c:crossBetween val="between"/>
      </c:valAx>
    </c:plotArea>
    <c:legend>
      <c:legendPos val="r"/>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247650</xdr:colOff>
      <xdr:row>24</xdr:row>
      <xdr:rowOff>142875</xdr:rowOff>
    </xdr:from>
    <xdr:to>
      <xdr:col>17</xdr:col>
      <xdr:colOff>552450</xdr:colOff>
      <xdr:row>45</xdr:row>
      <xdr:rowOff>104775</xdr:rowOff>
    </xdr:to>
    <xdr:graphicFrame macro="">
      <xdr:nvGraphicFramePr>
        <xdr:cNvPr id="11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428625</xdr:colOff>
      <xdr:row>2</xdr:row>
      <xdr:rowOff>104775</xdr:rowOff>
    </xdr:from>
    <xdr:to>
      <xdr:col>16</xdr:col>
      <xdr:colOff>495300</xdr:colOff>
      <xdr:row>5</xdr:row>
      <xdr:rowOff>133350</xdr:rowOff>
    </xdr:to>
    <xdr:sp macro="" textlink="">
      <xdr:nvSpPr>
        <xdr:cNvPr id="3" name="TextBox 2"/>
        <xdr:cNvSpPr txBox="1"/>
      </xdr:nvSpPr>
      <xdr:spPr>
        <a:xfrm>
          <a:off x="7362825" y="485775"/>
          <a:ext cx="3905250"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This worksheet calculates the value of the portfolio in L2:O2</a:t>
          </a:r>
          <a:r>
            <a:rPr lang="en-US" sz="1100" baseline="0"/>
            <a:t> on Sept 26, 2008 for the 500 scenarios. The I column shows the loss between Sept 25, 2008 and Sept 26, 2008.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571500</xdr:colOff>
      <xdr:row>3</xdr:row>
      <xdr:rowOff>66675</xdr:rowOff>
    </xdr:from>
    <xdr:to>
      <xdr:col>12</xdr:col>
      <xdr:colOff>28575</xdr:colOff>
      <xdr:row>8</xdr:row>
      <xdr:rowOff>28575</xdr:rowOff>
    </xdr:to>
    <xdr:sp macro="" textlink="">
      <xdr:nvSpPr>
        <xdr:cNvPr id="2" name="TextBox 1"/>
        <xdr:cNvSpPr txBox="1"/>
      </xdr:nvSpPr>
      <xdr:spPr>
        <a:xfrm>
          <a:off x="4257675" y="638175"/>
          <a:ext cx="3114675"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In this spreadsheet, losses with their weights are ranked from the worst loss to the best. The new VaR estimate is the loss for which the cumulative weight is just greater that 0.05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333375</xdr:colOff>
      <xdr:row>3</xdr:row>
      <xdr:rowOff>85726</xdr:rowOff>
    </xdr:from>
    <xdr:to>
      <xdr:col>29</xdr:col>
      <xdr:colOff>361950</xdr:colOff>
      <xdr:row>6</xdr:row>
      <xdr:rowOff>28576</xdr:rowOff>
    </xdr:to>
    <xdr:sp macro="" textlink="">
      <xdr:nvSpPr>
        <xdr:cNvPr id="2" name="TextBox 1"/>
        <xdr:cNvSpPr txBox="1"/>
      </xdr:nvSpPr>
      <xdr:spPr>
        <a:xfrm>
          <a:off x="16725900" y="657226"/>
          <a:ext cx="4295775"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This spreadsheet  does an EWMA</a:t>
          </a:r>
          <a:r>
            <a:rPr lang="en-US" sz="1100" baseline="0"/>
            <a:t> updating of the volatilities using the lambda parameters</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676275</xdr:colOff>
      <xdr:row>6</xdr:row>
      <xdr:rowOff>38100</xdr:rowOff>
    </xdr:from>
    <xdr:to>
      <xdr:col>16</xdr:col>
      <xdr:colOff>447675</xdr:colOff>
      <xdr:row>10</xdr:row>
      <xdr:rowOff>57150</xdr:rowOff>
    </xdr:to>
    <xdr:sp macro="" textlink="">
      <xdr:nvSpPr>
        <xdr:cNvPr id="2" name="TextBox 1"/>
        <xdr:cNvSpPr txBox="1"/>
      </xdr:nvSpPr>
      <xdr:spPr>
        <a:xfrm>
          <a:off x="7762875" y="1181100"/>
          <a:ext cx="3524250"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This spreadsheet calculates  scenarios  using the volatility updating procedure. Portfolio values </a:t>
          </a:r>
          <a:r>
            <a:rPr lang="en-US" sz="1100" baseline="0"/>
            <a:t> for September 26, 2008 are in column G and  losses between September 25 and September 26 , 2008 are in column I</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8"/>
  <sheetViews>
    <sheetView topLeftCell="A472" zoomScaleNormal="100" workbookViewId="0">
      <selection activeCell="G3" sqref="G3"/>
    </sheetView>
  </sheetViews>
  <sheetFormatPr defaultRowHeight="15" x14ac:dyDescent="0.25"/>
  <cols>
    <col min="1" max="1" width="9.140625" style="2"/>
    <col min="2" max="2" width="14" customWidth="1"/>
    <col min="7" max="10" width="9.140625" style="15"/>
  </cols>
  <sheetData>
    <row r="1" spans="1:11" x14ac:dyDescent="0.25">
      <c r="B1" s="2"/>
      <c r="C1" s="2" t="s">
        <v>1</v>
      </c>
      <c r="D1" s="2" t="s">
        <v>4</v>
      </c>
      <c r="E1" s="2" t="s">
        <v>5</v>
      </c>
      <c r="F1" s="2" t="s">
        <v>6</v>
      </c>
      <c r="G1" s="2"/>
      <c r="H1" s="30" t="s">
        <v>37</v>
      </c>
      <c r="I1" s="30"/>
      <c r="J1" s="30"/>
      <c r="K1" s="30"/>
    </row>
    <row r="2" spans="1:11" x14ac:dyDescent="0.25">
      <c r="A2" s="2">
        <v>0</v>
      </c>
      <c r="B2" s="1">
        <v>38936</v>
      </c>
      <c r="C2">
        <v>11219.38</v>
      </c>
      <c r="D2">
        <v>5828.8</v>
      </c>
      <c r="E2">
        <v>4956.34</v>
      </c>
      <c r="F2">
        <v>15154.06</v>
      </c>
      <c r="G2" s="13"/>
      <c r="H2" s="13"/>
      <c r="I2" s="13"/>
      <c r="J2" s="13"/>
    </row>
    <row r="3" spans="1:11" x14ac:dyDescent="0.25">
      <c r="A3" s="2">
        <v>1</v>
      </c>
      <c r="B3" s="1">
        <v>38937</v>
      </c>
      <c r="C3">
        <v>11173.59</v>
      </c>
      <c r="D3">
        <v>5818.1</v>
      </c>
      <c r="E3">
        <v>4967.95</v>
      </c>
      <c r="F3">
        <v>15464.66</v>
      </c>
      <c r="G3" s="14">
        <f t="shared" ref="G3:J34" si="0">LN(1+(C3-C2)/C2)</f>
        <v>-4.0896820584048459E-3</v>
      </c>
      <c r="H3" s="14">
        <f t="shared" si="0"/>
        <v>-1.8373993097387914E-3</v>
      </c>
      <c r="I3" s="14">
        <f t="shared" si="0"/>
        <v>2.3397150418522565E-3</v>
      </c>
      <c r="J3" s="14">
        <f t="shared" si="0"/>
        <v>2.0288937915638842E-2</v>
      </c>
    </row>
    <row r="4" spans="1:11" x14ac:dyDescent="0.25">
      <c r="A4" s="2">
        <v>2</v>
      </c>
      <c r="B4" s="1">
        <v>38938</v>
      </c>
      <c r="C4">
        <v>11076.18</v>
      </c>
      <c r="D4">
        <v>5860.5</v>
      </c>
      <c r="E4">
        <v>5025.1499999999996</v>
      </c>
      <c r="F4">
        <v>15656.59</v>
      </c>
      <c r="G4" s="14">
        <f t="shared" si="0"/>
        <v>-8.7561015113736557E-3</v>
      </c>
      <c r="H4" s="14">
        <f t="shared" si="0"/>
        <v>7.2611762186743202E-3</v>
      </c>
      <c r="I4" s="14">
        <f t="shared" si="0"/>
        <v>1.1448024077590723E-2</v>
      </c>
      <c r="J4" s="14">
        <f t="shared" si="0"/>
        <v>1.2334493848554628E-2</v>
      </c>
    </row>
    <row r="5" spans="1:11" x14ac:dyDescent="0.25">
      <c r="A5" s="2">
        <v>3</v>
      </c>
      <c r="B5" s="1">
        <v>38939</v>
      </c>
      <c r="C5">
        <v>11124.37</v>
      </c>
      <c r="D5">
        <v>5823.4</v>
      </c>
      <c r="E5">
        <v>4976.6400000000003</v>
      </c>
      <c r="F5">
        <v>15630.91</v>
      </c>
      <c r="G5" s="14">
        <f t="shared" si="0"/>
        <v>4.3413407043831863E-3</v>
      </c>
      <c r="H5" s="14">
        <f t="shared" si="0"/>
        <v>-6.3506405718635828E-3</v>
      </c>
      <c r="I5" s="14">
        <f t="shared" si="0"/>
        <v>-9.7003397161648432E-3</v>
      </c>
      <c r="J5" s="14">
        <f t="shared" si="0"/>
        <v>-1.6415505084543685E-3</v>
      </c>
    </row>
    <row r="6" spans="1:11" x14ac:dyDescent="0.25">
      <c r="A6" s="2">
        <v>4</v>
      </c>
      <c r="B6" s="1">
        <v>38940</v>
      </c>
      <c r="C6">
        <v>11088.02</v>
      </c>
      <c r="D6">
        <v>5820.1</v>
      </c>
      <c r="E6">
        <v>4985.5200000000004</v>
      </c>
      <c r="F6">
        <v>15565.02</v>
      </c>
      <c r="G6" s="14">
        <f t="shared" si="0"/>
        <v>-3.2729510376019681E-3</v>
      </c>
      <c r="H6" s="14">
        <f t="shared" si="0"/>
        <v>-5.668398829147685E-4</v>
      </c>
      <c r="I6" s="14">
        <f t="shared" si="0"/>
        <v>1.7827463826834669E-3</v>
      </c>
      <c r="J6" s="14">
        <f t="shared" si="0"/>
        <v>-4.2242752808558355E-3</v>
      </c>
    </row>
    <row r="7" spans="1:11" x14ac:dyDescent="0.25">
      <c r="A7" s="2">
        <v>5</v>
      </c>
      <c r="B7" s="1">
        <v>38943</v>
      </c>
      <c r="C7">
        <v>11097.87</v>
      </c>
      <c r="D7">
        <v>5870.9</v>
      </c>
      <c r="E7">
        <v>5046.93</v>
      </c>
      <c r="F7">
        <v>15857.11</v>
      </c>
      <c r="G7" s="14">
        <f t="shared" si="0"/>
        <v>8.8795181506750752E-4</v>
      </c>
      <c r="H7" s="14">
        <f t="shared" si="0"/>
        <v>8.6905003372223337E-3</v>
      </c>
      <c r="I7" s="14">
        <f t="shared" si="0"/>
        <v>1.2242426724019274E-2</v>
      </c>
      <c r="J7" s="14">
        <f t="shared" si="0"/>
        <v>1.8591891355909024E-2</v>
      </c>
    </row>
    <row r="8" spans="1:11" x14ac:dyDescent="0.25">
      <c r="A8" s="2">
        <v>6</v>
      </c>
      <c r="B8" s="1">
        <v>38944</v>
      </c>
      <c r="C8">
        <v>11230.26</v>
      </c>
      <c r="D8">
        <v>5897.9</v>
      </c>
      <c r="E8">
        <v>5115.0200000000004</v>
      </c>
      <c r="F8">
        <v>15816.19</v>
      </c>
      <c r="G8" s="14">
        <f t="shared" si="0"/>
        <v>1.1858722740253626E-2</v>
      </c>
      <c r="H8" s="14">
        <f t="shared" si="0"/>
        <v>4.5884112858403259E-3</v>
      </c>
      <c r="I8" s="14">
        <f t="shared" si="0"/>
        <v>1.340117182795056E-2</v>
      </c>
      <c r="J8" s="14">
        <f t="shared" si="0"/>
        <v>-2.5838812354042747E-3</v>
      </c>
    </row>
    <row r="9" spans="1:11" x14ac:dyDescent="0.25">
      <c r="A9" s="2">
        <v>7</v>
      </c>
      <c r="B9" s="1">
        <v>38945</v>
      </c>
      <c r="C9">
        <v>11327.12</v>
      </c>
      <c r="D9">
        <v>5896.6</v>
      </c>
      <c r="E9">
        <v>5137.3100000000004</v>
      </c>
      <c r="F9">
        <v>16071.36</v>
      </c>
      <c r="G9" s="14">
        <f t="shared" si="0"/>
        <v>8.5879295649707588E-3</v>
      </c>
      <c r="H9" s="14">
        <f t="shared" si="0"/>
        <v>-2.2044173220800697E-4</v>
      </c>
      <c r="I9" s="14">
        <f t="shared" si="0"/>
        <v>4.3482867057245333E-3</v>
      </c>
      <c r="J9" s="14">
        <f t="shared" si="0"/>
        <v>1.6004706965994851E-2</v>
      </c>
    </row>
    <row r="10" spans="1:11" x14ac:dyDescent="0.25">
      <c r="A10" s="2">
        <v>8</v>
      </c>
      <c r="B10" s="1">
        <v>38946</v>
      </c>
      <c r="C10">
        <v>11334.96</v>
      </c>
      <c r="D10">
        <v>5900.4</v>
      </c>
      <c r="E10">
        <v>5144.84</v>
      </c>
      <c r="F10">
        <v>16020.84</v>
      </c>
      <c r="G10" s="14">
        <f t="shared" si="0"/>
        <v>6.9190474243927154E-4</v>
      </c>
      <c r="H10" s="14">
        <f t="shared" si="0"/>
        <v>6.4423160658255154E-4</v>
      </c>
      <c r="I10" s="14">
        <f t="shared" si="0"/>
        <v>1.4646744788118803E-3</v>
      </c>
      <c r="J10" s="14">
        <f t="shared" si="0"/>
        <v>-3.1484311908886982E-3</v>
      </c>
    </row>
    <row r="11" spans="1:11" x14ac:dyDescent="0.25">
      <c r="A11" s="2">
        <v>9</v>
      </c>
      <c r="B11" s="1">
        <v>38947</v>
      </c>
      <c r="C11">
        <v>11381.47</v>
      </c>
      <c r="D11">
        <v>5903.4</v>
      </c>
      <c r="E11">
        <v>5135.6899999999996</v>
      </c>
      <c r="F11">
        <v>16105.98</v>
      </c>
      <c r="G11" s="14">
        <f t="shared" si="0"/>
        <v>4.0948392849428968E-3</v>
      </c>
      <c r="H11" s="14">
        <f t="shared" si="0"/>
        <v>5.0831089388081051E-4</v>
      </c>
      <c r="I11" s="14">
        <f t="shared" si="0"/>
        <v>-1.7800643383328015E-3</v>
      </c>
      <c r="J11" s="14">
        <f t="shared" si="0"/>
        <v>5.3002568768259614E-3</v>
      </c>
    </row>
    <row r="12" spans="1:11" x14ac:dyDescent="0.25">
      <c r="A12" s="2">
        <v>10</v>
      </c>
      <c r="B12" s="1">
        <v>38950</v>
      </c>
      <c r="C12">
        <v>11345.04</v>
      </c>
      <c r="D12">
        <v>5915.2</v>
      </c>
      <c r="E12">
        <v>5104.6499999999996</v>
      </c>
      <c r="F12">
        <v>15969.04</v>
      </c>
      <c r="G12" s="14">
        <f t="shared" si="0"/>
        <v>-3.2059503375260825E-3</v>
      </c>
      <c r="H12" s="14">
        <f t="shared" si="0"/>
        <v>1.9968530825926101E-3</v>
      </c>
      <c r="I12" s="14">
        <f t="shared" si="0"/>
        <v>-6.0623172793706397E-3</v>
      </c>
      <c r="J12" s="14">
        <f t="shared" si="0"/>
        <v>-8.5387838905839914E-3</v>
      </c>
    </row>
    <row r="13" spans="1:11" x14ac:dyDescent="0.25">
      <c r="A13" s="2">
        <v>11</v>
      </c>
      <c r="B13" s="1">
        <v>38951</v>
      </c>
      <c r="C13">
        <v>11339.84</v>
      </c>
      <c r="D13">
        <v>5902.6</v>
      </c>
      <c r="E13">
        <v>5128.33</v>
      </c>
      <c r="F13">
        <v>16181.17</v>
      </c>
      <c r="G13" s="14">
        <f t="shared" si="0"/>
        <v>-4.5845515524700045E-4</v>
      </c>
      <c r="H13" s="14">
        <f t="shared" si="0"/>
        <v>-2.1323773924730653E-3</v>
      </c>
      <c r="I13" s="14">
        <f t="shared" si="0"/>
        <v>4.6281810907290331E-3</v>
      </c>
      <c r="J13" s="14">
        <f t="shared" si="0"/>
        <v>1.3196372802923151E-2</v>
      </c>
    </row>
    <row r="14" spans="1:11" x14ac:dyDescent="0.25">
      <c r="A14" s="2">
        <v>12</v>
      </c>
      <c r="B14" s="1">
        <v>38952</v>
      </c>
      <c r="C14">
        <v>11297.9</v>
      </c>
      <c r="D14">
        <v>5860</v>
      </c>
      <c r="E14">
        <v>5082.7299999999996</v>
      </c>
      <c r="F14">
        <v>16163.03</v>
      </c>
      <c r="G14" s="14">
        <f t="shared" si="0"/>
        <v>-3.705321112819405E-3</v>
      </c>
      <c r="H14" s="14">
        <f t="shared" si="0"/>
        <v>-7.2433282188360945E-3</v>
      </c>
      <c r="I14" s="14">
        <f t="shared" si="0"/>
        <v>-8.9315513052534521E-3</v>
      </c>
      <c r="J14" s="14">
        <f t="shared" si="0"/>
        <v>-1.1216849946477649E-3</v>
      </c>
    </row>
    <row r="15" spans="1:11" x14ac:dyDescent="0.25">
      <c r="A15" s="2">
        <v>13</v>
      </c>
      <c r="B15" s="1">
        <v>38953</v>
      </c>
      <c r="C15">
        <v>11304.46</v>
      </c>
      <c r="D15">
        <v>5869.1</v>
      </c>
      <c r="E15">
        <v>5112.8500000000004</v>
      </c>
      <c r="F15">
        <v>15960.62</v>
      </c>
      <c r="G15" s="14">
        <f t="shared" si="0"/>
        <v>5.8047037426148512E-4</v>
      </c>
      <c r="H15" s="14">
        <f t="shared" si="0"/>
        <v>1.5516965199182267E-3</v>
      </c>
      <c r="I15" s="14">
        <f t="shared" si="0"/>
        <v>5.9084598666860211E-3</v>
      </c>
      <c r="J15" s="14">
        <f t="shared" si="0"/>
        <v>-1.2602097132093787E-2</v>
      </c>
    </row>
    <row r="16" spans="1:11" x14ac:dyDescent="0.25">
      <c r="A16" s="2">
        <v>14</v>
      </c>
      <c r="B16" s="1">
        <v>38954</v>
      </c>
      <c r="C16">
        <v>11284.05</v>
      </c>
      <c r="D16">
        <v>5878.6</v>
      </c>
      <c r="E16">
        <v>5111.13</v>
      </c>
      <c r="F16">
        <v>15938.66</v>
      </c>
      <c r="G16" s="14">
        <f t="shared" si="0"/>
        <v>-1.8071139313167921E-3</v>
      </c>
      <c r="H16" s="14">
        <f t="shared" si="0"/>
        <v>1.617338214429721E-3</v>
      </c>
      <c r="I16" s="14">
        <f t="shared" si="0"/>
        <v>-3.3646388514585262E-4</v>
      </c>
      <c r="J16" s="14">
        <f t="shared" si="0"/>
        <v>-1.3768338012067987E-3</v>
      </c>
    </row>
    <row r="17" spans="1:10" x14ac:dyDescent="0.25">
      <c r="A17" s="2">
        <v>15</v>
      </c>
      <c r="B17" s="1">
        <v>38958</v>
      </c>
      <c r="C17">
        <v>11369.94</v>
      </c>
      <c r="D17">
        <v>5888.3</v>
      </c>
      <c r="E17">
        <v>5160.32</v>
      </c>
      <c r="F17">
        <v>15890.56</v>
      </c>
      <c r="G17" s="14">
        <f t="shared" si="0"/>
        <v>7.5828065209153136E-3</v>
      </c>
      <c r="H17" s="14">
        <f t="shared" si="0"/>
        <v>1.6486928922999208E-3</v>
      </c>
      <c r="I17" s="14">
        <f t="shared" si="0"/>
        <v>9.5780782762448658E-3</v>
      </c>
      <c r="J17" s="14">
        <f t="shared" si="0"/>
        <v>-3.0223823653422553E-3</v>
      </c>
    </row>
    <row r="18" spans="1:10" x14ac:dyDescent="0.25">
      <c r="A18" s="2">
        <v>16</v>
      </c>
      <c r="B18" s="1">
        <v>38959</v>
      </c>
      <c r="C18">
        <v>11382.91</v>
      </c>
      <c r="D18">
        <v>5929.3</v>
      </c>
      <c r="E18">
        <v>5182.79</v>
      </c>
      <c r="F18">
        <v>15872.02</v>
      </c>
      <c r="G18" s="14">
        <f t="shared" si="0"/>
        <v>1.1400770808791592E-3</v>
      </c>
      <c r="H18" s="14">
        <f t="shared" si="0"/>
        <v>6.9388309814853201E-3</v>
      </c>
      <c r="I18" s="14">
        <f t="shared" si="0"/>
        <v>4.3449282372121376E-3</v>
      </c>
      <c r="J18" s="14">
        <f t="shared" si="0"/>
        <v>-1.1674115960102656E-3</v>
      </c>
    </row>
    <row r="19" spans="1:10" x14ac:dyDescent="0.25">
      <c r="A19" s="2">
        <v>17</v>
      </c>
      <c r="B19" s="1">
        <v>38960</v>
      </c>
      <c r="C19">
        <v>11381.15</v>
      </c>
      <c r="D19">
        <v>5906.1</v>
      </c>
      <c r="E19">
        <v>5165.04</v>
      </c>
      <c r="F19">
        <v>16140.76</v>
      </c>
      <c r="G19" s="14">
        <f t="shared" si="0"/>
        <v>-1.5462971047401571E-4</v>
      </c>
      <c r="H19" s="14">
        <f t="shared" si="0"/>
        <v>-3.9204470850402566E-3</v>
      </c>
      <c r="I19" s="14">
        <f t="shared" si="0"/>
        <v>-3.4306743363754478E-3</v>
      </c>
      <c r="J19" s="14">
        <f t="shared" si="0"/>
        <v>1.6789939091003823E-2</v>
      </c>
    </row>
    <row r="20" spans="1:10" x14ac:dyDescent="0.25">
      <c r="A20" s="2">
        <v>18</v>
      </c>
      <c r="B20" s="1">
        <v>38961</v>
      </c>
      <c r="C20">
        <v>11464.15</v>
      </c>
      <c r="D20">
        <v>5949.1</v>
      </c>
      <c r="E20">
        <v>5183.45</v>
      </c>
      <c r="F20">
        <v>16134.25</v>
      </c>
      <c r="G20" s="14">
        <f t="shared" si="0"/>
        <v>7.2662968044404051E-3</v>
      </c>
      <c r="H20" s="14">
        <f t="shared" si="0"/>
        <v>7.2542325002986708E-3</v>
      </c>
      <c r="I20" s="14">
        <f t="shared" si="0"/>
        <v>3.558010767114339E-3</v>
      </c>
      <c r="J20" s="14">
        <f t="shared" si="0"/>
        <v>-4.0340809116933766E-4</v>
      </c>
    </row>
    <row r="21" spans="1:10" x14ac:dyDescent="0.25">
      <c r="A21" s="2">
        <v>19</v>
      </c>
      <c r="B21" s="1">
        <v>38965</v>
      </c>
      <c r="C21">
        <v>11469.28</v>
      </c>
      <c r="D21">
        <v>5981.7</v>
      </c>
      <c r="E21">
        <v>5172.8500000000004</v>
      </c>
      <c r="F21">
        <v>16385.96</v>
      </c>
      <c r="G21" s="14">
        <f t="shared" si="0"/>
        <v>4.4738184262579347E-4</v>
      </c>
      <c r="H21" s="14">
        <f t="shared" si="0"/>
        <v>5.4648608865131834E-3</v>
      </c>
      <c r="I21" s="14">
        <f t="shared" si="0"/>
        <v>-2.0470638551570706E-3</v>
      </c>
      <c r="J21" s="14">
        <f t="shared" si="0"/>
        <v>1.5480528986177515E-2</v>
      </c>
    </row>
    <row r="22" spans="1:10" x14ac:dyDescent="0.25">
      <c r="A22" s="2">
        <v>20</v>
      </c>
      <c r="B22" s="1">
        <v>38966</v>
      </c>
      <c r="C22">
        <v>11406.2</v>
      </c>
      <c r="D22">
        <v>5929.3</v>
      </c>
      <c r="E22">
        <v>5115.5200000000004</v>
      </c>
      <c r="F22">
        <v>16284.09</v>
      </c>
      <c r="G22" s="14">
        <f t="shared" si="0"/>
        <v>-5.5150895096241145E-3</v>
      </c>
      <c r="H22" s="14">
        <f t="shared" si="0"/>
        <v>-8.7986463017718144E-3</v>
      </c>
      <c r="I22" s="14">
        <f t="shared" si="0"/>
        <v>-1.1144737871796933E-2</v>
      </c>
      <c r="J22" s="14">
        <f t="shared" si="0"/>
        <v>-6.2363130853529047E-3</v>
      </c>
    </row>
    <row r="23" spans="1:10" x14ac:dyDescent="0.25">
      <c r="A23" s="2">
        <v>21</v>
      </c>
      <c r="B23" s="1">
        <v>38967</v>
      </c>
      <c r="C23">
        <v>11331.44</v>
      </c>
      <c r="D23">
        <v>5858.1</v>
      </c>
      <c r="E23">
        <v>5060.09</v>
      </c>
      <c r="F23">
        <v>16012.41</v>
      </c>
      <c r="G23" s="14">
        <f t="shared" si="0"/>
        <v>-6.5759040428705479E-3</v>
      </c>
      <c r="H23" s="14">
        <f t="shared" si="0"/>
        <v>-1.208084326463039E-2</v>
      </c>
      <c r="I23" s="14">
        <f t="shared" si="0"/>
        <v>-1.0894786313002499E-2</v>
      </c>
      <c r="J23" s="14">
        <f t="shared" si="0"/>
        <v>-1.6824510924869633E-2</v>
      </c>
    </row>
    <row r="24" spans="1:10" x14ac:dyDescent="0.25">
      <c r="A24" s="2">
        <v>22</v>
      </c>
      <c r="B24" s="1">
        <v>38968</v>
      </c>
      <c r="C24">
        <v>11392.11</v>
      </c>
      <c r="D24">
        <v>5879.3</v>
      </c>
      <c r="E24">
        <v>5073.57</v>
      </c>
      <c r="F24">
        <v>16080.46</v>
      </c>
      <c r="G24" s="14">
        <f t="shared" si="0"/>
        <v>5.3398473532357714E-3</v>
      </c>
      <c r="H24" s="14">
        <f t="shared" si="0"/>
        <v>3.6123882723337743E-3</v>
      </c>
      <c r="I24" s="14">
        <f t="shared" si="0"/>
        <v>2.6604421207932476E-3</v>
      </c>
      <c r="J24" s="14">
        <f t="shared" si="0"/>
        <v>4.2408237086653889E-3</v>
      </c>
    </row>
    <row r="25" spans="1:10" x14ac:dyDescent="0.25">
      <c r="A25" s="2">
        <v>23</v>
      </c>
      <c r="B25" s="1">
        <v>38971</v>
      </c>
      <c r="C25">
        <v>11396.84</v>
      </c>
      <c r="D25">
        <v>5850.8</v>
      </c>
      <c r="E25">
        <v>5058.3100000000004</v>
      </c>
      <c r="F25">
        <v>15794.38</v>
      </c>
      <c r="G25" s="14">
        <f t="shared" si="0"/>
        <v>4.1511347103948969E-4</v>
      </c>
      <c r="H25" s="14">
        <f t="shared" si="0"/>
        <v>-4.8593031739615055E-3</v>
      </c>
      <c r="I25" s="14">
        <f t="shared" si="0"/>
        <v>-3.0122764065224749E-3</v>
      </c>
      <c r="J25" s="14">
        <f t="shared" si="0"/>
        <v>-1.7950689751332696E-2</v>
      </c>
    </row>
    <row r="26" spans="1:10" x14ac:dyDescent="0.25">
      <c r="A26" s="2">
        <v>24</v>
      </c>
      <c r="B26" s="1">
        <v>38972</v>
      </c>
      <c r="C26">
        <v>11498.09</v>
      </c>
      <c r="D26">
        <v>5895.5</v>
      </c>
      <c r="E26">
        <v>5125.97</v>
      </c>
      <c r="F26">
        <v>15719.34</v>
      </c>
      <c r="G26" s="14">
        <f t="shared" si="0"/>
        <v>8.8448106257988535E-3</v>
      </c>
      <c r="H26" s="14">
        <f t="shared" si="0"/>
        <v>7.6109440037947758E-3</v>
      </c>
      <c r="I26" s="14">
        <f t="shared" si="0"/>
        <v>1.3287339991440581E-2</v>
      </c>
      <c r="J26" s="14">
        <f t="shared" si="0"/>
        <v>-4.7623791686377884E-3</v>
      </c>
    </row>
    <row r="27" spans="1:10" x14ac:dyDescent="0.25">
      <c r="A27" s="2">
        <v>25</v>
      </c>
      <c r="B27" s="1">
        <v>38973</v>
      </c>
      <c r="C27">
        <v>11543.32</v>
      </c>
      <c r="D27">
        <v>5892.2</v>
      </c>
      <c r="E27">
        <v>5137.93</v>
      </c>
      <c r="F27">
        <v>15750.05</v>
      </c>
      <c r="G27" s="14">
        <f t="shared" si="0"/>
        <v>3.9259800589767349E-3</v>
      </c>
      <c r="H27" s="14">
        <f t="shared" si="0"/>
        <v>-5.5990567900626623E-4</v>
      </c>
      <c r="I27" s="14">
        <f t="shared" si="0"/>
        <v>2.3304992085117211E-3</v>
      </c>
      <c r="J27" s="14">
        <f t="shared" si="0"/>
        <v>1.9517384829249723E-3</v>
      </c>
    </row>
    <row r="28" spans="1:10" x14ac:dyDescent="0.25">
      <c r="A28" s="2">
        <v>26</v>
      </c>
      <c r="B28" s="1">
        <v>38974</v>
      </c>
      <c r="C28">
        <v>11527.39</v>
      </c>
      <c r="D28">
        <v>5877.2</v>
      </c>
      <c r="E28">
        <v>5123.8500000000004</v>
      </c>
      <c r="F28">
        <v>15942.39</v>
      </c>
      <c r="G28" s="14">
        <f t="shared" si="0"/>
        <v>-1.3809720231110704E-3</v>
      </c>
      <c r="H28" s="14">
        <f t="shared" si="0"/>
        <v>-2.5489843359305861E-3</v>
      </c>
      <c r="I28" s="14">
        <f t="shared" si="0"/>
        <v>-2.7441650153709738E-3</v>
      </c>
      <c r="J28" s="14">
        <f t="shared" si="0"/>
        <v>1.2138059517565837E-2</v>
      </c>
    </row>
    <row r="29" spans="1:10" x14ac:dyDescent="0.25">
      <c r="A29" s="2">
        <v>27</v>
      </c>
      <c r="B29" s="1">
        <v>38975</v>
      </c>
      <c r="C29">
        <v>11560.77</v>
      </c>
      <c r="D29">
        <v>5877</v>
      </c>
      <c r="E29">
        <v>5144.88</v>
      </c>
      <c r="F29">
        <v>15866.93</v>
      </c>
      <c r="G29" s="14">
        <f t="shared" si="0"/>
        <v>2.8915273679080747E-3</v>
      </c>
      <c r="H29" s="14">
        <f t="shared" si="0"/>
        <v>-3.4030389140702651E-5</v>
      </c>
      <c r="I29" s="14">
        <f t="shared" si="0"/>
        <v>4.0959357975409337E-3</v>
      </c>
      <c r="J29" s="14">
        <f t="shared" si="0"/>
        <v>-4.7445303171461083E-3</v>
      </c>
    </row>
    <row r="30" spans="1:10" x14ac:dyDescent="0.25">
      <c r="A30" s="2">
        <v>28</v>
      </c>
      <c r="B30" s="1">
        <v>38979</v>
      </c>
      <c r="C30">
        <v>11540.91</v>
      </c>
      <c r="D30">
        <v>5831.8</v>
      </c>
      <c r="E30">
        <v>5115.99</v>
      </c>
      <c r="F30">
        <v>15874.28</v>
      </c>
      <c r="G30" s="14">
        <f t="shared" si="0"/>
        <v>-1.71935589900701E-3</v>
      </c>
      <c r="H30" s="14">
        <f t="shared" si="0"/>
        <v>-7.720727065005757E-3</v>
      </c>
      <c r="I30" s="14">
        <f t="shared" si="0"/>
        <v>-5.6311163362389388E-3</v>
      </c>
      <c r="J30" s="14">
        <f t="shared" si="0"/>
        <v>4.6312034931058303E-4</v>
      </c>
    </row>
    <row r="31" spans="1:10" x14ac:dyDescent="0.25">
      <c r="A31" s="2">
        <v>29</v>
      </c>
      <c r="B31" s="1">
        <v>38980</v>
      </c>
      <c r="C31">
        <v>11613.19</v>
      </c>
      <c r="D31">
        <v>5866.2</v>
      </c>
      <c r="E31">
        <v>5192.74</v>
      </c>
      <c r="F31">
        <v>15718.67</v>
      </c>
      <c r="G31" s="14">
        <f t="shared" si="0"/>
        <v>6.2434069810675683E-3</v>
      </c>
      <c r="H31" s="14">
        <f t="shared" si="0"/>
        <v>5.8813641920359011E-3</v>
      </c>
      <c r="I31" s="14">
        <f t="shared" si="0"/>
        <v>1.4890567147732866E-2</v>
      </c>
      <c r="J31" s="14">
        <f t="shared" si="0"/>
        <v>-9.851011595667385E-3</v>
      </c>
    </row>
    <row r="32" spans="1:10" x14ac:dyDescent="0.25">
      <c r="A32" s="2">
        <v>30</v>
      </c>
      <c r="B32" s="1">
        <v>38981</v>
      </c>
      <c r="C32">
        <v>11533.23</v>
      </c>
      <c r="D32">
        <v>5896.7</v>
      </c>
      <c r="E32">
        <v>5208.32</v>
      </c>
      <c r="F32">
        <v>15834.23</v>
      </c>
      <c r="G32" s="14">
        <f t="shared" si="0"/>
        <v>-6.9090872866914496E-3</v>
      </c>
      <c r="H32" s="14">
        <f t="shared" si="0"/>
        <v>5.1858076413122843E-3</v>
      </c>
      <c r="I32" s="14">
        <f t="shared" si="0"/>
        <v>2.9958507407316939E-3</v>
      </c>
      <c r="J32" s="14">
        <f t="shared" si="0"/>
        <v>7.3248745240852503E-3</v>
      </c>
    </row>
    <row r="33" spans="1:10" x14ac:dyDescent="0.25">
      <c r="A33" s="2">
        <v>31</v>
      </c>
      <c r="B33" s="1">
        <v>38982</v>
      </c>
      <c r="C33">
        <v>11508.1</v>
      </c>
      <c r="D33">
        <v>5822.3</v>
      </c>
      <c r="E33">
        <v>5141.95</v>
      </c>
      <c r="F33">
        <v>15634.67</v>
      </c>
      <c r="G33" s="14">
        <f t="shared" si="0"/>
        <v>-2.181298559082878E-3</v>
      </c>
      <c r="H33" s="14">
        <f t="shared" si="0"/>
        <v>-1.2697499718680469E-2</v>
      </c>
      <c r="I33" s="14">
        <f t="shared" si="0"/>
        <v>-1.2824961997520541E-2</v>
      </c>
      <c r="J33" s="14">
        <f t="shared" si="0"/>
        <v>-1.26831681527116E-2</v>
      </c>
    </row>
    <row r="34" spans="1:10" x14ac:dyDescent="0.25">
      <c r="A34" s="2">
        <v>32</v>
      </c>
      <c r="B34" s="1">
        <v>38985</v>
      </c>
      <c r="C34">
        <v>11575.81</v>
      </c>
      <c r="D34">
        <v>5798.3</v>
      </c>
      <c r="E34">
        <v>5146.49</v>
      </c>
      <c r="F34">
        <v>15633.81</v>
      </c>
      <c r="G34" s="14">
        <f t="shared" si="0"/>
        <v>5.8664406668745431E-3</v>
      </c>
      <c r="H34" s="14">
        <f t="shared" si="0"/>
        <v>-4.1306015392885481E-3</v>
      </c>
      <c r="I34" s="14">
        <f t="shared" si="0"/>
        <v>8.8254396092653882E-4</v>
      </c>
      <c r="J34" s="14">
        <f t="shared" si="0"/>
        <v>-5.5007470796038605E-5</v>
      </c>
    </row>
    <row r="35" spans="1:10" x14ac:dyDescent="0.25">
      <c r="A35" s="2">
        <v>33</v>
      </c>
      <c r="B35" s="1">
        <v>38986</v>
      </c>
      <c r="C35">
        <v>11669.39</v>
      </c>
      <c r="D35">
        <v>5873.6</v>
      </c>
      <c r="E35">
        <v>5219.59</v>
      </c>
      <c r="F35">
        <v>15557.45</v>
      </c>
      <c r="G35" s="14">
        <f t="shared" ref="G35:J66" si="1">LN(1+(C35-C34)/C34)</f>
        <v>8.0515982268711261E-3</v>
      </c>
      <c r="H35" s="14">
        <f t="shared" si="1"/>
        <v>1.2902962619546073E-2</v>
      </c>
      <c r="I35" s="14">
        <f t="shared" si="1"/>
        <v>1.4103925834013643E-2</v>
      </c>
      <c r="J35" s="14">
        <f t="shared" si="1"/>
        <v>-4.8962531523256761E-3</v>
      </c>
    </row>
    <row r="36" spans="1:10" x14ac:dyDescent="0.25">
      <c r="A36" s="2">
        <v>34</v>
      </c>
      <c r="B36" s="1">
        <v>38987</v>
      </c>
      <c r="C36">
        <v>11689.24</v>
      </c>
      <c r="D36">
        <v>5930.1</v>
      </c>
      <c r="E36">
        <v>5243.1</v>
      </c>
      <c r="F36">
        <v>15947.87</v>
      </c>
      <c r="G36" s="14">
        <f t="shared" si="1"/>
        <v>1.699586386548861E-3</v>
      </c>
      <c r="H36" s="14">
        <f t="shared" si="1"/>
        <v>9.573342513423783E-3</v>
      </c>
      <c r="I36" s="14">
        <f t="shared" si="1"/>
        <v>4.4940717097897544E-3</v>
      </c>
      <c r="J36" s="14">
        <f t="shared" si="1"/>
        <v>2.4785654421442239E-2</v>
      </c>
    </row>
    <row r="37" spans="1:10" x14ac:dyDescent="0.25">
      <c r="A37" s="2">
        <v>35</v>
      </c>
      <c r="B37" s="1">
        <v>38988</v>
      </c>
      <c r="C37">
        <v>11718.45</v>
      </c>
      <c r="D37">
        <v>5971.3</v>
      </c>
      <c r="E37">
        <v>5250.01</v>
      </c>
      <c r="F37">
        <v>16024.85</v>
      </c>
      <c r="G37" s="14">
        <f t="shared" si="1"/>
        <v>2.4957623039273827E-3</v>
      </c>
      <c r="H37" s="14">
        <f t="shared" si="1"/>
        <v>6.9235828692647992E-3</v>
      </c>
      <c r="I37" s="14">
        <f t="shared" si="1"/>
        <v>1.3170549053350068E-3</v>
      </c>
      <c r="J37" s="14">
        <f t="shared" si="1"/>
        <v>4.8153643949752096E-3</v>
      </c>
    </row>
    <row r="38" spans="1:10" x14ac:dyDescent="0.25">
      <c r="A38" s="2">
        <v>36</v>
      </c>
      <c r="B38" s="1">
        <v>38989</v>
      </c>
      <c r="C38">
        <v>11679.07</v>
      </c>
      <c r="D38">
        <v>5960.8</v>
      </c>
      <c r="E38">
        <v>5250.01</v>
      </c>
      <c r="F38">
        <v>16127.58</v>
      </c>
      <c r="G38" s="14">
        <f t="shared" si="1"/>
        <v>-3.3661719006912176E-3</v>
      </c>
      <c r="H38" s="14">
        <f t="shared" si="1"/>
        <v>-1.7599588857406623E-3</v>
      </c>
      <c r="I38" s="14">
        <f t="shared" si="1"/>
        <v>0</v>
      </c>
      <c r="J38" s="14">
        <f t="shared" si="1"/>
        <v>6.39020749469123E-3</v>
      </c>
    </row>
    <row r="39" spans="1:10" x14ac:dyDescent="0.25">
      <c r="A39" s="2">
        <v>37</v>
      </c>
      <c r="B39" s="1">
        <v>38992</v>
      </c>
      <c r="C39">
        <v>11670.35</v>
      </c>
      <c r="D39">
        <v>5957.8</v>
      </c>
      <c r="E39">
        <v>5243.13</v>
      </c>
      <c r="F39">
        <v>16254.29</v>
      </c>
      <c r="G39" s="14">
        <f t="shared" si="1"/>
        <v>-7.4691366255714737E-4</v>
      </c>
      <c r="H39" s="14">
        <f t="shared" si="1"/>
        <v>-5.0341484123247267E-4</v>
      </c>
      <c r="I39" s="14">
        <f t="shared" si="1"/>
        <v>-1.3113331159025194E-3</v>
      </c>
      <c r="J39" s="14">
        <f t="shared" si="1"/>
        <v>7.8260240506772705E-3</v>
      </c>
    </row>
    <row r="40" spans="1:10" x14ac:dyDescent="0.25">
      <c r="A40" s="2">
        <v>38</v>
      </c>
      <c r="B40" s="1">
        <v>38993</v>
      </c>
      <c r="C40">
        <v>11727.34</v>
      </c>
      <c r="D40">
        <v>5937.1</v>
      </c>
      <c r="E40">
        <v>5219.79</v>
      </c>
      <c r="F40">
        <v>16242.09</v>
      </c>
      <c r="G40" s="14">
        <f t="shared" si="1"/>
        <v>4.8714307012064674E-3</v>
      </c>
      <c r="H40" s="14">
        <f t="shared" si="1"/>
        <v>-3.4804867457952737E-3</v>
      </c>
      <c r="I40" s="14">
        <f t="shared" si="1"/>
        <v>-4.4614770474742356E-3</v>
      </c>
      <c r="J40" s="14">
        <f t="shared" si="1"/>
        <v>-7.5085289950314004E-4</v>
      </c>
    </row>
    <row r="41" spans="1:10" x14ac:dyDescent="0.25">
      <c r="A41" s="2">
        <v>39</v>
      </c>
      <c r="B41" s="1">
        <v>38994</v>
      </c>
      <c r="C41">
        <v>11850.61</v>
      </c>
      <c r="D41">
        <v>5966.5</v>
      </c>
      <c r="E41">
        <v>5256.55</v>
      </c>
      <c r="F41">
        <v>16082.55</v>
      </c>
      <c r="G41" s="14">
        <f t="shared" si="1"/>
        <v>1.0456475068547598E-2</v>
      </c>
      <c r="H41" s="14">
        <f t="shared" si="1"/>
        <v>4.9396921572203044E-3</v>
      </c>
      <c r="I41" s="14">
        <f t="shared" si="1"/>
        <v>7.0177468209844853E-3</v>
      </c>
      <c r="J41" s="14">
        <f t="shared" si="1"/>
        <v>-9.8711877668133056E-3</v>
      </c>
    </row>
    <row r="42" spans="1:10" x14ac:dyDescent="0.25">
      <c r="A42" s="2">
        <v>40</v>
      </c>
      <c r="B42" s="1">
        <v>38995</v>
      </c>
      <c r="C42">
        <v>11866.69</v>
      </c>
      <c r="D42">
        <v>6004.5</v>
      </c>
      <c r="E42">
        <v>5288.53</v>
      </c>
      <c r="F42">
        <v>16449.330000000002</v>
      </c>
      <c r="G42" s="14">
        <f t="shared" si="1"/>
        <v>1.3559724305721786E-3</v>
      </c>
      <c r="H42" s="14">
        <f t="shared" si="1"/>
        <v>6.3486972910276529E-3</v>
      </c>
      <c r="I42" s="14">
        <f t="shared" si="1"/>
        <v>6.0654064346668977E-3</v>
      </c>
      <c r="J42" s="14">
        <f t="shared" si="1"/>
        <v>2.2549913631068352E-2</v>
      </c>
    </row>
    <row r="43" spans="1:10" x14ac:dyDescent="0.25">
      <c r="A43" s="2">
        <v>41</v>
      </c>
      <c r="B43" s="1">
        <v>38996</v>
      </c>
      <c r="C43">
        <v>11850.21</v>
      </c>
      <c r="D43">
        <v>6001.2</v>
      </c>
      <c r="E43">
        <v>5282.06</v>
      </c>
      <c r="F43">
        <v>16436.060000000001</v>
      </c>
      <c r="G43" s="14">
        <f t="shared" si="1"/>
        <v>-1.3897265369736099E-3</v>
      </c>
      <c r="H43" s="14">
        <f t="shared" si="1"/>
        <v>-5.497388878796959E-4</v>
      </c>
      <c r="I43" s="14">
        <f t="shared" si="1"/>
        <v>-1.2241513118880941E-3</v>
      </c>
      <c r="J43" s="14">
        <f t="shared" si="1"/>
        <v>-8.07045360888523E-4</v>
      </c>
    </row>
    <row r="44" spans="1:10" x14ac:dyDescent="0.25">
      <c r="A44" s="2">
        <v>42</v>
      </c>
      <c r="B44" s="1">
        <v>39000</v>
      </c>
      <c r="C44">
        <v>11867.17</v>
      </c>
      <c r="D44">
        <v>6072.7</v>
      </c>
      <c r="E44">
        <v>5309.79</v>
      </c>
      <c r="F44">
        <v>16477.25</v>
      </c>
      <c r="G44" s="14">
        <f t="shared" si="1"/>
        <v>1.4301750775872104E-3</v>
      </c>
      <c r="H44" s="14">
        <f t="shared" si="1"/>
        <v>1.1843867485459491E-2</v>
      </c>
      <c r="I44" s="14">
        <f t="shared" si="1"/>
        <v>5.2361133051953886E-3</v>
      </c>
      <c r="J44" s="14">
        <f t="shared" si="1"/>
        <v>2.5029400873756292E-3</v>
      </c>
    </row>
    <row r="45" spans="1:10" x14ac:dyDescent="0.25">
      <c r="A45" s="2">
        <v>43</v>
      </c>
      <c r="B45" s="1">
        <v>39001</v>
      </c>
      <c r="C45">
        <v>11852.13</v>
      </c>
      <c r="D45">
        <v>6073.5</v>
      </c>
      <c r="E45">
        <v>5313.19</v>
      </c>
      <c r="F45">
        <v>16400.57</v>
      </c>
      <c r="G45" s="14">
        <f t="shared" si="1"/>
        <v>-1.2681657566341817E-3</v>
      </c>
      <c r="H45" s="14">
        <f t="shared" si="1"/>
        <v>1.317284420076368E-4</v>
      </c>
      <c r="I45" s="14">
        <f t="shared" si="1"/>
        <v>6.4012172028894124E-4</v>
      </c>
      <c r="J45" s="14">
        <f t="shared" si="1"/>
        <v>-4.6645513013829796E-3</v>
      </c>
    </row>
    <row r="46" spans="1:10" x14ac:dyDescent="0.25">
      <c r="A46" s="2">
        <v>44</v>
      </c>
      <c r="B46" s="1">
        <v>39002</v>
      </c>
      <c r="C46">
        <v>11947.7</v>
      </c>
      <c r="D46">
        <v>6121.3</v>
      </c>
      <c r="E46">
        <v>5361.51</v>
      </c>
      <c r="F46">
        <v>16368.81</v>
      </c>
      <c r="G46" s="14">
        <f t="shared" si="1"/>
        <v>8.0311929697548488E-3</v>
      </c>
      <c r="H46" s="14">
        <f t="shared" si="1"/>
        <v>7.8394471091271286E-3</v>
      </c>
      <c r="I46" s="14">
        <f t="shared" si="1"/>
        <v>9.0532436565084803E-3</v>
      </c>
      <c r="J46" s="14">
        <f t="shared" si="1"/>
        <v>-1.9383955353762766E-3</v>
      </c>
    </row>
    <row r="47" spans="1:10" x14ac:dyDescent="0.25">
      <c r="A47" s="2">
        <v>45</v>
      </c>
      <c r="B47" s="1">
        <v>39003</v>
      </c>
      <c r="C47">
        <v>11960.51</v>
      </c>
      <c r="D47">
        <v>6157.3</v>
      </c>
      <c r="E47">
        <v>5353.23</v>
      </c>
      <c r="F47">
        <v>16536.54</v>
      </c>
      <c r="G47" s="14">
        <f t="shared" si="1"/>
        <v>1.0715985199924473E-3</v>
      </c>
      <c r="H47" s="14">
        <f t="shared" si="1"/>
        <v>5.8638775031549907E-3</v>
      </c>
      <c r="I47" s="14">
        <f t="shared" si="1"/>
        <v>-1.5455347769872659E-3</v>
      </c>
      <c r="J47" s="14">
        <f t="shared" si="1"/>
        <v>1.019478308113464E-2</v>
      </c>
    </row>
    <row r="48" spans="1:10" x14ac:dyDescent="0.25">
      <c r="A48" s="2">
        <v>46</v>
      </c>
      <c r="B48" s="1">
        <v>39006</v>
      </c>
      <c r="C48">
        <v>11980.59</v>
      </c>
      <c r="D48">
        <v>6172.4</v>
      </c>
      <c r="E48">
        <v>5361.97</v>
      </c>
      <c r="F48">
        <v>16692.759999999998</v>
      </c>
      <c r="G48" s="14">
        <f t="shared" si="1"/>
        <v>1.6774504687329626E-3</v>
      </c>
      <c r="H48" s="14">
        <f t="shared" si="1"/>
        <v>2.4493714444421832E-3</v>
      </c>
      <c r="I48" s="14">
        <f t="shared" si="1"/>
        <v>1.6313278218350452E-3</v>
      </c>
      <c r="J48" s="14">
        <f t="shared" si="1"/>
        <v>9.4026146165123187E-3</v>
      </c>
    </row>
    <row r="49" spans="1:10" x14ac:dyDescent="0.25">
      <c r="A49" s="2">
        <v>47</v>
      </c>
      <c r="B49" s="1">
        <v>39007</v>
      </c>
      <c r="C49">
        <v>11950.02</v>
      </c>
      <c r="D49">
        <v>6108.6</v>
      </c>
      <c r="E49">
        <v>5302.99</v>
      </c>
      <c r="F49">
        <v>16611.59</v>
      </c>
      <c r="G49" s="14">
        <f t="shared" si="1"/>
        <v>-2.5548882062502161E-3</v>
      </c>
      <c r="H49" s="14">
        <f t="shared" si="1"/>
        <v>-1.0390126855844582E-2</v>
      </c>
      <c r="I49" s="14">
        <f t="shared" si="1"/>
        <v>-1.1060632442696339E-2</v>
      </c>
      <c r="J49" s="14">
        <f t="shared" si="1"/>
        <v>-4.8744479756055196E-3</v>
      </c>
    </row>
    <row r="50" spans="1:10" x14ac:dyDescent="0.25">
      <c r="A50" s="2">
        <v>48</v>
      </c>
      <c r="B50" s="1">
        <v>39008</v>
      </c>
      <c r="C50">
        <v>11992.68</v>
      </c>
      <c r="D50">
        <v>6150.4</v>
      </c>
      <c r="E50">
        <v>5361.29</v>
      </c>
      <c r="F50">
        <v>16653</v>
      </c>
      <c r="G50" s="14">
        <f t="shared" si="1"/>
        <v>3.5635116460189351E-3</v>
      </c>
      <c r="H50" s="14">
        <f t="shared" si="1"/>
        <v>6.8195059947135294E-3</v>
      </c>
      <c r="I50" s="14">
        <f t="shared" si="1"/>
        <v>1.093380533957441E-2</v>
      </c>
      <c r="J50" s="14">
        <f t="shared" si="1"/>
        <v>2.4897358657341973E-3</v>
      </c>
    </row>
    <row r="51" spans="1:10" x14ac:dyDescent="0.25">
      <c r="A51" s="2">
        <v>49</v>
      </c>
      <c r="B51" s="1">
        <v>39009</v>
      </c>
      <c r="C51">
        <v>12011.73</v>
      </c>
      <c r="D51">
        <v>6156</v>
      </c>
      <c r="E51">
        <v>5359.74</v>
      </c>
      <c r="F51">
        <v>16551.36</v>
      </c>
      <c r="G51" s="14">
        <f t="shared" si="1"/>
        <v>1.5872086836776135E-3</v>
      </c>
      <c r="H51" s="14">
        <f t="shared" si="1"/>
        <v>9.1009562285126154E-4</v>
      </c>
      <c r="I51" s="14">
        <f t="shared" si="1"/>
        <v>-2.8915132422903405E-4</v>
      </c>
      <c r="J51" s="14">
        <f t="shared" si="1"/>
        <v>-6.1221067026749005E-3</v>
      </c>
    </row>
    <row r="52" spans="1:10" x14ac:dyDescent="0.25">
      <c r="A52" s="2">
        <v>50</v>
      </c>
      <c r="B52" s="1">
        <v>39010</v>
      </c>
      <c r="C52">
        <v>12002.37</v>
      </c>
      <c r="D52">
        <v>6155.2</v>
      </c>
      <c r="E52">
        <v>5375.35</v>
      </c>
      <c r="F52">
        <v>16651.63</v>
      </c>
      <c r="G52" s="14">
        <f t="shared" si="1"/>
        <v>-7.795420585400666E-4</v>
      </c>
      <c r="H52" s="14">
        <f t="shared" si="1"/>
        <v>-1.2996296073920167E-4</v>
      </c>
      <c r="I52" s="14">
        <f t="shared" si="1"/>
        <v>2.9082217293245408E-3</v>
      </c>
      <c r="J52" s="14">
        <f t="shared" si="1"/>
        <v>6.0398358592051865E-3</v>
      </c>
    </row>
    <row r="53" spans="1:10" x14ac:dyDescent="0.25">
      <c r="A53" s="2">
        <v>51</v>
      </c>
      <c r="B53" s="1">
        <v>39013</v>
      </c>
      <c r="C53">
        <v>12116.91</v>
      </c>
      <c r="D53">
        <v>6166.1</v>
      </c>
      <c r="E53">
        <v>5411.81</v>
      </c>
      <c r="F53">
        <v>16788.82</v>
      </c>
      <c r="G53" s="14">
        <f t="shared" si="1"/>
        <v>9.4978673532736431E-3</v>
      </c>
      <c r="H53" s="14">
        <f t="shared" si="1"/>
        <v>1.7692942860655593E-3</v>
      </c>
      <c r="I53" s="14">
        <f t="shared" si="1"/>
        <v>6.7599143501936429E-3</v>
      </c>
      <c r="J53" s="14">
        <f t="shared" si="1"/>
        <v>8.2050791585063197E-3</v>
      </c>
    </row>
    <row r="54" spans="1:10" x14ac:dyDescent="0.25">
      <c r="A54" s="2">
        <v>52</v>
      </c>
      <c r="B54" s="1">
        <v>39014</v>
      </c>
      <c r="C54">
        <v>12127.88</v>
      </c>
      <c r="D54">
        <v>6182.5</v>
      </c>
      <c r="E54">
        <v>5404.54</v>
      </c>
      <c r="F54">
        <v>16780.47</v>
      </c>
      <c r="G54" s="14">
        <f t="shared" si="1"/>
        <v>9.0493675124593402E-4</v>
      </c>
      <c r="H54" s="14">
        <f t="shared" si="1"/>
        <v>2.6561731114751706E-3</v>
      </c>
      <c r="I54" s="14">
        <f t="shared" si="1"/>
        <v>-1.3442614365778882E-3</v>
      </c>
      <c r="J54" s="14">
        <f t="shared" si="1"/>
        <v>-4.9747850920922793E-4</v>
      </c>
    </row>
    <row r="55" spans="1:10" x14ac:dyDescent="0.25">
      <c r="A55" s="2">
        <v>53</v>
      </c>
      <c r="B55" s="1">
        <v>39015</v>
      </c>
      <c r="C55">
        <v>12134.68</v>
      </c>
      <c r="D55">
        <v>6214.6</v>
      </c>
      <c r="E55">
        <v>5422.28</v>
      </c>
      <c r="F55">
        <v>16699.3</v>
      </c>
      <c r="G55" s="14">
        <f t="shared" si="1"/>
        <v>5.6053443478735197E-4</v>
      </c>
      <c r="H55" s="14">
        <f t="shared" si="1"/>
        <v>5.1786420596769828E-3</v>
      </c>
      <c r="I55" s="14">
        <f t="shared" si="1"/>
        <v>3.2770501173757928E-3</v>
      </c>
      <c r="J55" s="14">
        <f t="shared" si="1"/>
        <v>-4.8489078054238114E-3</v>
      </c>
    </row>
    <row r="56" spans="1:10" x14ac:dyDescent="0.25">
      <c r="A56" s="2">
        <v>54</v>
      </c>
      <c r="B56" s="1">
        <v>39016</v>
      </c>
      <c r="C56">
        <v>12163.66</v>
      </c>
      <c r="D56">
        <v>6184.8</v>
      </c>
      <c r="E56">
        <v>5433.79</v>
      </c>
      <c r="F56">
        <v>16811.599999999999</v>
      </c>
      <c r="G56" s="14">
        <f t="shared" si="1"/>
        <v>2.3853492659238786E-3</v>
      </c>
      <c r="H56" s="14">
        <f t="shared" si="1"/>
        <v>-4.8066934489832376E-3</v>
      </c>
      <c r="I56" s="14">
        <f t="shared" si="1"/>
        <v>2.1204734886204465E-3</v>
      </c>
      <c r="J56" s="14">
        <f t="shared" si="1"/>
        <v>6.7023219541401087E-3</v>
      </c>
    </row>
    <row r="57" spans="1:10" x14ac:dyDescent="0.25">
      <c r="A57" s="2">
        <v>55</v>
      </c>
      <c r="B57" s="1">
        <v>39017</v>
      </c>
      <c r="C57">
        <v>12090.26</v>
      </c>
      <c r="D57">
        <v>6160.9</v>
      </c>
      <c r="E57">
        <v>5396.03</v>
      </c>
      <c r="F57">
        <v>16669.07</v>
      </c>
      <c r="G57" s="14">
        <f t="shared" si="1"/>
        <v>-6.0526483208655233E-3</v>
      </c>
      <c r="H57" s="14">
        <f t="shared" si="1"/>
        <v>-3.8717982547304412E-3</v>
      </c>
      <c r="I57" s="14">
        <f t="shared" si="1"/>
        <v>-6.9733666885486399E-3</v>
      </c>
      <c r="J57" s="14">
        <f t="shared" si="1"/>
        <v>-8.5142179664618456E-3</v>
      </c>
    </row>
    <row r="58" spans="1:10" x14ac:dyDescent="0.25">
      <c r="A58" s="2">
        <v>56</v>
      </c>
      <c r="B58" s="1">
        <v>39020</v>
      </c>
      <c r="C58">
        <v>12086.49</v>
      </c>
      <c r="D58">
        <v>6126.8</v>
      </c>
      <c r="E58">
        <v>5362.23</v>
      </c>
      <c r="F58">
        <v>16351.85</v>
      </c>
      <c r="G58" s="14">
        <f t="shared" si="1"/>
        <v>-3.1186987751100547E-4</v>
      </c>
      <c r="H58" s="14">
        <f t="shared" si="1"/>
        <v>-5.5502799611355982E-3</v>
      </c>
      <c r="I58" s="14">
        <f t="shared" si="1"/>
        <v>-6.2835646676874775E-3</v>
      </c>
      <c r="J58" s="14">
        <f t="shared" si="1"/>
        <v>-1.9213865574819654E-2</v>
      </c>
    </row>
    <row r="59" spans="1:10" x14ac:dyDescent="0.25">
      <c r="A59" s="2">
        <v>57</v>
      </c>
      <c r="B59" s="1">
        <v>39021</v>
      </c>
      <c r="C59">
        <v>12080.73</v>
      </c>
      <c r="D59">
        <v>6129.2</v>
      </c>
      <c r="E59">
        <v>5348.73</v>
      </c>
      <c r="F59">
        <v>16399.39</v>
      </c>
      <c r="G59" s="14">
        <f t="shared" si="1"/>
        <v>-4.7667874989905531E-4</v>
      </c>
      <c r="H59" s="14">
        <f t="shared" si="1"/>
        <v>3.9164491362229362E-4</v>
      </c>
      <c r="I59" s="14">
        <f t="shared" si="1"/>
        <v>-2.5207837857006503E-3</v>
      </c>
      <c r="J59" s="14">
        <f t="shared" si="1"/>
        <v>2.9030982270495608E-3</v>
      </c>
    </row>
    <row r="60" spans="1:10" x14ac:dyDescent="0.25">
      <c r="A60" s="2">
        <v>58</v>
      </c>
      <c r="B60" s="1">
        <v>39022</v>
      </c>
      <c r="C60">
        <v>12031.02</v>
      </c>
      <c r="D60">
        <v>6149.6</v>
      </c>
      <c r="E60">
        <v>5370.86</v>
      </c>
      <c r="F60">
        <v>16375.26</v>
      </c>
      <c r="G60" s="14">
        <f t="shared" si="1"/>
        <v>-4.1233067221872607E-3</v>
      </c>
      <c r="H60" s="14">
        <f t="shared" si="1"/>
        <v>3.3228033309011602E-3</v>
      </c>
      <c r="I60" s="14">
        <f t="shared" si="1"/>
        <v>4.1288951235875634E-3</v>
      </c>
      <c r="J60" s="14">
        <f t="shared" si="1"/>
        <v>-1.4724797585866673E-3</v>
      </c>
    </row>
    <row r="61" spans="1:10" x14ac:dyDescent="0.25">
      <c r="A61" s="2">
        <v>59</v>
      </c>
      <c r="B61" s="1">
        <v>39023</v>
      </c>
      <c r="C61">
        <v>12018.54</v>
      </c>
      <c r="D61">
        <v>6149.3</v>
      </c>
      <c r="E61">
        <v>5310.07</v>
      </c>
      <c r="F61">
        <v>16350.02</v>
      </c>
      <c r="G61" s="14">
        <f t="shared" si="1"/>
        <v>-1.0378569188153905E-3</v>
      </c>
      <c r="H61" s="14">
        <f t="shared" si="1"/>
        <v>-4.8784850687392632E-5</v>
      </c>
      <c r="I61" s="14">
        <f t="shared" si="1"/>
        <v>-1.1383026832930162E-2</v>
      </c>
      <c r="J61" s="14">
        <f t="shared" si="1"/>
        <v>-1.5425386737546204E-3</v>
      </c>
    </row>
    <row r="62" spans="1:10" x14ac:dyDescent="0.25">
      <c r="A62" s="2">
        <v>60</v>
      </c>
      <c r="B62" s="1">
        <v>39027</v>
      </c>
      <c r="C62">
        <v>12105.55</v>
      </c>
      <c r="D62">
        <v>6224.5</v>
      </c>
      <c r="E62">
        <v>5402.36</v>
      </c>
      <c r="F62">
        <v>16364.76</v>
      </c>
      <c r="G62" s="14">
        <f t="shared" si="1"/>
        <v>7.2135676247957799E-3</v>
      </c>
      <c r="H62" s="14">
        <f t="shared" si="1"/>
        <v>1.2154863637605819E-2</v>
      </c>
      <c r="I62" s="14">
        <f t="shared" si="1"/>
        <v>1.7230877293239317E-2</v>
      </c>
      <c r="J62" s="14">
        <f t="shared" si="1"/>
        <v>9.0112181695440913E-4</v>
      </c>
    </row>
    <row r="63" spans="1:10" x14ac:dyDescent="0.25">
      <c r="A63" s="2">
        <v>61</v>
      </c>
      <c r="B63" s="1">
        <v>39028</v>
      </c>
      <c r="C63">
        <v>12156.77</v>
      </c>
      <c r="D63">
        <v>6244</v>
      </c>
      <c r="E63">
        <v>5437.78</v>
      </c>
      <c r="F63">
        <v>16393.41</v>
      </c>
      <c r="G63" s="14">
        <f t="shared" si="1"/>
        <v>4.2221911252610976E-3</v>
      </c>
      <c r="H63" s="14">
        <f t="shared" si="1"/>
        <v>3.1278848134820574E-3</v>
      </c>
      <c r="I63" s="14">
        <f t="shared" si="1"/>
        <v>6.5349942074968848E-3</v>
      </c>
      <c r="J63" s="14">
        <f t="shared" si="1"/>
        <v>1.7491824057868921E-3</v>
      </c>
    </row>
    <row r="64" spans="1:10" x14ac:dyDescent="0.25">
      <c r="A64" s="2">
        <v>62</v>
      </c>
      <c r="B64" s="1">
        <v>39029</v>
      </c>
      <c r="C64">
        <v>12176.54</v>
      </c>
      <c r="D64">
        <v>6239</v>
      </c>
      <c r="E64">
        <v>5437.16</v>
      </c>
      <c r="F64">
        <v>16215.74</v>
      </c>
      <c r="G64" s="14">
        <f t="shared" si="1"/>
        <v>1.6249334225449299E-3</v>
      </c>
      <c r="H64" s="14">
        <f t="shared" si="1"/>
        <v>-8.0108952453637272E-4</v>
      </c>
      <c r="I64" s="14">
        <f t="shared" si="1"/>
        <v>-1.140236177250593E-4</v>
      </c>
      <c r="J64" s="14">
        <f t="shared" si="1"/>
        <v>-1.0897049332799495E-2</v>
      </c>
    </row>
    <row r="65" spans="1:10" x14ac:dyDescent="0.25">
      <c r="A65" s="2">
        <v>63</v>
      </c>
      <c r="B65" s="1">
        <v>39030</v>
      </c>
      <c r="C65">
        <v>12103.3</v>
      </c>
      <c r="D65">
        <v>6231.5</v>
      </c>
      <c r="E65">
        <v>5448.6</v>
      </c>
      <c r="F65">
        <v>16198.57</v>
      </c>
      <c r="G65" s="14">
        <f t="shared" si="1"/>
        <v>-6.0330069838967606E-3</v>
      </c>
      <c r="H65" s="14">
        <f t="shared" si="1"/>
        <v>-1.2028388443548169E-3</v>
      </c>
      <c r="I65" s="14">
        <f t="shared" si="1"/>
        <v>2.1018292175333042E-3</v>
      </c>
      <c r="J65" s="14">
        <f t="shared" si="1"/>
        <v>-1.0594087368135088E-3</v>
      </c>
    </row>
    <row r="66" spans="1:10" x14ac:dyDescent="0.25">
      <c r="A66" s="2">
        <v>64</v>
      </c>
      <c r="B66" s="1">
        <v>39031</v>
      </c>
      <c r="C66">
        <v>12108.43</v>
      </c>
      <c r="D66">
        <v>6208.4</v>
      </c>
      <c r="E66">
        <v>5447.5</v>
      </c>
      <c r="F66">
        <v>16112.43</v>
      </c>
      <c r="G66" s="14">
        <f t="shared" si="1"/>
        <v>4.2376154671872214E-4</v>
      </c>
      <c r="H66" s="14">
        <f t="shared" si="1"/>
        <v>-3.7138604894021341E-3</v>
      </c>
      <c r="I66" s="14">
        <f t="shared" si="1"/>
        <v>-2.019071050627547E-4</v>
      </c>
      <c r="J66" s="14">
        <f t="shared" si="1"/>
        <v>-5.331942934428421E-3</v>
      </c>
    </row>
    <row r="67" spans="1:10" x14ac:dyDescent="0.25">
      <c r="A67" s="2">
        <v>65</v>
      </c>
      <c r="B67" s="1">
        <v>39034</v>
      </c>
      <c r="C67">
        <v>12131.88</v>
      </c>
      <c r="D67">
        <v>6194.2</v>
      </c>
      <c r="E67">
        <v>5490.56</v>
      </c>
      <c r="F67">
        <v>16022.49</v>
      </c>
      <c r="G67" s="14">
        <f t="shared" ref="G67:J98" si="2">LN(1+(C67-C66)/C66)</f>
        <v>1.9347943417624628E-3</v>
      </c>
      <c r="H67" s="14">
        <f t="shared" si="2"/>
        <v>-2.2898434529323628E-3</v>
      </c>
      <c r="I67" s="14">
        <f t="shared" si="2"/>
        <v>7.8734661257707592E-3</v>
      </c>
      <c r="J67" s="14">
        <f t="shared" si="2"/>
        <v>-5.5976635290821159E-3</v>
      </c>
    </row>
    <row r="68" spans="1:10" x14ac:dyDescent="0.25">
      <c r="A68" s="2">
        <v>66</v>
      </c>
      <c r="B68" s="1">
        <v>39035</v>
      </c>
      <c r="C68">
        <v>12218.01</v>
      </c>
      <c r="D68">
        <v>6186.6</v>
      </c>
      <c r="E68">
        <v>5476.28</v>
      </c>
      <c r="F68">
        <v>16289.55</v>
      </c>
      <c r="G68" s="14">
        <f t="shared" si="2"/>
        <v>7.0743941112191471E-3</v>
      </c>
      <c r="H68" s="14">
        <f t="shared" si="2"/>
        <v>-1.2277075721442031E-3</v>
      </c>
      <c r="I68" s="14">
        <f t="shared" si="2"/>
        <v>-2.6042156301189973E-3</v>
      </c>
      <c r="J68" s="14">
        <f t="shared" si="2"/>
        <v>1.6530437649280999E-2</v>
      </c>
    </row>
    <row r="69" spans="1:10" x14ac:dyDescent="0.25">
      <c r="A69" s="2">
        <v>67</v>
      </c>
      <c r="B69" s="1">
        <v>39036</v>
      </c>
      <c r="C69">
        <v>12251.71</v>
      </c>
      <c r="D69">
        <v>6229.8</v>
      </c>
      <c r="E69">
        <v>5511.53</v>
      </c>
      <c r="F69">
        <v>16243.47</v>
      </c>
      <c r="G69" s="14">
        <f t="shared" si="2"/>
        <v>2.7544263936360581E-3</v>
      </c>
      <c r="H69" s="14">
        <f t="shared" si="2"/>
        <v>6.9585667855102586E-3</v>
      </c>
      <c r="I69" s="14">
        <f t="shared" si="2"/>
        <v>6.4162232384221453E-3</v>
      </c>
      <c r="J69" s="14">
        <f t="shared" si="2"/>
        <v>-2.8328160629052181E-3</v>
      </c>
    </row>
    <row r="70" spans="1:10" x14ac:dyDescent="0.25">
      <c r="A70" s="2">
        <v>68</v>
      </c>
      <c r="B70" s="1">
        <v>39037</v>
      </c>
      <c r="C70">
        <v>12305.82</v>
      </c>
      <c r="D70">
        <v>6254.9</v>
      </c>
      <c r="E70">
        <v>5505.72</v>
      </c>
      <c r="F70">
        <v>16163.87</v>
      </c>
      <c r="G70" s="14">
        <f t="shared" si="2"/>
        <v>4.4068021146719131E-3</v>
      </c>
      <c r="H70" s="14">
        <f t="shared" si="2"/>
        <v>4.0209270255194707E-3</v>
      </c>
      <c r="I70" s="14">
        <f t="shared" si="2"/>
        <v>-1.0547097576241859E-3</v>
      </c>
      <c r="J70" s="14">
        <f t="shared" si="2"/>
        <v>-4.9124772399341604E-3</v>
      </c>
    </row>
    <row r="71" spans="1:10" x14ac:dyDescent="0.25">
      <c r="A71" s="2">
        <v>69</v>
      </c>
      <c r="B71" s="1">
        <v>39038</v>
      </c>
      <c r="C71">
        <v>12342.55</v>
      </c>
      <c r="D71">
        <v>6192</v>
      </c>
      <c r="E71">
        <v>5439.71</v>
      </c>
      <c r="F71">
        <v>16091.73</v>
      </c>
      <c r="G71" s="14">
        <f t="shared" si="2"/>
        <v>2.9803209857103287E-3</v>
      </c>
      <c r="H71" s="14">
        <f t="shared" si="2"/>
        <v>-1.0107020293419771E-2</v>
      </c>
      <c r="I71" s="14">
        <f t="shared" si="2"/>
        <v>-1.2061801189731717E-2</v>
      </c>
      <c r="J71" s="14">
        <f t="shared" si="2"/>
        <v>-4.4730291968730013E-3</v>
      </c>
    </row>
    <row r="72" spans="1:10" x14ac:dyDescent="0.25">
      <c r="A72" s="2">
        <v>70</v>
      </c>
      <c r="B72" s="1">
        <v>39041</v>
      </c>
      <c r="C72">
        <v>12316.54</v>
      </c>
      <c r="D72">
        <v>6204.5</v>
      </c>
      <c r="E72">
        <v>5454.74</v>
      </c>
      <c r="F72">
        <v>15725.94</v>
      </c>
      <c r="G72" s="14">
        <f t="shared" si="2"/>
        <v>-2.1095676803945377E-3</v>
      </c>
      <c r="H72" s="14">
        <f t="shared" si="2"/>
        <v>2.0166989451112327E-3</v>
      </c>
      <c r="I72" s="14">
        <f t="shared" si="2"/>
        <v>2.7592048310002191E-3</v>
      </c>
      <c r="J72" s="14">
        <f t="shared" si="2"/>
        <v>-2.2993897198902269E-2</v>
      </c>
    </row>
    <row r="73" spans="1:10" x14ac:dyDescent="0.25">
      <c r="A73" s="2">
        <v>71</v>
      </c>
      <c r="B73" s="1">
        <v>39042</v>
      </c>
      <c r="C73">
        <v>12321.59</v>
      </c>
      <c r="D73">
        <v>6202.6</v>
      </c>
      <c r="E73">
        <v>5459.35</v>
      </c>
      <c r="F73">
        <v>15734.14</v>
      </c>
      <c r="G73" s="14">
        <f t="shared" si="2"/>
        <v>4.0993371418346889E-4</v>
      </c>
      <c r="H73" s="14">
        <f t="shared" si="2"/>
        <v>-3.0627624744737077E-4</v>
      </c>
      <c r="I73" s="14">
        <f t="shared" si="2"/>
        <v>8.4477959667951194E-4</v>
      </c>
      <c r="J73" s="14">
        <f t="shared" si="2"/>
        <v>5.2129557112982796E-4</v>
      </c>
    </row>
    <row r="74" spans="1:10" x14ac:dyDescent="0.25">
      <c r="A74" s="2">
        <v>72</v>
      </c>
      <c r="B74" s="1">
        <v>39043</v>
      </c>
      <c r="C74">
        <v>12326.95</v>
      </c>
      <c r="D74">
        <v>6160.3</v>
      </c>
      <c r="E74">
        <v>5452.49</v>
      </c>
      <c r="F74">
        <v>15914.23</v>
      </c>
      <c r="G74" s="14">
        <f t="shared" si="2"/>
        <v>4.3491420461323223E-4</v>
      </c>
      <c r="H74" s="14">
        <f t="shared" si="2"/>
        <v>-6.8430813268298696E-3</v>
      </c>
      <c r="I74" s="14">
        <f t="shared" si="2"/>
        <v>-1.2573499801619278E-3</v>
      </c>
      <c r="J74" s="14">
        <f t="shared" si="2"/>
        <v>1.1380803738557719E-2</v>
      </c>
    </row>
    <row r="75" spans="1:10" x14ac:dyDescent="0.25">
      <c r="A75" s="2">
        <v>73</v>
      </c>
      <c r="B75" s="1">
        <v>39045</v>
      </c>
      <c r="C75">
        <v>12280.17</v>
      </c>
      <c r="D75">
        <v>6122.1</v>
      </c>
      <c r="E75">
        <v>5389.46</v>
      </c>
      <c r="F75">
        <v>15734.6</v>
      </c>
      <c r="G75" s="14">
        <f t="shared" si="2"/>
        <v>-3.8021561528386334E-3</v>
      </c>
      <c r="H75" s="14">
        <f t="shared" si="2"/>
        <v>-6.22030273724717E-3</v>
      </c>
      <c r="I75" s="14">
        <f t="shared" si="2"/>
        <v>-1.1627190697630418E-2</v>
      </c>
      <c r="J75" s="14">
        <f t="shared" si="2"/>
        <v>-1.1351568376733045E-2</v>
      </c>
    </row>
    <row r="76" spans="1:10" x14ac:dyDescent="0.25">
      <c r="A76" s="2">
        <v>74</v>
      </c>
      <c r="B76" s="1">
        <v>39048</v>
      </c>
      <c r="C76">
        <v>12121.71</v>
      </c>
      <c r="D76">
        <v>6050.1</v>
      </c>
      <c r="E76">
        <v>5308.65</v>
      </c>
      <c r="F76">
        <v>15885.38</v>
      </c>
      <c r="G76" s="14">
        <f t="shared" si="2"/>
        <v>-1.2987706473435452E-2</v>
      </c>
      <c r="H76" s="14">
        <f t="shared" si="2"/>
        <v>-1.1830374089243933E-2</v>
      </c>
      <c r="I76" s="14">
        <f t="shared" si="2"/>
        <v>-1.5107628731309761E-2</v>
      </c>
      <c r="J76" s="14">
        <f t="shared" si="2"/>
        <v>9.537080216947413E-3</v>
      </c>
    </row>
    <row r="77" spans="1:10" x14ac:dyDescent="0.25">
      <c r="A77" s="2">
        <v>75</v>
      </c>
      <c r="B77" s="1">
        <v>39049</v>
      </c>
      <c r="C77">
        <v>12136.44</v>
      </c>
      <c r="D77">
        <v>6025.9</v>
      </c>
      <c r="E77">
        <v>5306.24</v>
      </c>
      <c r="F77">
        <v>15855.26</v>
      </c>
      <c r="G77" s="14">
        <f t="shared" si="2"/>
        <v>1.2144373590227268E-3</v>
      </c>
      <c r="H77" s="14">
        <f t="shared" si="2"/>
        <v>-4.0079550174109396E-3</v>
      </c>
      <c r="I77" s="14">
        <f t="shared" si="2"/>
        <v>-4.5407913627167502E-4</v>
      </c>
      <c r="J77" s="14">
        <f t="shared" si="2"/>
        <v>-1.8978829060105637E-3</v>
      </c>
    </row>
    <row r="78" spans="1:10" x14ac:dyDescent="0.25">
      <c r="A78" s="2">
        <v>76</v>
      </c>
      <c r="B78" s="1">
        <v>39050</v>
      </c>
      <c r="C78">
        <v>12226.73</v>
      </c>
      <c r="D78">
        <v>6084.4</v>
      </c>
      <c r="E78">
        <v>5381.25</v>
      </c>
      <c r="F78">
        <v>16076.2</v>
      </c>
      <c r="G78" s="14">
        <f t="shared" si="2"/>
        <v>7.4120414843380006E-3</v>
      </c>
      <c r="H78" s="14">
        <f t="shared" si="2"/>
        <v>9.6612726410929013E-3</v>
      </c>
      <c r="I78" s="14">
        <f t="shared" si="2"/>
        <v>1.4037202688241853E-2</v>
      </c>
      <c r="J78" s="14">
        <f t="shared" si="2"/>
        <v>1.3838610946985314E-2</v>
      </c>
    </row>
    <row r="79" spans="1:10" x14ac:dyDescent="0.25">
      <c r="A79" s="2">
        <v>77</v>
      </c>
      <c r="B79" s="1">
        <v>39051</v>
      </c>
      <c r="C79">
        <v>12221.93</v>
      </c>
      <c r="D79">
        <v>6048.8</v>
      </c>
      <c r="E79">
        <v>5327.64</v>
      </c>
      <c r="F79">
        <v>16274.33</v>
      </c>
      <c r="G79" s="14">
        <f t="shared" si="2"/>
        <v>-3.9265956184684819E-4</v>
      </c>
      <c r="H79" s="14">
        <f t="shared" si="2"/>
        <v>-5.8682131935275999E-3</v>
      </c>
      <c r="I79" s="14">
        <f t="shared" si="2"/>
        <v>-1.0012325806174265E-2</v>
      </c>
      <c r="J79" s="14">
        <f t="shared" si="2"/>
        <v>1.2249102397249778E-2</v>
      </c>
    </row>
    <row r="80" spans="1:10" x14ac:dyDescent="0.25">
      <c r="A80" s="2">
        <v>78</v>
      </c>
      <c r="B80" s="1">
        <v>39052</v>
      </c>
      <c r="C80">
        <v>12194.13</v>
      </c>
      <c r="D80">
        <v>6021.5</v>
      </c>
      <c r="E80">
        <v>5254.05</v>
      </c>
      <c r="F80">
        <v>16321.78</v>
      </c>
      <c r="G80" s="14">
        <f t="shared" si="2"/>
        <v>-2.2771906698541844E-3</v>
      </c>
      <c r="H80" s="14">
        <f t="shared" si="2"/>
        <v>-4.5235075435256095E-3</v>
      </c>
      <c r="I80" s="14">
        <f t="shared" si="2"/>
        <v>-1.390915561085126E-2</v>
      </c>
      <c r="J80" s="14">
        <f t="shared" si="2"/>
        <v>2.9113924033466682E-3</v>
      </c>
    </row>
    <row r="81" spans="1:10" x14ac:dyDescent="0.25">
      <c r="A81" s="2">
        <v>79</v>
      </c>
      <c r="B81" s="1">
        <v>39055</v>
      </c>
      <c r="C81">
        <v>12283.85</v>
      </c>
      <c r="D81">
        <v>6050.4</v>
      </c>
      <c r="E81">
        <v>5296.08</v>
      </c>
      <c r="F81">
        <v>16303.59</v>
      </c>
      <c r="G81" s="14">
        <f t="shared" si="2"/>
        <v>7.3307030882275078E-3</v>
      </c>
      <c r="H81" s="14">
        <f t="shared" si="2"/>
        <v>4.7879878412851367E-3</v>
      </c>
      <c r="I81" s="14">
        <f t="shared" si="2"/>
        <v>7.96771648391955E-3</v>
      </c>
      <c r="J81" s="14">
        <f t="shared" si="2"/>
        <v>-1.115083254829266E-3</v>
      </c>
    </row>
    <row r="82" spans="1:10" x14ac:dyDescent="0.25">
      <c r="A82" s="2">
        <v>80</v>
      </c>
      <c r="B82" s="1">
        <v>39056</v>
      </c>
      <c r="C82">
        <v>12331.6</v>
      </c>
      <c r="D82">
        <v>6086.4</v>
      </c>
      <c r="E82">
        <v>5359.69</v>
      </c>
      <c r="F82">
        <v>16265.76</v>
      </c>
      <c r="G82" s="14">
        <f t="shared" si="2"/>
        <v>3.8796820609929314E-3</v>
      </c>
      <c r="H82" s="14">
        <f t="shared" si="2"/>
        <v>5.9323883691967619E-3</v>
      </c>
      <c r="I82" s="14">
        <f t="shared" si="2"/>
        <v>1.1939213328461682E-2</v>
      </c>
      <c r="J82" s="14">
        <f t="shared" si="2"/>
        <v>-2.3230440283623123E-3</v>
      </c>
    </row>
    <row r="83" spans="1:10" x14ac:dyDescent="0.25">
      <c r="A83" s="2">
        <v>81</v>
      </c>
      <c r="B83" s="1">
        <v>39057</v>
      </c>
      <c r="C83">
        <v>12309.25</v>
      </c>
      <c r="D83">
        <v>6090.3</v>
      </c>
      <c r="E83">
        <v>5350.62</v>
      </c>
      <c r="F83">
        <v>16371.28</v>
      </c>
      <c r="G83" s="14">
        <f t="shared" si="2"/>
        <v>-1.8140612948943386E-3</v>
      </c>
      <c r="H83" s="14">
        <f t="shared" si="2"/>
        <v>6.4056766338282435E-4</v>
      </c>
      <c r="I83" s="14">
        <f t="shared" si="2"/>
        <v>-1.6936955453552113E-3</v>
      </c>
      <c r="J83" s="14">
        <f t="shared" si="2"/>
        <v>6.4662952078471661E-3</v>
      </c>
    </row>
    <row r="84" spans="1:10" x14ac:dyDescent="0.25">
      <c r="A84" s="2">
        <v>82</v>
      </c>
      <c r="B84" s="1">
        <v>39058</v>
      </c>
      <c r="C84">
        <v>12278.41</v>
      </c>
      <c r="D84">
        <v>6131.5</v>
      </c>
      <c r="E84">
        <v>5379.21</v>
      </c>
      <c r="F84">
        <v>16473.36</v>
      </c>
      <c r="G84" s="14">
        <f t="shared" si="2"/>
        <v>-2.5085767554048201E-3</v>
      </c>
      <c r="H84" s="14">
        <f t="shared" si="2"/>
        <v>6.7420766276814941E-3</v>
      </c>
      <c r="I84" s="14">
        <f t="shared" si="2"/>
        <v>5.3290811990197376E-3</v>
      </c>
      <c r="J84" s="14">
        <f t="shared" si="2"/>
        <v>6.2159505283494168E-3</v>
      </c>
    </row>
    <row r="85" spans="1:10" x14ac:dyDescent="0.25">
      <c r="A85" s="2">
        <v>83</v>
      </c>
      <c r="B85" s="1">
        <v>39059</v>
      </c>
      <c r="C85">
        <v>12307.48</v>
      </c>
      <c r="D85">
        <v>6152.4</v>
      </c>
      <c r="E85">
        <v>5384.16</v>
      </c>
      <c r="F85">
        <v>16417.82</v>
      </c>
      <c r="G85" s="14">
        <f t="shared" si="2"/>
        <v>2.3647721149794528E-3</v>
      </c>
      <c r="H85" s="14">
        <f t="shared" si="2"/>
        <v>3.4028313755744295E-3</v>
      </c>
      <c r="I85" s="14">
        <f t="shared" si="2"/>
        <v>9.1978633996184938E-4</v>
      </c>
      <c r="J85" s="14">
        <f t="shared" si="2"/>
        <v>-3.3772003794552436E-3</v>
      </c>
    </row>
    <row r="86" spans="1:10" x14ac:dyDescent="0.25">
      <c r="A86" s="2">
        <v>84</v>
      </c>
      <c r="B86" s="1">
        <v>39062</v>
      </c>
      <c r="C86">
        <v>12328.48</v>
      </c>
      <c r="D86">
        <v>6159.8</v>
      </c>
      <c r="E86">
        <v>5427.56</v>
      </c>
      <c r="F86">
        <v>16527.990000000002</v>
      </c>
      <c r="G86" s="14">
        <f t="shared" si="2"/>
        <v>1.7048253923331459E-3</v>
      </c>
      <c r="H86" s="14">
        <f t="shared" si="2"/>
        <v>1.2020598903611257E-3</v>
      </c>
      <c r="I86" s="14">
        <f t="shared" si="2"/>
        <v>8.0283679397700914E-3</v>
      </c>
      <c r="J86" s="14">
        <f t="shared" si="2"/>
        <v>6.6879770538062315E-3</v>
      </c>
    </row>
    <row r="87" spans="1:10" x14ac:dyDescent="0.25">
      <c r="A87" s="2">
        <v>85</v>
      </c>
      <c r="B87" s="1">
        <v>39063</v>
      </c>
      <c r="C87">
        <v>12315.58</v>
      </c>
      <c r="D87">
        <v>6156.4</v>
      </c>
      <c r="E87">
        <v>5426.82</v>
      </c>
      <c r="F87">
        <v>16637.78</v>
      </c>
      <c r="G87" s="14">
        <f t="shared" si="2"/>
        <v>-1.0469055162348972E-3</v>
      </c>
      <c r="H87" s="14">
        <f t="shared" si="2"/>
        <v>-5.5211836221730226E-4</v>
      </c>
      <c r="I87" s="14">
        <f t="shared" si="2"/>
        <v>-1.3635048729590039E-4</v>
      </c>
      <c r="J87" s="14">
        <f t="shared" si="2"/>
        <v>6.6207056879385743E-3</v>
      </c>
    </row>
    <row r="88" spans="1:10" x14ac:dyDescent="0.25">
      <c r="A88" s="2">
        <v>86</v>
      </c>
      <c r="B88" s="1">
        <v>39064</v>
      </c>
      <c r="C88">
        <v>12317.5</v>
      </c>
      <c r="D88">
        <v>6192.5</v>
      </c>
      <c r="E88">
        <v>5475.85</v>
      </c>
      <c r="F88">
        <v>16692.93</v>
      </c>
      <c r="G88" s="14">
        <f t="shared" si="2"/>
        <v>1.5588793637555043E-4</v>
      </c>
      <c r="H88" s="14">
        <f t="shared" si="2"/>
        <v>5.8466912577156086E-3</v>
      </c>
      <c r="I88" s="14">
        <f t="shared" si="2"/>
        <v>8.9941877585456558E-3</v>
      </c>
      <c r="J88" s="14">
        <f t="shared" si="2"/>
        <v>3.3092634588340335E-3</v>
      </c>
    </row>
    <row r="89" spans="1:10" x14ac:dyDescent="0.25">
      <c r="A89" s="2">
        <v>87</v>
      </c>
      <c r="B89" s="1">
        <v>39065</v>
      </c>
      <c r="C89">
        <v>12416.76</v>
      </c>
      <c r="D89">
        <v>6228</v>
      </c>
      <c r="E89">
        <v>5509.58</v>
      </c>
      <c r="F89">
        <v>16829.2</v>
      </c>
      <c r="G89" s="14">
        <f t="shared" si="2"/>
        <v>8.0261574717504485E-3</v>
      </c>
      <c r="H89" s="14">
        <f t="shared" si="2"/>
        <v>5.7163715903742734E-3</v>
      </c>
      <c r="I89" s="14">
        <f t="shared" si="2"/>
        <v>6.1408804202689408E-3</v>
      </c>
      <c r="J89" s="14">
        <f t="shared" si="2"/>
        <v>8.1301964177588303E-3</v>
      </c>
    </row>
    <row r="90" spans="1:10" x14ac:dyDescent="0.25">
      <c r="A90" s="2">
        <v>88</v>
      </c>
      <c r="B90" s="1">
        <v>39066</v>
      </c>
      <c r="C90">
        <v>12445.52</v>
      </c>
      <c r="D90">
        <v>6260</v>
      </c>
      <c r="E90">
        <v>5541.62</v>
      </c>
      <c r="F90">
        <v>16914.310000000001</v>
      </c>
      <c r="G90" s="14">
        <f t="shared" si="2"/>
        <v>2.3135458878384783E-3</v>
      </c>
      <c r="H90" s="14">
        <f t="shared" si="2"/>
        <v>5.1249311402552346E-3</v>
      </c>
      <c r="I90" s="14">
        <f t="shared" si="2"/>
        <v>5.7984815715445264E-3</v>
      </c>
      <c r="J90" s="14">
        <f t="shared" si="2"/>
        <v>5.0445362966229004E-3</v>
      </c>
    </row>
    <row r="91" spans="1:10" x14ac:dyDescent="0.25">
      <c r="A91" s="2">
        <v>89</v>
      </c>
      <c r="B91" s="1">
        <v>39069</v>
      </c>
      <c r="C91">
        <v>12441.27</v>
      </c>
      <c r="D91">
        <v>6247.4</v>
      </c>
      <c r="E91">
        <v>5530.32</v>
      </c>
      <c r="F91">
        <v>16962.11</v>
      </c>
      <c r="G91" s="14">
        <f t="shared" si="2"/>
        <v>-3.4154666321491162E-4</v>
      </c>
      <c r="H91" s="14">
        <f t="shared" si="2"/>
        <v>-2.0148079157016876E-3</v>
      </c>
      <c r="I91" s="14">
        <f t="shared" si="2"/>
        <v>-2.0411967412105009E-3</v>
      </c>
      <c r="J91" s="14">
        <f t="shared" si="2"/>
        <v>2.8220237984141997E-3</v>
      </c>
    </row>
    <row r="92" spans="1:10" x14ac:dyDescent="0.25">
      <c r="A92" s="2">
        <v>90</v>
      </c>
      <c r="B92" s="1">
        <v>39070</v>
      </c>
      <c r="C92">
        <v>12471.32</v>
      </c>
      <c r="D92">
        <v>6203.9</v>
      </c>
      <c r="E92">
        <v>5484.76</v>
      </c>
      <c r="F92">
        <v>16776.88</v>
      </c>
      <c r="G92" s="14">
        <f t="shared" si="2"/>
        <v>2.4124360071646968E-3</v>
      </c>
      <c r="H92" s="14">
        <f t="shared" si="2"/>
        <v>-6.9872506450596641E-3</v>
      </c>
      <c r="I92" s="14">
        <f t="shared" si="2"/>
        <v>-8.2723429719800071E-3</v>
      </c>
      <c r="J92" s="14">
        <f t="shared" si="2"/>
        <v>-1.0980284889563725E-2</v>
      </c>
    </row>
    <row r="93" spans="1:10" x14ac:dyDescent="0.25">
      <c r="A93" s="2">
        <v>91</v>
      </c>
      <c r="B93" s="1">
        <v>39071</v>
      </c>
      <c r="C93">
        <v>12463.87</v>
      </c>
      <c r="D93">
        <v>6198.6</v>
      </c>
      <c r="E93">
        <v>5514.42</v>
      </c>
      <c r="F93">
        <v>17011.04</v>
      </c>
      <c r="G93" s="14">
        <f t="shared" si="2"/>
        <v>-5.9754910403137722E-4</v>
      </c>
      <c r="H93" s="14">
        <f t="shared" si="2"/>
        <v>-8.5466644992816766E-4</v>
      </c>
      <c r="I93" s="14">
        <f t="shared" si="2"/>
        <v>5.3931423780361675E-3</v>
      </c>
      <c r="J93" s="14">
        <f t="shared" si="2"/>
        <v>1.3860796931128374E-2</v>
      </c>
    </row>
    <row r="94" spans="1:10" x14ac:dyDescent="0.25">
      <c r="A94" s="2">
        <v>92</v>
      </c>
      <c r="B94" s="1">
        <v>39072</v>
      </c>
      <c r="C94">
        <v>12421.25</v>
      </c>
      <c r="D94">
        <v>6183.7</v>
      </c>
      <c r="E94">
        <v>5510.39</v>
      </c>
      <c r="F94">
        <v>17047.830000000002</v>
      </c>
      <c r="G94" s="14">
        <f t="shared" si="2"/>
        <v>-3.4253434720523074E-3</v>
      </c>
      <c r="H94" s="14">
        <f t="shared" si="2"/>
        <v>-2.4066622827361669E-3</v>
      </c>
      <c r="I94" s="14">
        <f t="shared" si="2"/>
        <v>-7.3107839128194068E-4</v>
      </c>
      <c r="J94" s="14">
        <f t="shared" si="2"/>
        <v>2.160377858041432E-3</v>
      </c>
    </row>
    <row r="95" spans="1:10" x14ac:dyDescent="0.25">
      <c r="A95" s="2">
        <v>93</v>
      </c>
      <c r="B95" s="1">
        <v>39073</v>
      </c>
      <c r="C95">
        <v>12343.21</v>
      </c>
      <c r="D95">
        <v>6190</v>
      </c>
      <c r="E95">
        <v>5453.94</v>
      </c>
      <c r="F95">
        <v>17104.96</v>
      </c>
      <c r="G95" s="14">
        <f t="shared" si="2"/>
        <v>-6.3026012544045587E-3</v>
      </c>
      <c r="H95" s="14">
        <f t="shared" si="2"/>
        <v>1.0182888779231508E-3</v>
      </c>
      <c r="I95" s="14">
        <f t="shared" si="2"/>
        <v>-1.0297117796508846E-2</v>
      </c>
      <c r="J95" s="14">
        <f t="shared" si="2"/>
        <v>3.3455570269259995E-3</v>
      </c>
    </row>
    <row r="96" spans="1:10" x14ac:dyDescent="0.25">
      <c r="A96" s="2">
        <v>94</v>
      </c>
      <c r="B96" s="1">
        <v>39078</v>
      </c>
      <c r="C96">
        <v>12510.57</v>
      </c>
      <c r="D96">
        <v>6245.2</v>
      </c>
      <c r="E96">
        <v>5540.01</v>
      </c>
      <c r="F96">
        <v>17248.63</v>
      </c>
      <c r="G96" s="14">
        <f t="shared" si="2"/>
        <v>1.3467772680962008E-2</v>
      </c>
      <c r="H96" s="14">
        <f t="shared" si="2"/>
        <v>8.8780819887233527E-3</v>
      </c>
      <c r="I96" s="14">
        <f t="shared" si="2"/>
        <v>1.5658022548940775E-2</v>
      </c>
      <c r="J96" s="14">
        <f t="shared" si="2"/>
        <v>8.3642401042371434E-3</v>
      </c>
    </row>
    <row r="97" spans="1:10" x14ac:dyDescent="0.25">
      <c r="A97" s="2">
        <v>95</v>
      </c>
      <c r="B97" s="1">
        <v>39079</v>
      </c>
      <c r="C97">
        <v>12501.52</v>
      </c>
      <c r="D97">
        <v>6240.9</v>
      </c>
      <c r="E97">
        <v>5533.36</v>
      </c>
      <c r="F97">
        <v>17224.810000000001</v>
      </c>
      <c r="G97" s="14">
        <f t="shared" si="2"/>
        <v>-7.2365007441863743E-4</v>
      </c>
      <c r="H97" s="14">
        <f t="shared" si="2"/>
        <v>-6.8876593491850376E-4</v>
      </c>
      <c r="I97" s="14">
        <f t="shared" si="2"/>
        <v>-1.2010798518314679E-3</v>
      </c>
      <c r="J97" s="14">
        <f t="shared" si="2"/>
        <v>-1.381933673624433E-3</v>
      </c>
    </row>
    <row r="98" spans="1:10" x14ac:dyDescent="0.25">
      <c r="A98" s="2">
        <v>96</v>
      </c>
      <c r="B98" s="1">
        <v>39080</v>
      </c>
      <c r="C98">
        <v>12463.15</v>
      </c>
      <c r="D98">
        <v>6220.8</v>
      </c>
      <c r="E98">
        <v>5541.76</v>
      </c>
      <c r="F98">
        <v>17225.830000000002</v>
      </c>
      <c r="G98" s="14">
        <f t="shared" si="2"/>
        <v>-3.0739465183112148E-3</v>
      </c>
      <c r="H98" s="14">
        <f t="shared" si="2"/>
        <v>-3.2258869063814012E-3</v>
      </c>
      <c r="I98" s="14">
        <f t="shared" si="2"/>
        <v>1.516913877361142E-3</v>
      </c>
      <c r="J98" s="14">
        <f t="shared" si="2"/>
        <v>5.921515538161073E-5</v>
      </c>
    </row>
    <row r="99" spans="1:10" x14ac:dyDescent="0.25">
      <c r="A99" s="2">
        <v>97</v>
      </c>
      <c r="B99" s="1">
        <v>39086</v>
      </c>
      <c r="C99">
        <v>12480.69</v>
      </c>
      <c r="D99">
        <v>6287</v>
      </c>
      <c r="E99">
        <v>5574.56</v>
      </c>
      <c r="F99">
        <v>17353.669999999998</v>
      </c>
      <c r="G99" s="14">
        <f t="shared" ref="G99:J118" si="3">LN(1+(C99-C98)/C98)</f>
        <v>1.4063594772057955E-3</v>
      </c>
      <c r="H99" s="14">
        <f t="shared" si="3"/>
        <v>1.0585493556995723E-2</v>
      </c>
      <c r="I99" s="14">
        <f t="shared" si="3"/>
        <v>5.9012506274772657E-3</v>
      </c>
      <c r="J99" s="14">
        <f t="shared" si="3"/>
        <v>7.3940098863154629E-3</v>
      </c>
    </row>
    <row r="100" spans="1:10" x14ac:dyDescent="0.25">
      <c r="A100" s="2">
        <v>98</v>
      </c>
      <c r="B100" s="1">
        <v>39087</v>
      </c>
      <c r="C100">
        <v>12398.01</v>
      </c>
      <c r="D100">
        <v>6220.1</v>
      </c>
      <c r="E100">
        <v>5517.35</v>
      </c>
      <c r="F100">
        <v>17091.59</v>
      </c>
      <c r="G100" s="14">
        <f t="shared" si="3"/>
        <v>-6.6466740133603788E-3</v>
      </c>
      <c r="H100" s="14">
        <f t="shared" si="3"/>
        <v>-1.0698025608654221E-2</v>
      </c>
      <c r="I100" s="14">
        <f t="shared" si="3"/>
        <v>-1.0315717911165317E-2</v>
      </c>
      <c r="J100" s="14">
        <f t="shared" si="3"/>
        <v>-1.5217481738126412E-2</v>
      </c>
    </row>
    <row r="101" spans="1:10" x14ac:dyDescent="0.25">
      <c r="A101" s="2">
        <v>99</v>
      </c>
      <c r="B101" s="1">
        <v>39091</v>
      </c>
      <c r="C101">
        <v>12416.6</v>
      </c>
      <c r="D101">
        <v>6196.1</v>
      </c>
      <c r="E101">
        <v>5533.03</v>
      </c>
      <c r="F101">
        <v>17237.77</v>
      </c>
      <c r="G101" s="14">
        <f t="shared" si="3"/>
        <v>1.4983111544191912E-3</v>
      </c>
      <c r="H101" s="14">
        <f t="shared" si="3"/>
        <v>-3.865921923083924E-3</v>
      </c>
      <c r="I101" s="14">
        <f t="shared" si="3"/>
        <v>2.8379133610912377E-3</v>
      </c>
      <c r="J101" s="14">
        <f t="shared" si="3"/>
        <v>8.5163768575395749E-3</v>
      </c>
    </row>
    <row r="102" spans="1:10" x14ac:dyDescent="0.25">
      <c r="A102" s="2">
        <v>100</v>
      </c>
      <c r="B102" s="1">
        <v>39092</v>
      </c>
      <c r="C102">
        <v>12442.16</v>
      </c>
      <c r="D102">
        <v>6160.7</v>
      </c>
      <c r="E102">
        <v>5501.95</v>
      </c>
      <c r="F102">
        <v>16942.400000000001</v>
      </c>
      <c r="G102" s="14">
        <f t="shared" si="3"/>
        <v>2.0564186634784449E-3</v>
      </c>
      <c r="H102" s="14">
        <f t="shared" si="3"/>
        <v>-5.72965441624368E-3</v>
      </c>
      <c r="I102" s="14">
        <f t="shared" si="3"/>
        <v>-5.6330110580651571E-3</v>
      </c>
      <c r="J102" s="14">
        <f t="shared" si="3"/>
        <v>-1.7283550826988431E-2</v>
      </c>
    </row>
    <row r="103" spans="1:10" x14ac:dyDescent="0.25">
      <c r="A103" s="2">
        <v>101</v>
      </c>
      <c r="B103" s="1">
        <v>39093</v>
      </c>
      <c r="C103">
        <v>12514.98</v>
      </c>
      <c r="D103">
        <v>6230.1</v>
      </c>
      <c r="E103">
        <v>5609.8</v>
      </c>
      <c r="F103">
        <v>16838.169999999998</v>
      </c>
      <c r="G103" s="14">
        <f t="shared" si="3"/>
        <v>5.8356211211526825E-3</v>
      </c>
      <c r="H103" s="14">
        <f t="shared" si="3"/>
        <v>1.1201976581963851E-2</v>
      </c>
      <c r="I103" s="14">
        <f t="shared" si="3"/>
        <v>1.9412493418637763E-2</v>
      </c>
      <c r="J103" s="14">
        <f t="shared" si="3"/>
        <v>-6.1710226185958195E-3</v>
      </c>
    </row>
    <row r="104" spans="1:10" x14ac:dyDescent="0.25">
      <c r="A104" s="2">
        <v>102</v>
      </c>
      <c r="B104" s="1">
        <v>39094</v>
      </c>
      <c r="C104">
        <v>12556.08</v>
      </c>
      <c r="D104">
        <v>6239</v>
      </c>
      <c r="E104">
        <v>5617.62</v>
      </c>
      <c r="F104">
        <v>17057.009999999998</v>
      </c>
      <c r="G104" s="14">
        <f t="shared" si="3"/>
        <v>3.278683615127744E-3</v>
      </c>
      <c r="H104" s="14">
        <f t="shared" si="3"/>
        <v>1.4275290937432491E-3</v>
      </c>
      <c r="I104" s="14">
        <f t="shared" si="3"/>
        <v>1.3930183897207214E-3</v>
      </c>
      <c r="J104" s="14">
        <f t="shared" si="3"/>
        <v>1.2912929852673578E-2</v>
      </c>
    </row>
    <row r="105" spans="1:10" x14ac:dyDescent="0.25">
      <c r="A105" s="2">
        <v>103</v>
      </c>
      <c r="B105" s="1">
        <v>39098</v>
      </c>
      <c r="C105">
        <v>12582.59</v>
      </c>
      <c r="D105">
        <v>6215.7</v>
      </c>
      <c r="E105">
        <v>5591.54</v>
      </c>
      <c r="F105">
        <v>17202.46</v>
      </c>
      <c r="G105" s="14">
        <f t="shared" si="3"/>
        <v>2.1091020190854913E-3</v>
      </c>
      <c r="H105" s="14">
        <f t="shared" si="3"/>
        <v>-3.7415637762398127E-3</v>
      </c>
      <c r="I105" s="14">
        <f t="shared" si="3"/>
        <v>-4.6533454889619037E-3</v>
      </c>
      <c r="J105" s="14">
        <f t="shared" si="3"/>
        <v>8.4911339202398232E-3</v>
      </c>
    </row>
    <row r="106" spans="1:10" x14ac:dyDescent="0.25">
      <c r="A106" s="2">
        <v>104</v>
      </c>
      <c r="B106" s="1">
        <v>39099</v>
      </c>
      <c r="C106">
        <v>12577.15</v>
      </c>
      <c r="D106">
        <v>6204.5</v>
      </c>
      <c r="E106">
        <v>5561.78</v>
      </c>
      <c r="F106">
        <v>17261.349999999999</v>
      </c>
      <c r="G106" s="14">
        <f t="shared" si="3"/>
        <v>-4.3243690791514434E-4</v>
      </c>
      <c r="H106" s="14">
        <f t="shared" si="3"/>
        <v>-1.8035141198722837E-3</v>
      </c>
      <c r="I106" s="14">
        <f t="shared" si="3"/>
        <v>-5.3365402637148996E-3</v>
      </c>
      <c r="J106" s="14">
        <f t="shared" si="3"/>
        <v>3.4175012754669204E-3</v>
      </c>
    </row>
    <row r="107" spans="1:10" x14ac:dyDescent="0.25">
      <c r="A107" s="2">
        <v>105</v>
      </c>
      <c r="B107" s="1">
        <v>39100</v>
      </c>
      <c r="C107">
        <v>12567.93</v>
      </c>
      <c r="D107">
        <v>6210.3</v>
      </c>
      <c r="E107">
        <v>5555.04</v>
      </c>
      <c r="F107">
        <v>17370.93</v>
      </c>
      <c r="G107" s="14">
        <f t="shared" si="3"/>
        <v>-7.3334428947566515E-4</v>
      </c>
      <c r="H107" s="14">
        <f t="shared" si="3"/>
        <v>9.3436872474338757E-4</v>
      </c>
      <c r="I107" s="14">
        <f t="shared" si="3"/>
        <v>-1.2125771265241003E-3</v>
      </c>
      <c r="J107" s="14">
        <f t="shared" si="3"/>
        <v>6.3282212831493774E-3</v>
      </c>
    </row>
    <row r="108" spans="1:10" x14ac:dyDescent="0.25">
      <c r="A108" s="2">
        <v>106</v>
      </c>
      <c r="B108" s="1">
        <v>39101</v>
      </c>
      <c r="C108">
        <v>12565.53</v>
      </c>
      <c r="D108">
        <v>6237.2</v>
      </c>
      <c r="E108">
        <v>5614.7</v>
      </c>
      <c r="F108">
        <v>17310.439999999999</v>
      </c>
      <c r="G108" s="14">
        <f t="shared" si="3"/>
        <v>-1.9098047044020479E-4</v>
      </c>
      <c r="H108" s="14">
        <f t="shared" si="3"/>
        <v>4.3221597713127887E-3</v>
      </c>
      <c r="I108" s="14">
        <f t="shared" si="3"/>
        <v>1.0682534660314743E-2</v>
      </c>
      <c r="J108" s="14">
        <f t="shared" si="3"/>
        <v>-3.4883317088776622E-3</v>
      </c>
    </row>
    <row r="109" spans="1:10" x14ac:dyDescent="0.25">
      <c r="A109" s="2">
        <v>107</v>
      </c>
      <c r="B109" s="1">
        <v>39104</v>
      </c>
      <c r="C109">
        <v>12477.16</v>
      </c>
      <c r="D109">
        <v>6218.4</v>
      </c>
      <c r="E109">
        <v>5579.78</v>
      </c>
      <c r="F109">
        <v>17424.18</v>
      </c>
      <c r="G109" s="14">
        <f t="shared" si="3"/>
        <v>-7.057577824463322E-3</v>
      </c>
      <c r="H109" s="14">
        <f t="shared" si="3"/>
        <v>-3.0187247947204786E-3</v>
      </c>
      <c r="I109" s="14">
        <f t="shared" si="3"/>
        <v>-6.2388093533788285E-3</v>
      </c>
      <c r="J109" s="14">
        <f t="shared" si="3"/>
        <v>6.5491090176478103E-3</v>
      </c>
    </row>
    <row r="110" spans="1:10" x14ac:dyDescent="0.25">
      <c r="A110" s="2">
        <v>108</v>
      </c>
      <c r="B110" s="1">
        <v>39105</v>
      </c>
      <c r="C110">
        <v>12533.8</v>
      </c>
      <c r="D110">
        <v>6227.6</v>
      </c>
      <c r="E110">
        <v>5575.07</v>
      </c>
      <c r="F110">
        <v>17408.57</v>
      </c>
      <c r="G110" s="14">
        <f t="shared" si="3"/>
        <v>4.5292221350442174E-3</v>
      </c>
      <c r="H110" s="14">
        <f t="shared" si="3"/>
        <v>1.4783868995095972E-3</v>
      </c>
      <c r="I110" s="14">
        <f t="shared" si="3"/>
        <v>-8.444757715087844E-4</v>
      </c>
      <c r="J110" s="14">
        <f t="shared" si="3"/>
        <v>-8.9628301210732989E-4</v>
      </c>
    </row>
    <row r="111" spans="1:10" x14ac:dyDescent="0.25">
      <c r="A111" s="2">
        <v>109</v>
      </c>
      <c r="B111" s="1">
        <v>39106</v>
      </c>
      <c r="C111">
        <v>12621.77</v>
      </c>
      <c r="D111">
        <v>6314.8</v>
      </c>
      <c r="E111">
        <v>5638.08</v>
      </c>
      <c r="F111">
        <v>17507.400000000001</v>
      </c>
      <c r="G111" s="14">
        <f t="shared" si="3"/>
        <v>6.9941057671014635E-3</v>
      </c>
      <c r="H111" s="14">
        <f t="shared" si="3"/>
        <v>1.3905058842052323E-2</v>
      </c>
      <c r="I111" s="14">
        <f t="shared" si="3"/>
        <v>1.1238708698959862E-2</v>
      </c>
      <c r="J111" s="14">
        <f t="shared" si="3"/>
        <v>5.6610349897896596E-3</v>
      </c>
    </row>
    <row r="112" spans="1:10" x14ac:dyDescent="0.25">
      <c r="A112" s="2">
        <v>110</v>
      </c>
      <c r="B112" s="1">
        <v>39107</v>
      </c>
      <c r="C112">
        <v>12502.56</v>
      </c>
      <c r="D112">
        <v>6269.3</v>
      </c>
      <c r="E112">
        <v>5609.2</v>
      </c>
      <c r="F112">
        <v>17458.3</v>
      </c>
      <c r="G112" s="14">
        <f t="shared" si="3"/>
        <v>-9.4896775046256349E-3</v>
      </c>
      <c r="H112" s="14">
        <f t="shared" si="3"/>
        <v>-7.2313790063420619E-3</v>
      </c>
      <c r="I112" s="14">
        <f t="shared" si="3"/>
        <v>-5.135475149768671E-3</v>
      </c>
      <c r="J112" s="14">
        <f t="shared" si="3"/>
        <v>-2.8084684289459453E-3</v>
      </c>
    </row>
    <row r="113" spans="1:10" x14ac:dyDescent="0.25">
      <c r="A113" s="2">
        <v>111</v>
      </c>
      <c r="B113" s="1">
        <v>39108</v>
      </c>
      <c r="C113">
        <v>12487.02</v>
      </c>
      <c r="D113">
        <v>6228</v>
      </c>
      <c r="E113">
        <v>5582.3</v>
      </c>
      <c r="F113">
        <v>17421.93</v>
      </c>
      <c r="G113" s="14">
        <f t="shared" si="3"/>
        <v>-1.2437185421405202E-3</v>
      </c>
      <c r="H113" s="14">
        <f t="shared" si="3"/>
        <v>-6.6094516973408297E-3</v>
      </c>
      <c r="I113" s="14">
        <f t="shared" si="3"/>
        <v>-4.8072290226806921E-3</v>
      </c>
      <c r="J113" s="14">
        <f t="shared" si="3"/>
        <v>-2.0854227842566487E-3</v>
      </c>
    </row>
    <row r="114" spans="1:10" x14ac:dyDescent="0.25">
      <c r="A114" s="2">
        <v>112</v>
      </c>
      <c r="B114" s="1">
        <v>39111</v>
      </c>
      <c r="C114">
        <v>12490.78</v>
      </c>
      <c r="D114">
        <v>6239.9</v>
      </c>
      <c r="E114">
        <v>5619.7</v>
      </c>
      <c r="F114">
        <v>17470.46</v>
      </c>
      <c r="G114" s="14">
        <f t="shared" si="3"/>
        <v>3.0106735007904043E-4</v>
      </c>
      <c r="H114" s="14">
        <f t="shared" si="3"/>
        <v>1.9089026401466406E-3</v>
      </c>
      <c r="I114" s="14">
        <f t="shared" si="3"/>
        <v>6.6774038501988551E-3</v>
      </c>
      <c r="J114" s="14">
        <f t="shared" si="3"/>
        <v>2.7816971719681043E-3</v>
      </c>
    </row>
    <row r="115" spans="1:10" x14ac:dyDescent="0.25">
      <c r="A115" s="2">
        <v>113</v>
      </c>
      <c r="B115" s="1">
        <v>39112</v>
      </c>
      <c r="C115">
        <v>12523.31</v>
      </c>
      <c r="D115">
        <v>6242</v>
      </c>
      <c r="E115">
        <v>5645.59</v>
      </c>
      <c r="F115">
        <v>17490.189999999999</v>
      </c>
      <c r="G115" s="14">
        <f t="shared" si="3"/>
        <v>2.6009355797808613E-3</v>
      </c>
      <c r="H115" s="14">
        <f t="shared" si="3"/>
        <v>3.3648723668899453E-4</v>
      </c>
      <c r="I115" s="14">
        <f t="shared" si="3"/>
        <v>4.5964277141211356E-3</v>
      </c>
      <c r="J115" s="14">
        <f t="shared" si="3"/>
        <v>1.1286976697858424E-3</v>
      </c>
    </row>
    <row r="116" spans="1:10" x14ac:dyDescent="0.25">
      <c r="A116" s="2">
        <v>114</v>
      </c>
      <c r="B116" s="1">
        <v>39113</v>
      </c>
      <c r="C116">
        <v>12621.69</v>
      </c>
      <c r="D116">
        <v>6203.1</v>
      </c>
      <c r="E116">
        <v>5608.31</v>
      </c>
      <c r="F116">
        <v>17383.419999999998</v>
      </c>
      <c r="G116" s="14">
        <f t="shared" si="3"/>
        <v>7.8250548415668957E-3</v>
      </c>
      <c r="H116" s="14">
        <f t="shared" si="3"/>
        <v>-6.2514767558907152E-3</v>
      </c>
      <c r="I116" s="14">
        <f t="shared" si="3"/>
        <v>-6.6252830334537251E-3</v>
      </c>
      <c r="J116" s="14">
        <f t="shared" si="3"/>
        <v>-6.1232739373388734E-3</v>
      </c>
    </row>
    <row r="117" spans="1:10" x14ac:dyDescent="0.25">
      <c r="A117" s="2">
        <v>115</v>
      </c>
      <c r="B117" s="1">
        <v>39114</v>
      </c>
      <c r="C117">
        <v>12673.68</v>
      </c>
      <c r="D117">
        <v>6282.2</v>
      </c>
      <c r="E117">
        <v>5662.25</v>
      </c>
      <c r="F117">
        <v>17519.5</v>
      </c>
      <c r="G117" s="14">
        <f t="shared" si="3"/>
        <v>4.1106394733723172E-3</v>
      </c>
      <c r="H117" s="14">
        <f t="shared" si="3"/>
        <v>1.2671070511559208E-2</v>
      </c>
      <c r="I117" s="14">
        <f t="shared" si="3"/>
        <v>9.571913345588259E-3</v>
      </c>
      <c r="J117" s="14">
        <f t="shared" si="3"/>
        <v>7.7976679035683134E-3</v>
      </c>
    </row>
    <row r="118" spans="1:10" x14ac:dyDescent="0.25">
      <c r="A118" s="2">
        <v>116</v>
      </c>
      <c r="B118" s="1">
        <v>39115</v>
      </c>
      <c r="C118">
        <v>12653.49</v>
      </c>
      <c r="D118">
        <v>6310.9</v>
      </c>
      <c r="E118">
        <v>5677.3</v>
      </c>
      <c r="F118">
        <v>17547.11</v>
      </c>
      <c r="G118" s="14">
        <f t="shared" si="3"/>
        <v>-1.594335591126666E-3</v>
      </c>
      <c r="H118" s="14">
        <f t="shared" si="3"/>
        <v>4.5580595229174469E-3</v>
      </c>
      <c r="I118" s="14">
        <f t="shared" si="3"/>
        <v>2.6544278806199004E-3</v>
      </c>
      <c r="J118" s="14">
        <f t="shared" si="3"/>
        <v>1.5747176989996811E-3</v>
      </c>
    </row>
    <row r="119" spans="1:10" x14ac:dyDescent="0.25">
      <c r="A119" s="2">
        <v>117</v>
      </c>
      <c r="B119" s="1">
        <v>39118</v>
      </c>
      <c r="C119">
        <v>12661.74</v>
      </c>
      <c r="D119">
        <v>6317.9</v>
      </c>
      <c r="E119">
        <v>5681.11</v>
      </c>
      <c r="F119">
        <v>17344.8</v>
      </c>
      <c r="G119" s="14">
        <f t="shared" ref="G119:J182" si="4">LN(1+(C119-C118)/C118)</f>
        <v>6.5178157907812295E-4</v>
      </c>
      <c r="H119" s="14">
        <f t="shared" si="4"/>
        <v>1.1085773338534077E-3</v>
      </c>
      <c r="I119" s="14">
        <f t="shared" si="4"/>
        <v>6.7086857102274474E-4</v>
      </c>
      <c r="J119" s="14">
        <f t="shared" si="4"/>
        <v>-1.1596514332476042E-2</v>
      </c>
    </row>
    <row r="120" spans="1:10" x14ac:dyDescent="0.25">
      <c r="A120" s="2">
        <v>118</v>
      </c>
      <c r="B120" s="1">
        <v>39119</v>
      </c>
      <c r="C120">
        <v>12666.31</v>
      </c>
      <c r="D120">
        <v>6346.3</v>
      </c>
      <c r="E120">
        <v>5676.78</v>
      </c>
      <c r="F120">
        <v>17406.86</v>
      </c>
      <c r="G120" s="14">
        <f t="shared" si="4"/>
        <v>3.6086473688997305E-4</v>
      </c>
      <c r="H120" s="14">
        <f t="shared" si="4"/>
        <v>4.4850914559086191E-3</v>
      </c>
      <c r="I120" s="14">
        <f t="shared" si="4"/>
        <v>-7.6246560052467625E-4</v>
      </c>
      <c r="J120" s="14">
        <f t="shared" si="4"/>
        <v>3.5716317420594426E-3</v>
      </c>
    </row>
    <row r="121" spans="1:10" x14ac:dyDescent="0.25">
      <c r="A121" s="2">
        <v>119</v>
      </c>
      <c r="B121" s="1">
        <v>39120</v>
      </c>
      <c r="C121">
        <v>12666.87</v>
      </c>
      <c r="D121">
        <v>6369.5</v>
      </c>
      <c r="E121">
        <v>5703</v>
      </c>
      <c r="F121">
        <v>17292.32</v>
      </c>
      <c r="G121" s="14">
        <f t="shared" si="4"/>
        <v>4.4210793914713937E-5</v>
      </c>
      <c r="H121" s="14">
        <f t="shared" si="4"/>
        <v>3.6490076507689271E-3</v>
      </c>
      <c r="I121" s="14">
        <f t="shared" si="4"/>
        <v>4.6081815991516105E-3</v>
      </c>
      <c r="J121" s="14">
        <f t="shared" si="4"/>
        <v>-6.6019090952851031E-3</v>
      </c>
    </row>
    <row r="122" spans="1:10" x14ac:dyDescent="0.25">
      <c r="A122" s="2">
        <v>120</v>
      </c>
      <c r="B122" s="1">
        <v>39121</v>
      </c>
      <c r="C122">
        <v>12637.63</v>
      </c>
      <c r="D122">
        <v>6346.4</v>
      </c>
      <c r="E122">
        <v>5665.1</v>
      </c>
      <c r="F122">
        <v>17292.48</v>
      </c>
      <c r="G122" s="14">
        <f t="shared" si="4"/>
        <v>-2.3110524226242382E-3</v>
      </c>
      <c r="H122" s="14">
        <f t="shared" si="4"/>
        <v>-3.6332505620484258E-3</v>
      </c>
      <c r="I122" s="14">
        <f t="shared" si="4"/>
        <v>-6.6678055995692273E-3</v>
      </c>
      <c r="J122" s="14">
        <f t="shared" si="4"/>
        <v>9.2526196479344111E-6</v>
      </c>
    </row>
    <row r="123" spans="1:10" x14ac:dyDescent="0.25">
      <c r="A123" s="2">
        <v>121</v>
      </c>
      <c r="B123" s="1">
        <v>39122</v>
      </c>
      <c r="C123">
        <v>12580.83</v>
      </c>
      <c r="D123">
        <v>6382.8</v>
      </c>
      <c r="E123">
        <v>5692.45</v>
      </c>
      <c r="F123">
        <v>17504.330000000002</v>
      </c>
      <c r="G123" s="14">
        <f t="shared" si="4"/>
        <v>-4.5046443000814713E-3</v>
      </c>
      <c r="H123" s="14">
        <f t="shared" si="4"/>
        <v>5.7191495484790918E-3</v>
      </c>
      <c r="I123" s="14">
        <f t="shared" si="4"/>
        <v>4.8161888553057445E-3</v>
      </c>
      <c r="J123" s="14">
        <f t="shared" si="4"/>
        <v>1.2176553974330281E-2</v>
      </c>
    </row>
    <row r="124" spans="1:10" x14ac:dyDescent="0.25">
      <c r="A124" s="2">
        <v>122</v>
      </c>
      <c r="B124" s="1">
        <v>39126</v>
      </c>
      <c r="C124">
        <v>12654.85</v>
      </c>
      <c r="D124">
        <v>6381.8</v>
      </c>
      <c r="E124">
        <v>5682.69</v>
      </c>
      <c r="F124">
        <v>17621.45</v>
      </c>
      <c r="G124" s="14">
        <f t="shared" si="4"/>
        <v>5.8663140660117326E-3</v>
      </c>
      <c r="H124" s="14">
        <f t="shared" si="4"/>
        <v>-1.5668332764770033E-4</v>
      </c>
      <c r="I124" s="14">
        <f t="shared" si="4"/>
        <v>-1.7160232568657536E-3</v>
      </c>
      <c r="J124" s="14">
        <f t="shared" si="4"/>
        <v>6.6686310757014611E-3</v>
      </c>
    </row>
    <row r="125" spans="1:10" x14ac:dyDescent="0.25">
      <c r="A125" s="2">
        <v>123</v>
      </c>
      <c r="B125" s="1">
        <v>39127</v>
      </c>
      <c r="C125">
        <v>12741.86</v>
      </c>
      <c r="D125">
        <v>6421.2</v>
      </c>
      <c r="E125">
        <v>5725.84</v>
      </c>
      <c r="F125">
        <v>17752.64</v>
      </c>
      <c r="G125" s="14">
        <f t="shared" si="4"/>
        <v>6.8520954434764421E-3</v>
      </c>
      <c r="H125" s="14">
        <f t="shared" si="4"/>
        <v>6.1548268966346758E-3</v>
      </c>
      <c r="I125" s="14">
        <f t="shared" si="4"/>
        <v>7.5645513948166161E-3</v>
      </c>
      <c r="J125" s="14">
        <f t="shared" si="4"/>
        <v>7.4173272850271603E-3</v>
      </c>
    </row>
    <row r="126" spans="1:10" x14ac:dyDescent="0.25">
      <c r="A126" s="2">
        <v>124</v>
      </c>
      <c r="B126" s="1">
        <v>39128</v>
      </c>
      <c r="C126">
        <v>12765.01</v>
      </c>
      <c r="D126">
        <v>6433.3</v>
      </c>
      <c r="E126">
        <v>5720.88</v>
      </c>
      <c r="F126">
        <v>17897.23</v>
      </c>
      <c r="G126" s="14">
        <f t="shared" si="4"/>
        <v>1.8151977374324571E-3</v>
      </c>
      <c r="H126" s="14">
        <f t="shared" si="4"/>
        <v>1.8826097590344633E-3</v>
      </c>
      <c r="I126" s="14">
        <f t="shared" si="4"/>
        <v>-8.6662385564220212E-4</v>
      </c>
      <c r="J126" s="14">
        <f t="shared" si="4"/>
        <v>8.1117150123318129E-3</v>
      </c>
    </row>
    <row r="127" spans="1:10" x14ac:dyDescent="0.25">
      <c r="A127" s="2">
        <v>125</v>
      </c>
      <c r="B127" s="1">
        <v>39129</v>
      </c>
      <c r="C127">
        <v>12767.57</v>
      </c>
      <c r="D127">
        <v>6419.5</v>
      </c>
      <c r="E127">
        <v>5713.59</v>
      </c>
      <c r="F127">
        <v>17875.650000000001</v>
      </c>
      <c r="G127" s="14">
        <f t="shared" si="4"/>
        <v>2.0052811024800051E-4</v>
      </c>
      <c r="H127" s="14">
        <f t="shared" si="4"/>
        <v>-2.1473928331554918E-3</v>
      </c>
      <c r="I127" s="14">
        <f t="shared" si="4"/>
        <v>-1.2750920659566989E-3</v>
      </c>
      <c r="J127" s="14">
        <f t="shared" si="4"/>
        <v>-1.2065007132627125E-3</v>
      </c>
    </row>
    <row r="128" spans="1:10" x14ac:dyDescent="0.25">
      <c r="A128" s="2">
        <v>126</v>
      </c>
      <c r="B128" s="1">
        <v>39133</v>
      </c>
      <c r="C128">
        <v>12786.64</v>
      </c>
      <c r="D128">
        <v>6412.3</v>
      </c>
      <c r="E128">
        <v>5713.45</v>
      </c>
      <c r="F128">
        <v>17939.12</v>
      </c>
      <c r="G128" s="14">
        <f t="shared" si="4"/>
        <v>1.4925136437419345E-3</v>
      </c>
      <c r="H128" s="14">
        <f t="shared" si="4"/>
        <v>-1.1222121223235819E-3</v>
      </c>
      <c r="I128" s="14">
        <f t="shared" si="4"/>
        <v>-2.450328344130362E-5</v>
      </c>
      <c r="J128" s="14">
        <f t="shared" si="4"/>
        <v>3.5443514753692633E-3</v>
      </c>
    </row>
    <row r="129" spans="1:10" x14ac:dyDescent="0.25">
      <c r="A129" s="2">
        <v>127</v>
      </c>
      <c r="B129" s="1">
        <v>39134</v>
      </c>
      <c r="C129">
        <v>12738.41</v>
      </c>
      <c r="D129">
        <v>6357.1</v>
      </c>
      <c r="E129">
        <v>5694.56</v>
      </c>
      <c r="F129">
        <v>17913.21</v>
      </c>
      <c r="G129" s="14">
        <f t="shared" si="4"/>
        <v>-3.7790372514997809E-3</v>
      </c>
      <c r="H129" s="14">
        <f t="shared" si="4"/>
        <v>-8.6457224055546799E-3</v>
      </c>
      <c r="I129" s="14">
        <f t="shared" si="4"/>
        <v>-3.3117112037174806E-3</v>
      </c>
      <c r="J129" s="14">
        <f t="shared" si="4"/>
        <v>-1.4453735369905102E-3</v>
      </c>
    </row>
    <row r="130" spans="1:10" x14ac:dyDescent="0.25">
      <c r="A130" s="2">
        <v>128</v>
      </c>
      <c r="B130" s="1">
        <v>39135</v>
      </c>
      <c r="C130">
        <v>12686.02</v>
      </c>
      <c r="D130">
        <v>6380.9</v>
      </c>
      <c r="E130">
        <v>5707.86</v>
      </c>
      <c r="F130">
        <v>18108.79</v>
      </c>
      <c r="G130" s="14">
        <f t="shared" si="4"/>
        <v>-4.1212388361864753E-3</v>
      </c>
      <c r="H130" s="14">
        <f t="shared" si="4"/>
        <v>3.736854717447639E-3</v>
      </c>
      <c r="I130" s="14">
        <f t="shared" si="4"/>
        <v>2.3328391747897267E-3</v>
      </c>
      <c r="J130" s="14">
        <f t="shared" si="4"/>
        <v>1.0859026254535987E-2</v>
      </c>
    </row>
    <row r="131" spans="1:10" x14ac:dyDescent="0.25">
      <c r="A131" s="2">
        <v>129</v>
      </c>
      <c r="B131" s="1">
        <v>39136</v>
      </c>
      <c r="C131">
        <v>12647.48</v>
      </c>
      <c r="D131">
        <v>6401.5</v>
      </c>
      <c r="E131">
        <v>5716.38</v>
      </c>
      <c r="F131">
        <v>18188.419999999998</v>
      </c>
      <c r="G131" s="14">
        <f t="shared" si="4"/>
        <v>-3.0426139090135866E-3</v>
      </c>
      <c r="H131" s="14">
        <f t="shared" si="4"/>
        <v>3.2231846655259703E-3</v>
      </c>
      <c r="I131" s="14">
        <f t="shared" si="4"/>
        <v>1.4915655797821965E-3</v>
      </c>
      <c r="J131" s="14">
        <f t="shared" si="4"/>
        <v>4.3876720966050005E-3</v>
      </c>
    </row>
    <row r="132" spans="1:10" x14ac:dyDescent="0.25">
      <c r="A132" s="2">
        <v>130</v>
      </c>
      <c r="B132" s="1">
        <v>39139</v>
      </c>
      <c r="C132">
        <v>12632.26</v>
      </c>
      <c r="D132">
        <v>6434.7</v>
      </c>
      <c r="E132">
        <v>5762.54</v>
      </c>
      <c r="F132">
        <v>18215.349999999999</v>
      </c>
      <c r="G132" s="14">
        <f t="shared" si="4"/>
        <v>-1.2041264537516589E-3</v>
      </c>
      <c r="H132" s="14">
        <f t="shared" si="4"/>
        <v>5.1728820106252283E-3</v>
      </c>
      <c r="I132" s="14">
        <f t="shared" si="4"/>
        <v>8.0426118164422696E-3</v>
      </c>
      <c r="J132" s="14">
        <f t="shared" si="4"/>
        <v>1.4795173638564257E-3</v>
      </c>
    </row>
    <row r="133" spans="1:10" x14ac:dyDescent="0.25">
      <c r="A133" s="2">
        <v>131</v>
      </c>
      <c r="B133" s="1">
        <v>39140</v>
      </c>
      <c r="C133">
        <v>12216.24</v>
      </c>
      <c r="D133">
        <v>6286.1</v>
      </c>
      <c r="E133">
        <v>5588.39</v>
      </c>
      <c r="F133">
        <v>18119.919999999998</v>
      </c>
      <c r="G133" s="14">
        <f t="shared" si="4"/>
        <v>-3.3487645299999889E-2</v>
      </c>
      <c r="H133" s="14">
        <f t="shared" si="4"/>
        <v>-2.3364373298081133E-2</v>
      </c>
      <c r="I133" s="14">
        <f t="shared" si="4"/>
        <v>-3.0687118358695118E-2</v>
      </c>
      <c r="J133" s="14">
        <f t="shared" si="4"/>
        <v>-5.2527596146208508E-3</v>
      </c>
    </row>
    <row r="134" spans="1:10" x14ac:dyDescent="0.25">
      <c r="A134" s="2">
        <v>132</v>
      </c>
      <c r="B134" s="1">
        <v>39141</v>
      </c>
      <c r="C134">
        <v>12268.63</v>
      </c>
      <c r="D134">
        <v>6171.5</v>
      </c>
      <c r="E134">
        <v>5516.32</v>
      </c>
      <c r="F134">
        <v>17604.12</v>
      </c>
      <c r="G134" s="14">
        <f t="shared" si="4"/>
        <v>4.279383958504533E-3</v>
      </c>
      <c r="H134" s="14">
        <f t="shared" si="4"/>
        <v>-1.8398926414794327E-2</v>
      </c>
      <c r="I134" s="14">
        <f t="shared" si="4"/>
        <v>-1.2980260070350316E-2</v>
      </c>
      <c r="J134" s="14">
        <f t="shared" si="4"/>
        <v>-2.8878920035854183E-2</v>
      </c>
    </row>
    <row r="135" spans="1:10" x14ac:dyDescent="0.25">
      <c r="A135" s="2">
        <v>133</v>
      </c>
      <c r="B135" s="1">
        <v>39142</v>
      </c>
      <c r="C135">
        <v>12234.34</v>
      </c>
      <c r="D135">
        <v>6116</v>
      </c>
      <c r="E135">
        <v>5458.4</v>
      </c>
      <c r="F135">
        <v>17453.509999999998</v>
      </c>
      <c r="G135" s="14">
        <f t="shared" si="4"/>
        <v>-2.7988462120581369E-3</v>
      </c>
      <c r="H135" s="14">
        <f t="shared" si="4"/>
        <v>-9.033632135030438E-3</v>
      </c>
      <c r="I135" s="14">
        <f t="shared" si="4"/>
        <v>-1.0555264782223355E-2</v>
      </c>
      <c r="J135" s="14">
        <f t="shared" si="4"/>
        <v>-8.5921910051248648E-3</v>
      </c>
    </row>
    <row r="136" spans="1:10" x14ac:dyDescent="0.25">
      <c r="A136" s="2">
        <v>134</v>
      </c>
      <c r="B136" s="1">
        <v>39143</v>
      </c>
      <c r="C136">
        <v>12114.1</v>
      </c>
      <c r="D136">
        <v>6116.2</v>
      </c>
      <c r="E136">
        <v>5424.7</v>
      </c>
      <c r="F136">
        <v>17217.93</v>
      </c>
      <c r="G136" s="14">
        <f t="shared" si="4"/>
        <v>-9.8766883988565448E-3</v>
      </c>
      <c r="H136" s="14">
        <f t="shared" si="4"/>
        <v>3.2700577168028067E-5</v>
      </c>
      <c r="I136" s="14">
        <f t="shared" si="4"/>
        <v>-6.1931081607999525E-3</v>
      </c>
      <c r="J136" s="14">
        <f t="shared" si="4"/>
        <v>-1.3589491838407136E-2</v>
      </c>
    </row>
    <row r="137" spans="1:10" x14ac:dyDescent="0.25">
      <c r="A137" s="2">
        <v>135</v>
      </c>
      <c r="B137" s="1">
        <v>39146</v>
      </c>
      <c r="C137">
        <v>12050.41</v>
      </c>
      <c r="D137">
        <v>6058.7</v>
      </c>
      <c r="E137">
        <v>5385.03</v>
      </c>
      <c r="F137">
        <v>16642.25</v>
      </c>
      <c r="G137" s="14">
        <f t="shared" si="4"/>
        <v>-5.2713791822604191E-3</v>
      </c>
      <c r="H137" s="14">
        <f t="shared" si="4"/>
        <v>-9.4457330279240134E-3</v>
      </c>
      <c r="I137" s="14">
        <f t="shared" si="4"/>
        <v>-7.3397167348024442E-3</v>
      </c>
      <c r="J137" s="14">
        <f t="shared" si="4"/>
        <v>-3.4006640116353015E-2</v>
      </c>
    </row>
    <row r="138" spans="1:10" x14ac:dyDescent="0.25">
      <c r="A138" s="2">
        <v>136</v>
      </c>
      <c r="B138" s="1">
        <v>39147</v>
      </c>
      <c r="C138">
        <v>12207.59</v>
      </c>
      <c r="D138">
        <v>6138.5</v>
      </c>
      <c r="E138">
        <v>5437.13</v>
      </c>
      <c r="F138">
        <v>16844.5</v>
      </c>
      <c r="G138" s="14">
        <f t="shared" si="4"/>
        <v>1.2959205189300958E-2</v>
      </c>
      <c r="H138" s="14">
        <f t="shared" si="4"/>
        <v>1.3085157022697757E-2</v>
      </c>
      <c r="I138" s="14">
        <f t="shared" si="4"/>
        <v>9.6284664990841824E-3</v>
      </c>
      <c r="J138" s="14">
        <f t="shared" si="4"/>
        <v>1.2079551421337103E-2</v>
      </c>
    </row>
    <row r="139" spans="1:10" x14ac:dyDescent="0.25">
      <c r="A139" s="2">
        <v>137</v>
      </c>
      <c r="B139" s="1">
        <v>39148</v>
      </c>
      <c r="C139">
        <v>12192.45</v>
      </c>
      <c r="D139">
        <v>6156.5</v>
      </c>
      <c r="E139">
        <v>5455.07</v>
      </c>
      <c r="F139">
        <v>16764.62</v>
      </c>
      <c r="G139" s="14">
        <f t="shared" si="4"/>
        <v>-1.2409817314242668E-3</v>
      </c>
      <c r="H139" s="14">
        <f t="shared" si="4"/>
        <v>2.928021612031624E-3</v>
      </c>
      <c r="I139" s="14">
        <f t="shared" si="4"/>
        <v>3.2941033441207094E-3</v>
      </c>
      <c r="J139" s="14">
        <f t="shared" si="4"/>
        <v>-4.7534806273520844E-3</v>
      </c>
    </row>
    <row r="140" spans="1:10" x14ac:dyDescent="0.25">
      <c r="A140" s="2">
        <v>138</v>
      </c>
      <c r="B140" s="1">
        <v>39149</v>
      </c>
      <c r="C140">
        <v>12260.7</v>
      </c>
      <c r="D140">
        <v>6227.7</v>
      </c>
      <c r="E140">
        <v>5524.26</v>
      </c>
      <c r="F140">
        <v>17090.310000000001</v>
      </c>
      <c r="G140" s="14">
        <f t="shared" si="4"/>
        <v>5.582117414125105E-3</v>
      </c>
      <c r="H140" s="14">
        <f t="shared" si="4"/>
        <v>1.149864900393238E-2</v>
      </c>
      <c r="I140" s="14">
        <f t="shared" si="4"/>
        <v>1.2603850315239338E-2</v>
      </c>
      <c r="J140" s="14">
        <f t="shared" si="4"/>
        <v>1.9240922833416583E-2</v>
      </c>
    </row>
    <row r="141" spans="1:10" x14ac:dyDescent="0.25">
      <c r="A141" s="2">
        <v>139</v>
      </c>
      <c r="B141" s="1">
        <v>39150</v>
      </c>
      <c r="C141">
        <v>12276.32</v>
      </c>
      <c r="D141">
        <v>6245.2</v>
      </c>
      <c r="E141">
        <v>5537.84</v>
      </c>
      <c r="F141">
        <v>17164.04</v>
      </c>
      <c r="G141" s="14">
        <f t="shared" si="4"/>
        <v>1.2731784144919373E-3</v>
      </c>
      <c r="H141" s="14">
        <f t="shared" si="4"/>
        <v>2.8060854305066059E-3</v>
      </c>
      <c r="I141" s="14">
        <f t="shared" si="4"/>
        <v>2.4552312529930059E-3</v>
      </c>
      <c r="J141" s="14">
        <f t="shared" si="4"/>
        <v>4.304861359951416E-3</v>
      </c>
    </row>
    <row r="142" spans="1:10" x14ac:dyDescent="0.25">
      <c r="A142" s="2">
        <v>140</v>
      </c>
      <c r="B142" s="1">
        <v>39153</v>
      </c>
      <c r="C142">
        <v>12318.62</v>
      </c>
      <c r="D142">
        <v>6233.3</v>
      </c>
      <c r="E142">
        <v>5496.07</v>
      </c>
      <c r="F142">
        <v>17292.39</v>
      </c>
      <c r="G142" s="14">
        <f t="shared" si="4"/>
        <v>3.4397353038481057E-3</v>
      </c>
      <c r="H142" s="14">
        <f t="shared" si="4"/>
        <v>-1.9072811006781156E-3</v>
      </c>
      <c r="I142" s="14">
        <f t="shared" si="4"/>
        <v>-7.5712416603101766E-3</v>
      </c>
      <c r="J142" s="14">
        <f t="shared" si="4"/>
        <v>7.4500227474851117E-3</v>
      </c>
    </row>
    <row r="143" spans="1:10" x14ac:dyDescent="0.25">
      <c r="A143" s="2">
        <v>141</v>
      </c>
      <c r="B143" s="1">
        <v>39154</v>
      </c>
      <c r="C143">
        <v>12075.96</v>
      </c>
      <c r="D143">
        <v>6161.2</v>
      </c>
      <c r="E143">
        <v>5432.94</v>
      </c>
      <c r="F143">
        <v>17178.84</v>
      </c>
      <c r="G143" s="14">
        <f t="shared" si="4"/>
        <v>-1.9895239360415738E-2</v>
      </c>
      <c r="H143" s="14">
        <f t="shared" si="4"/>
        <v>-1.1634323816384459E-2</v>
      </c>
      <c r="I143" s="14">
        <f t="shared" si="4"/>
        <v>-1.1552867488504873E-2</v>
      </c>
      <c r="J143" s="14">
        <f t="shared" si="4"/>
        <v>-6.5881264291682189E-3</v>
      </c>
    </row>
    <row r="144" spans="1:10" x14ac:dyDescent="0.25">
      <c r="A144" s="2">
        <v>142</v>
      </c>
      <c r="B144" s="1">
        <v>39155</v>
      </c>
      <c r="C144">
        <v>12133.4</v>
      </c>
      <c r="D144">
        <v>6000.7</v>
      </c>
      <c r="E144">
        <v>5296.22</v>
      </c>
      <c r="F144">
        <v>16676.89</v>
      </c>
      <c r="G144" s="14">
        <f t="shared" si="4"/>
        <v>4.7452809809629386E-3</v>
      </c>
      <c r="H144" s="14">
        <f t="shared" si="4"/>
        <v>-2.639543467847014E-2</v>
      </c>
      <c r="I144" s="14">
        <f t="shared" si="4"/>
        <v>-2.5487065328685467E-2</v>
      </c>
      <c r="J144" s="14">
        <f t="shared" si="4"/>
        <v>-2.9654465196826706E-2</v>
      </c>
    </row>
    <row r="145" spans="1:10" x14ac:dyDescent="0.25">
      <c r="A145" s="2">
        <v>143</v>
      </c>
      <c r="B145" s="1">
        <v>39156</v>
      </c>
      <c r="C145">
        <v>12159.68</v>
      </c>
      <c r="D145">
        <v>6133.2</v>
      </c>
      <c r="E145">
        <v>5389.85</v>
      </c>
      <c r="F145">
        <v>16860.39</v>
      </c>
      <c r="G145" s="14">
        <f t="shared" si="4"/>
        <v>2.1635799372957138E-3</v>
      </c>
      <c r="H145" s="14">
        <f t="shared" si="4"/>
        <v>2.1840507490401815E-2</v>
      </c>
      <c r="I145" s="14">
        <f t="shared" si="4"/>
        <v>1.7524196662708599E-2</v>
      </c>
      <c r="J145" s="14">
        <f t="shared" si="4"/>
        <v>1.0943155271620696E-2</v>
      </c>
    </row>
    <row r="146" spans="1:10" x14ac:dyDescent="0.25">
      <c r="A146" s="2">
        <v>144</v>
      </c>
      <c r="B146" s="1">
        <v>39157</v>
      </c>
      <c r="C146">
        <v>12110.41</v>
      </c>
      <c r="D146">
        <v>6130.6</v>
      </c>
      <c r="E146">
        <v>5382.16</v>
      </c>
      <c r="F146">
        <v>16744.150000000001</v>
      </c>
      <c r="G146" s="14">
        <f t="shared" si="4"/>
        <v>-4.0601470932987585E-3</v>
      </c>
      <c r="H146" s="14">
        <f t="shared" si="4"/>
        <v>-4.2401213962277968E-4</v>
      </c>
      <c r="I146" s="14">
        <f t="shared" si="4"/>
        <v>-1.4277746319145889E-3</v>
      </c>
      <c r="J146" s="14">
        <f t="shared" si="4"/>
        <v>-6.9181404423305374E-3</v>
      </c>
    </row>
    <row r="147" spans="1:10" x14ac:dyDescent="0.25">
      <c r="A147" s="2">
        <v>145</v>
      </c>
      <c r="B147" s="1">
        <v>39160</v>
      </c>
      <c r="C147">
        <v>12226.17</v>
      </c>
      <c r="D147">
        <v>6189.4</v>
      </c>
      <c r="E147">
        <v>5458.95</v>
      </c>
      <c r="F147">
        <v>17009.55</v>
      </c>
      <c r="G147" s="14">
        <f t="shared" si="4"/>
        <v>9.5133229939448147E-3</v>
      </c>
      <c r="H147" s="14">
        <f t="shared" si="4"/>
        <v>9.5455270248448135E-3</v>
      </c>
      <c r="I147" s="14">
        <f t="shared" si="4"/>
        <v>1.416668298280562E-2</v>
      </c>
      <c r="J147" s="14">
        <f t="shared" si="4"/>
        <v>1.5726007494931291E-2</v>
      </c>
    </row>
    <row r="148" spans="1:10" x14ac:dyDescent="0.25">
      <c r="A148" s="2">
        <v>146</v>
      </c>
      <c r="B148" s="1">
        <v>39161</v>
      </c>
      <c r="C148">
        <v>12288.1</v>
      </c>
      <c r="D148">
        <v>6220.3</v>
      </c>
      <c r="E148">
        <v>5503.27</v>
      </c>
      <c r="F148">
        <v>17163.2</v>
      </c>
      <c r="G148" s="14">
        <f t="shared" si="4"/>
        <v>5.0525780901094237E-3</v>
      </c>
      <c r="H148" s="14">
        <f t="shared" si="4"/>
        <v>4.9799856339212663E-3</v>
      </c>
      <c r="I148" s="14">
        <f t="shared" si="4"/>
        <v>8.0859974498343531E-3</v>
      </c>
      <c r="J148" s="14">
        <f t="shared" si="4"/>
        <v>8.9926058296529339E-3</v>
      </c>
    </row>
    <row r="149" spans="1:10" x14ac:dyDescent="0.25">
      <c r="A149" s="2">
        <v>147</v>
      </c>
      <c r="B149" s="1">
        <v>39163</v>
      </c>
      <c r="C149">
        <v>12461.14</v>
      </c>
      <c r="D149">
        <v>6318</v>
      </c>
      <c r="E149">
        <v>5598.37</v>
      </c>
      <c r="F149">
        <v>17419.2</v>
      </c>
      <c r="G149" s="14">
        <f t="shared" si="4"/>
        <v>1.398368755794803E-2</v>
      </c>
      <c r="H149" s="14">
        <f t="shared" si="4"/>
        <v>1.558456528065332E-2</v>
      </c>
      <c r="I149" s="14">
        <f t="shared" si="4"/>
        <v>1.7133022922176926E-2</v>
      </c>
      <c r="J149" s="14">
        <f t="shared" si="4"/>
        <v>1.480548928375082E-2</v>
      </c>
    </row>
    <row r="150" spans="1:10" x14ac:dyDescent="0.25">
      <c r="A150" s="2">
        <v>148</v>
      </c>
      <c r="B150" s="1">
        <v>39164</v>
      </c>
      <c r="C150">
        <v>12481.01</v>
      </c>
      <c r="D150">
        <v>6339.4</v>
      </c>
      <c r="E150">
        <v>5634.75</v>
      </c>
      <c r="F150">
        <v>17480.61</v>
      </c>
      <c r="G150" s="14">
        <f t="shared" si="4"/>
        <v>1.5932872028625081E-3</v>
      </c>
      <c r="H150" s="14">
        <f t="shared" si="4"/>
        <v>3.381424366881543E-3</v>
      </c>
      <c r="I150" s="14">
        <f t="shared" si="4"/>
        <v>6.4772969922206889E-3</v>
      </c>
      <c r="J150" s="14">
        <f t="shared" si="4"/>
        <v>3.5192204988955061E-3</v>
      </c>
    </row>
    <row r="151" spans="1:10" x14ac:dyDescent="0.25">
      <c r="A151" s="2">
        <v>149</v>
      </c>
      <c r="B151" s="1">
        <v>39167</v>
      </c>
      <c r="C151">
        <v>12469.07</v>
      </c>
      <c r="D151">
        <v>6291.9</v>
      </c>
      <c r="E151">
        <v>5576.3</v>
      </c>
      <c r="F151">
        <v>17521.96</v>
      </c>
      <c r="G151" s="14">
        <f t="shared" si="4"/>
        <v>-9.5711123262786908E-4</v>
      </c>
      <c r="H151" s="14">
        <f t="shared" si="4"/>
        <v>-7.5210348747533637E-3</v>
      </c>
      <c r="I151" s="14">
        <f t="shared" si="4"/>
        <v>-1.0427306915687707E-2</v>
      </c>
      <c r="J151" s="14">
        <f t="shared" si="4"/>
        <v>2.3626847534681922E-3</v>
      </c>
    </row>
    <row r="152" spans="1:10" x14ac:dyDescent="0.25">
      <c r="A152" s="2">
        <v>150</v>
      </c>
      <c r="B152" s="1">
        <v>39168</v>
      </c>
      <c r="C152">
        <v>12397.29</v>
      </c>
      <c r="D152">
        <v>6292.6</v>
      </c>
      <c r="E152">
        <v>5587.06</v>
      </c>
      <c r="F152">
        <v>17365.05</v>
      </c>
      <c r="G152" s="14">
        <f t="shared" si="4"/>
        <v>-5.7732775825033097E-3</v>
      </c>
      <c r="H152" s="14">
        <f t="shared" si="4"/>
        <v>1.1124796387974361E-4</v>
      </c>
      <c r="I152" s="14">
        <f t="shared" si="4"/>
        <v>1.9277356158290378E-3</v>
      </c>
      <c r="J152" s="14">
        <f t="shared" si="4"/>
        <v>-8.9953858502256883E-3</v>
      </c>
    </row>
    <row r="153" spans="1:10" x14ac:dyDescent="0.25">
      <c r="A153" s="2">
        <v>151</v>
      </c>
      <c r="B153" s="1">
        <v>39169</v>
      </c>
      <c r="C153">
        <v>12300.36</v>
      </c>
      <c r="D153">
        <v>6267.2</v>
      </c>
      <c r="E153">
        <v>5552.69</v>
      </c>
      <c r="F153">
        <v>17254.73</v>
      </c>
      <c r="G153" s="14">
        <f t="shared" si="4"/>
        <v>-7.8493700959689269E-3</v>
      </c>
      <c r="H153" s="14">
        <f t="shared" si="4"/>
        <v>-4.0446559064717469E-3</v>
      </c>
      <c r="I153" s="14">
        <f t="shared" si="4"/>
        <v>-6.1707146140379194E-3</v>
      </c>
      <c r="J153" s="14">
        <f t="shared" si="4"/>
        <v>-6.3732567577409784E-3</v>
      </c>
    </row>
    <row r="154" spans="1:10" x14ac:dyDescent="0.25">
      <c r="A154" s="2">
        <v>152</v>
      </c>
      <c r="B154" s="1">
        <v>39170</v>
      </c>
      <c r="C154">
        <v>12348.75</v>
      </c>
      <c r="D154">
        <v>6324.2</v>
      </c>
      <c r="E154">
        <v>5631.53</v>
      </c>
      <c r="F154">
        <v>17263.939999999999</v>
      </c>
      <c r="G154" s="14">
        <f t="shared" si="4"/>
        <v>3.9263131337999571E-3</v>
      </c>
      <c r="H154" s="14">
        <f t="shared" si="4"/>
        <v>9.0538604711657249E-3</v>
      </c>
      <c r="I154" s="14">
        <f t="shared" si="4"/>
        <v>1.4098668647562394E-2</v>
      </c>
      <c r="J154" s="14">
        <f t="shared" si="4"/>
        <v>5.3362428034143519E-4</v>
      </c>
    </row>
    <row r="155" spans="1:10" x14ac:dyDescent="0.25">
      <c r="A155" s="2">
        <v>153</v>
      </c>
      <c r="B155" s="1">
        <v>39171</v>
      </c>
      <c r="C155">
        <v>12354.35</v>
      </c>
      <c r="D155">
        <v>6308</v>
      </c>
      <c r="E155">
        <v>5634.16</v>
      </c>
      <c r="F155">
        <v>17287.650000000001</v>
      </c>
      <c r="G155" s="14">
        <f t="shared" si="4"/>
        <v>4.5338440081836372E-4</v>
      </c>
      <c r="H155" s="14">
        <f t="shared" si="4"/>
        <v>-2.5648752998035647E-3</v>
      </c>
      <c r="I155" s="14">
        <f t="shared" si="4"/>
        <v>4.6690438806302998E-4</v>
      </c>
      <c r="J155" s="14">
        <f t="shared" si="4"/>
        <v>1.3724406733044187E-3</v>
      </c>
    </row>
    <row r="156" spans="1:10" x14ac:dyDescent="0.25">
      <c r="A156" s="2">
        <v>154</v>
      </c>
      <c r="B156" s="1">
        <v>39174</v>
      </c>
      <c r="C156">
        <v>12382.3</v>
      </c>
      <c r="D156">
        <v>6315.5</v>
      </c>
      <c r="E156">
        <v>5645.56</v>
      </c>
      <c r="F156">
        <v>17028.41</v>
      </c>
      <c r="G156" s="14">
        <f t="shared" si="4"/>
        <v>2.2598057452730583E-3</v>
      </c>
      <c r="H156" s="14">
        <f t="shared" si="4"/>
        <v>1.1882601311009832E-3</v>
      </c>
      <c r="I156" s="14">
        <f t="shared" si="4"/>
        <v>2.0213274587448822E-3</v>
      </c>
      <c r="J156" s="14">
        <f t="shared" si="4"/>
        <v>-1.510924807759142E-2</v>
      </c>
    </row>
    <row r="157" spans="1:10" x14ac:dyDescent="0.25">
      <c r="A157" s="2">
        <v>155</v>
      </c>
      <c r="B157" s="1">
        <v>39175</v>
      </c>
      <c r="C157">
        <v>12510.93</v>
      </c>
      <c r="D157">
        <v>6366.1</v>
      </c>
      <c r="E157">
        <v>5711.91</v>
      </c>
      <c r="F157">
        <v>17244.05</v>
      </c>
      <c r="G157" s="14">
        <f t="shared" si="4"/>
        <v>1.0334628720639632E-2</v>
      </c>
      <c r="H157" s="14">
        <f t="shared" si="4"/>
        <v>7.98010795577846E-3</v>
      </c>
      <c r="I157" s="14">
        <f t="shared" si="4"/>
        <v>1.168407309491416E-2</v>
      </c>
      <c r="J157" s="14">
        <f t="shared" si="4"/>
        <v>1.2584030774721276E-2</v>
      </c>
    </row>
    <row r="158" spans="1:10" x14ac:dyDescent="0.25">
      <c r="A158" s="2">
        <v>156</v>
      </c>
      <c r="B158" s="1">
        <v>39176</v>
      </c>
      <c r="C158">
        <v>12530.05</v>
      </c>
      <c r="D158">
        <v>6364.7</v>
      </c>
      <c r="E158">
        <v>5739.01</v>
      </c>
      <c r="F158">
        <v>17544.09</v>
      </c>
      <c r="G158" s="14">
        <f t="shared" si="4"/>
        <v>1.5270970797222659E-3</v>
      </c>
      <c r="H158" s="14">
        <f t="shared" si="4"/>
        <v>-2.1993904635123814E-4</v>
      </c>
      <c r="I158" s="14">
        <f t="shared" si="4"/>
        <v>4.7332529779208774E-3</v>
      </c>
      <c r="J158" s="14">
        <f t="shared" si="4"/>
        <v>1.7249984621437713E-2</v>
      </c>
    </row>
    <row r="159" spans="1:10" x14ac:dyDescent="0.25">
      <c r="A159" s="2">
        <v>157</v>
      </c>
      <c r="B159" s="1">
        <v>39177</v>
      </c>
      <c r="C159">
        <v>12560.83</v>
      </c>
      <c r="D159">
        <v>6397.3</v>
      </c>
      <c r="E159">
        <v>5741.38</v>
      </c>
      <c r="F159">
        <v>17491.419999999998</v>
      </c>
      <c r="G159" s="14">
        <f t="shared" si="4"/>
        <v>2.4534823362282201E-3</v>
      </c>
      <c r="H159" s="14">
        <f t="shared" si="4"/>
        <v>5.1089282100121305E-3</v>
      </c>
      <c r="I159" s="14">
        <f t="shared" si="4"/>
        <v>4.1287796558604913E-4</v>
      </c>
      <c r="J159" s="14">
        <f t="shared" si="4"/>
        <v>-3.006666075546937E-3</v>
      </c>
    </row>
    <row r="160" spans="1:10" x14ac:dyDescent="0.25">
      <c r="A160" s="2">
        <v>158</v>
      </c>
      <c r="B160" s="1">
        <v>39182</v>
      </c>
      <c r="C160">
        <v>12573.85</v>
      </c>
      <c r="D160">
        <v>6417.8</v>
      </c>
      <c r="E160">
        <v>5766.27</v>
      </c>
      <c r="F160">
        <v>17664.689999999999</v>
      </c>
      <c r="G160" s="14">
        <f t="shared" si="4"/>
        <v>1.0360188524037384E-3</v>
      </c>
      <c r="H160" s="14">
        <f t="shared" si="4"/>
        <v>3.1993534949025129E-3</v>
      </c>
      <c r="I160" s="14">
        <f t="shared" si="4"/>
        <v>4.3258247884445196E-3</v>
      </c>
      <c r="J160" s="14">
        <f t="shared" si="4"/>
        <v>9.8572568459229098E-3</v>
      </c>
    </row>
    <row r="161" spans="1:10" x14ac:dyDescent="0.25">
      <c r="A161" s="2">
        <v>159</v>
      </c>
      <c r="B161" s="1">
        <v>39183</v>
      </c>
      <c r="C161">
        <v>12484.62</v>
      </c>
      <c r="D161">
        <v>6413.3</v>
      </c>
      <c r="E161">
        <v>5751.92</v>
      </c>
      <c r="F161">
        <v>17670.07</v>
      </c>
      <c r="G161" s="14">
        <f t="shared" si="4"/>
        <v>-7.1217737669244064E-3</v>
      </c>
      <c r="H161" s="14">
        <f t="shared" si="4"/>
        <v>-7.0142079548860968E-4</v>
      </c>
      <c r="I161" s="14">
        <f t="shared" si="4"/>
        <v>-2.4917122263977895E-3</v>
      </c>
      <c r="J161" s="14">
        <f t="shared" si="4"/>
        <v>3.0451600868795276E-4</v>
      </c>
    </row>
    <row r="162" spans="1:10" x14ac:dyDescent="0.25">
      <c r="A162" s="2">
        <v>160</v>
      </c>
      <c r="B162" s="1">
        <v>39184</v>
      </c>
      <c r="C162">
        <v>12552.96</v>
      </c>
      <c r="D162">
        <v>6416.4</v>
      </c>
      <c r="E162">
        <v>5748.94</v>
      </c>
      <c r="F162">
        <v>17540.419999999998</v>
      </c>
      <c r="G162" s="14">
        <f t="shared" si="4"/>
        <v>5.4590075970012593E-3</v>
      </c>
      <c r="H162" s="14">
        <f t="shared" si="4"/>
        <v>4.8325370980291859E-4</v>
      </c>
      <c r="I162" s="14">
        <f t="shared" si="4"/>
        <v>-5.1822212716121801E-4</v>
      </c>
      <c r="J162" s="14">
        <f t="shared" si="4"/>
        <v>-7.3643159151407216E-3</v>
      </c>
    </row>
    <row r="163" spans="1:10" x14ac:dyDescent="0.25">
      <c r="A163" s="2">
        <v>161</v>
      </c>
      <c r="B163" s="1">
        <v>39185</v>
      </c>
      <c r="C163">
        <v>12612.13</v>
      </c>
      <c r="D163">
        <v>6462.4</v>
      </c>
      <c r="E163">
        <v>5789.34</v>
      </c>
      <c r="F163">
        <v>17363.95</v>
      </c>
      <c r="G163" s="14">
        <f t="shared" si="4"/>
        <v>4.7025549314961184E-3</v>
      </c>
      <c r="H163" s="14">
        <f t="shared" si="4"/>
        <v>7.1435530664622849E-3</v>
      </c>
      <c r="I163" s="14">
        <f t="shared" si="4"/>
        <v>7.0028054612627294E-3</v>
      </c>
      <c r="J163" s="14">
        <f t="shared" si="4"/>
        <v>-1.0111714012958876E-2</v>
      </c>
    </row>
    <row r="164" spans="1:10" x14ac:dyDescent="0.25">
      <c r="A164" s="2">
        <v>162</v>
      </c>
      <c r="B164" s="1">
        <v>39188</v>
      </c>
      <c r="C164">
        <v>12720.46</v>
      </c>
      <c r="D164">
        <v>6516.2</v>
      </c>
      <c r="E164">
        <v>5861.97</v>
      </c>
      <c r="F164">
        <v>17628.3</v>
      </c>
      <c r="G164" s="14">
        <f t="shared" si="4"/>
        <v>8.5526715068992305E-3</v>
      </c>
      <c r="H164" s="14">
        <f t="shared" si="4"/>
        <v>8.2906181188485938E-3</v>
      </c>
      <c r="I164" s="14">
        <f t="shared" si="4"/>
        <v>1.2467429118052388E-2</v>
      </c>
      <c r="J164" s="14">
        <f t="shared" si="4"/>
        <v>1.5109347302426209E-2</v>
      </c>
    </row>
    <row r="165" spans="1:10" x14ac:dyDescent="0.25">
      <c r="A165" s="2">
        <v>163</v>
      </c>
      <c r="B165" s="1">
        <v>39189</v>
      </c>
      <c r="C165">
        <v>12773.04</v>
      </c>
      <c r="D165">
        <v>6497.8</v>
      </c>
      <c r="E165">
        <v>5858.14</v>
      </c>
      <c r="F165">
        <v>17527.45</v>
      </c>
      <c r="G165" s="14">
        <f t="shared" si="4"/>
        <v>4.124978881362925E-3</v>
      </c>
      <c r="H165" s="14">
        <f t="shared" si="4"/>
        <v>-2.8277258737641046E-3</v>
      </c>
      <c r="I165" s="14">
        <f t="shared" si="4"/>
        <v>-6.535775067531424E-4</v>
      </c>
      <c r="J165" s="14">
        <f t="shared" si="4"/>
        <v>-5.7373417799685142E-3</v>
      </c>
    </row>
    <row r="166" spans="1:10" x14ac:dyDescent="0.25">
      <c r="A166" s="2">
        <v>164</v>
      </c>
      <c r="B166" s="1">
        <v>39190</v>
      </c>
      <c r="C166">
        <v>12803.84</v>
      </c>
      <c r="D166">
        <v>6449.4</v>
      </c>
      <c r="E166">
        <v>5835.95</v>
      </c>
      <c r="F166">
        <v>17667.330000000002</v>
      </c>
      <c r="G166" s="14">
        <f t="shared" si="4"/>
        <v>2.4084262731022183E-3</v>
      </c>
      <c r="H166" s="14">
        <f t="shared" si="4"/>
        <v>-7.476554847160137E-3</v>
      </c>
      <c r="I166" s="14">
        <f t="shared" si="4"/>
        <v>-3.7950839497416567E-3</v>
      </c>
      <c r="J166" s="14">
        <f t="shared" si="4"/>
        <v>7.9489479141349444E-3</v>
      </c>
    </row>
    <row r="167" spans="1:10" x14ac:dyDescent="0.25">
      <c r="A167" s="2">
        <v>165</v>
      </c>
      <c r="B167" s="1">
        <v>39191</v>
      </c>
      <c r="C167">
        <v>12808.63</v>
      </c>
      <c r="D167">
        <v>6440.6</v>
      </c>
      <c r="E167">
        <v>5829.04</v>
      </c>
      <c r="F167">
        <v>17371.97</v>
      </c>
      <c r="G167" s="14">
        <f t="shared" si="4"/>
        <v>3.7403655764894249E-4</v>
      </c>
      <c r="H167" s="14">
        <f t="shared" si="4"/>
        <v>-1.3653997466508601E-3</v>
      </c>
      <c r="I167" s="14">
        <f t="shared" si="4"/>
        <v>-1.1847418314541059E-3</v>
      </c>
      <c r="J167" s="14">
        <f t="shared" si="4"/>
        <v>-1.6859183594739532E-2</v>
      </c>
    </row>
    <row r="168" spans="1:10" x14ac:dyDescent="0.25">
      <c r="A168" s="2">
        <v>166</v>
      </c>
      <c r="B168" s="1">
        <v>39192</v>
      </c>
      <c r="C168">
        <v>12961.98</v>
      </c>
      <c r="D168">
        <v>6486.8</v>
      </c>
      <c r="E168">
        <v>5938.9</v>
      </c>
      <c r="F168">
        <v>17452.62</v>
      </c>
      <c r="G168" s="14">
        <f t="shared" si="4"/>
        <v>1.1901294540351786E-2</v>
      </c>
      <c r="H168" s="14">
        <f t="shared" si="4"/>
        <v>7.1476393847975002E-3</v>
      </c>
      <c r="I168" s="14">
        <f t="shared" si="4"/>
        <v>1.8671609760085618E-2</v>
      </c>
      <c r="J168" s="14">
        <f t="shared" si="4"/>
        <v>4.6317928903330599E-3</v>
      </c>
    </row>
    <row r="169" spans="1:10" x14ac:dyDescent="0.25">
      <c r="A169" s="2">
        <v>167</v>
      </c>
      <c r="B169" s="1">
        <v>39195</v>
      </c>
      <c r="C169">
        <v>12919.4</v>
      </c>
      <c r="D169">
        <v>6479.7</v>
      </c>
      <c r="E169">
        <v>5917.32</v>
      </c>
      <c r="F169">
        <v>17455.37</v>
      </c>
      <c r="G169" s="14">
        <f t="shared" si="4"/>
        <v>-3.2903993849503527E-3</v>
      </c>
      <c r="H169" s="14">
        <f t="shared" si="4"/>
        <v>-1.0951298669019298E-3</v>
      </c>
      <c r="I169" s="14">
        <f t="shared" si="4"/>
        <v>-3.6402873480677555E-3</v>
      </c>
      <c r="J169" s="14">
        <f t="shared" si="4"/>
        <v>1.5755705245066009E-4</v>
      </c>
    </row>
    <row r="170" spans="1:10" x14ac:dyDescent="0.25">
      <c r="A170" s="2">
        <v>168</v>
      </c>
      <c r="B170" s="1">
        <v>39196</v>
      </c>
      <c r="C170">
        <v>12953.94</v>
      </c>
      <c r="D170">
        <v>6429.5</v>
      </c>
      <c r="E170">
        <v>5886.03</v>
      </c>
      <c r="F170">
        <v>17451.77</v>
      </c>
      <c r="G170" s="14">
        <f t="shared" si="4"/>
        <v>2.6699313284092772E-3</v>
      </c>
      <c r="H170" s="14">
        <f t="shared" si="4"/>
        <v>-7.7774382678238397E-3</v>
      </c>
      <c r="I170" s="14">
        <f t="shared" si="4"/>
        <v>-5.3018970541555974E-3</v>
      </c>
      <c r="J170" s="14">
        <f t="shared" si="4"/>
        <v>-2.0626152774256079E-4</v>
      </c>
    </row>
    <row r="171" spans="1:10" x14ac:dyDescent="0.25">
      <c r="A171" s="2">
        <v>169</v>
      </c>
      <c r="B171" s="1">
        <v>39197</v>
      </c>
      <c r="C171">
        <v>13089.89</v>
      </c>
      <c r="D171">
        <v>6461.9</v>
      </c>
      <c r="E171">
        <v>5947.33</v>
      </c>
      <c r="F171">
        <v>17236.16</v>
      </c>
      <c r="G171" s="14">
        <f t="shared" si="4"/>
        <v>1.0440187549126298E-2</v>
      </c>
      <c r="H171" s="14">
        <f t="shared" si="4"/>
        <v>5.0266174690964307E-3</v>
      </c>
      <c r="I171" s="14">
        <f t="shared" si="4"/>
        <v>1.0360632709790634E-2</v>
      </c>
      <c r="J171" s="14">
        <f t="shared" si="4"/>
        <v>-1.243157356247831E-2</v>
      </c>
    </row>
    <row r="172" spans="1:10" x14ac:dyDescent="0.25">
      <c r="A172" s="2">
        <v>170</v>
      </c>
      <c r="B172" s="1">
        <v>39198</v>
      </c>
      <c r="C172">
        <v>13105.5</v>
      </c>
      <c r="D172">
        <v>6469.4</v>
      </c>
      <c r="E172">
        <v>5944.44</v>
      </c>
      <c r="F172">
        <v>17429.169999999998</v>
      </c>
      <c r="G172" s="14">
        <f t="shared" si="4"/>
        <v>1.1918128989664781E-3</v>
      </c>
      <c r="H172" s="14">
        <f t="shared" si="4"/>
        <v>1.1599763118889791E-3</v>
      </c>
      <c r="I172" s="14">
        <f t="shared" si="4"/>
        <v>-4.8605044613143488E-4</v>
      </c>
      <c r="J172" s="14">
        <f t="shared" si="4"/>
        <v>1.1135736743718119E-2</v>
      </c>
    </row>
    <row r="173" spans="1:10" x14ac:dyDescent="0.25">
      <c r="A173" s="2">
        <v>171</v>
      </c>
      <c r="B173" s="1">
        <v>39199</v>
      </c>
      <c r="C173">
        <v>13120.94</v>
      </c>
      <c r="D173">
        <v>6418.7</v>
      </c>
      <c r="E173">
        <v>5930.77</v>
      </c>
      <c r="F173">
        <v>17400.41</v>
      </c>
      <c r="G173" s="14">
        <f t="shared" si="4"/>
        <v>1.1774378668078897E-3</v>
      </c>
      <c r="H173" s="14">
        <f t="shared" si="4"/>
        <v>-7.867763523626399E-3</v>
      </c>
      <c r="I173" s="14">
        <f t="shared" si="4"/>
        <v>-2.3022760924856435E-3</v>
      </c>
      <c r="J173" s="14">
        <f t="shared" si="4"/>
        <v>-1.6514701892217313E-3</v>
      </c>
    </row>
    <row r="174" spans="1:10" x14ac:dyDescent="0.25">
      <c r="A174" s="2">
        <v>172</v>
      </c>
      <c r="B174" s="1">
        <v>39204</v>
      </c>
      <c r="C174">
        <v>13211.88</v>
      </c>
      <c r="D174">
        <v>6484.5</v>
      </c>
      <c r="E174">
        <v>5990.13</v>
      </c>
      <c r="F174">
        <v>17394.919999999998</v>
      </c>
      <c r="G174" s="14">
        <f t="shared" si="4"/>
        <v>6.9069975442312892E-3</v>
      </c>
      <c r="H174" s="14">
        <f t="shared" si="4"/>
        <v>1.0199108807943254E-2</v>
      </c>
      <c r="I174" s="14">
        <f t="shared" si="4"/>
        <v>9.9590619204934921E-3</v>
      </c>
      <c r="J174" s="14">
        <f t="shared" si="4"/>
        <v>-3.1555959064385276E-4</v>
      </c>
    </row>
    <row r="175" spans="1:10" x14ac:dyDescent="0.25">
      <c r="A175" s="2">
        <v>173</v>
      </c>
      <c r="B175" s="1">
        <v>39210</v>
      </c>
      <c r="C175">
        <v>13309.07</v>
      </c>
      <c r="D175">
        <v>6550.4</v>
      </c>
      <c r="E175">
        <v>6034.25</v>
      </c>
      <c r="F175">
        <v>17656.84</v>
      </c>
      <c r="G175" s="14">
        <f t="shared" si="4"/>
        <v>7.3293328541939899E-3</v>
      </c>
      <c r="H175" s="14">
        <f t="shared" si="4"/>
        <v>1.0111402691174096E-2</v>
      </c>
      <c r="I175" s="14">
        <f t="shared" si="4"/>
        <v>7.3384570346536199E-3</v>
      </c>
      <c r="J175" s="14">
        <f t="shared" si="4"/>
        <v>1.494503414699609E-2</v>
      </c>
    </row>
    <row r="176" spans="1:10" x14ac:dyDescent="0.25">
      <c r="A176" s="2">
        <v>174</v>
      </c>
      <c r="B176" s="1">
        <v>39211</v>
      </c>
      <c r="C176">
        <v>13362.87</v>
      </c>
      <c r="D176">
        <v>6549.6</v>
      </c>
      <c r="E176">
        <v>6051.63</v>
      </c>
      <c r="F176">
        <v>17748.12</v>
      </c>
      <c r="G176" s="14">
        <f t="shared" si="4"/>
        <v>4.0342077078365677E-3</v>
      </c>
      <c r="H176" s="14">
        <f t="shared" si="4"/>
        <v>-1.2213740473186722E-4</v>
      </c>
      <c r="I176" s="14">
        <f t="shared" si="4"/>
        <v>2.876085478330178E-3</v>
      </c>
      <c r="J176" s="14">
        <f t="shared" si="4"/>
        <v>5.1563511014069479E-3</v>
      </c>
    </row>
    <row r="177" spans="1:10" x14ac:dyDescent="0.25">
      <c r="A177" s="2">
        <v>175</v>
      </c>
      <c r="B177" s="1">
        <v>39212</v>
      </c>
      <c r="C177">
        <v>13215.13</v>
      </c>
      <c r="D177">
        <v>6524.1</v>
      </c>
      <c r="E177">
        <v>6012.76</v>
      </c>
      <c r="F177">
        <v>17736.96</v>
      </c>
      <c r="G177" s="14">
        <f t="shared" si="4"/>
        <v>-1.1117580083233741E-2</v>
      </c>
      <c r="H177" s="14">
        <f t="shared" si="4"/>
        <v>-3.9009664191869877E-3</v>
      </c>
      <c r="I177" s="14">
        <f t="shared" si="4"/>
        <v>-6.4437795027412429E-3</v>
      </c>
      <c r="J177" s="14">
        <f t="shared" si="4"/>
        <v>-6.2899677092136304E-4</v>
      </c>
    </row>
    <row r="178" spans="1:10" x14ac:dyDescent="0.25">
      <c r="A178" s="2">
        <v>176</v>
      </c>
      <c r="B178" s="1">
        <v>39213</v>
      </c>
      <c r="C178">
        <v>13326.22</v>
      </c>
      <c r="D178">
        <v>6565.7</v>
      </c>
      <c r="E178">
        <v>6050.63</v>
      </c>
      <c r="F178">
        <v>17553.72</v>
      </c>
      <c r="G178" s="14">
        <f t="shared" si="4"/>
        <v>8.3711377701079451E-3</v>
      </c>
      <c r="H178" s="14">
        <f t="shared" si="4"/>
        <v>6.3561154569122301E-3</v>
      </c>
      <c r="I178" s="14">
        <f t="shared" si="4"/>
        <v>6.2785211126098368E-3</v>
      </c>
      <c r="J178" s="14">
        <f t="shared" si="4"/>
        <v>-1.0384704785841841E-2</v>
      </c>
    </row>
    <row r="179" spans="1:10" x14ac:dyDescent="0.25">
      <c r="A179" s="2">
        <v>177</v>
      </c>
      <c r="B179" s="1">
        <v>39216</v>
      </c>
      <c r="C179">
        <v>13346.78</v>
      </c>
      <c r="D179">
        <v>6555.5</v>
      </c>
      <c r="E179">
        <v>6026.42</v>
      </c>
      <c r="F179">
        <v>17677.939999999999</v>
      </c>
      <c r="G179" s="14">
        <f t="shared" si="4"/>
        <v>1.5416341672830501E-3</v>
      </c>
      <c r="H179" s="14">
        <f t="shared" si="4"/>
        <v>-1.5547361605071726E-3</v>
      </c>
      <c r="I179" s="14">
        <f t="shared" si="4"/>
        <v>-4.0092625980123683E-3</v>
      </c>
      <c r="J179" s="14">
        <f t="shared" si="4"/>
        <v>7.0516413216338688E-3</v>
      </c>
    </row>
    <row r="180" spans="1:10" x14ac:dyDescent="0.25">
      <c r="A180" s="2">
        <v>178</v>
      </c>
      <c r="B180" s="1">
        <v>39217</v>
      </c>
      <c r="C180">
        <v>13383.84</v>
      </c>
      <c r="D180">
        <v>6568.6</v>
      </c>
      <c r="E180">
        <v>6049.76</v>
      </c>
      <c r="F180">
        <v>17512.98</v>
      </c>
      <c r="G180" s="14">
        <f t="shared" si="4"/>
        <v>2.7728517890933946E-3</v>
      </c>
      <c r="H180" s="14">
        <f t="shared" si="4"/>
        <v>1.9963280302111794E-3</v>
      </c>
      <c r="I180" s="14">
        <f t="shared" si="4"/>
        <v>3.8654655796519343E-3</v>
      </c>
      <c r="J180" s="14">
        <f t="shared" si="4"/>
        <v>-9.3752143028139265E-3</v>
      </c>
    </row>
    <row r="181" spans="1:10" x14ac:dyDescent="0.25">
      <c r="A181" s="2">
        <v>179</v>
      </c>
      <c r="B181" s="1">
        <v>39218</v>
      </c>
      <c r="C181">
        <v>13487.53</v>
      </c>
      <c r="D181">
        <v>6559.5</v>
      </c>
      <c r="E181">
        <v>6017.91</v>
      </c>
      <c r="F181">
        <v>17529</v>
      </c>
      <c r="G181" s="14">
        <f t="shared" si="4"/>
        <v>7.7175458230794077E-3</v>
      </c>
      <c r="H181" s="14">
        <f t="shared" si="4"/>
        <v>-1.3863394485827453E-3</v>
      </c>
      <c r="I181" s="14">
        <f t="shared" si="4"/>
        <v>-5.2785788729820919E-3</v>
      </c>
      <c r="J181" s="14">
        <f t="shared" si="4"/>
        <v>9.1433195932786736E-4</v>
      </c>
    </row>
    <row r="182" spans="1:10" x14ac:dyDescent="0.25">
      <c r="A182" s="2">
        <v>180</v>
      </c>
      <c r="B182" s="1">
        <v>39219</v>
      </c>
      <c r="C182">
        <v>13476.72</v>
      </c>
      <c r="D182">
        <v>6579.3</v>
      </c>
      <c r="E182">
        <v>6027</v>
      </c>
      <c r="F182">
        <v>17498.599999999999</v>
      </c>
      <c r="G182" s="14">
        <f t="shared" si="4"/>
        <v>-8.0180242944898734E-4</v>
      </c>
      <c r="H182" s="14">
        <f t="shared" si="4"/>
        <v>3.0139761604840785E-3</v>
      </c>
      <c r="I182" s="14">
        <f t="shared" si="4"/>
        <v>1.5093515394790263E-3</v>
      </c>
      <c r="J182" s="14">
        <f t="shared" ref="J182:J245" si="5">LN(1+(F182-F181)/F181)</f>
        <v>-1.7357745111120546E-3</v>
      </c>
    </row>
    <row r="183" spans="1:10" x14ac:dyDescent="0.25">
      <c r="A183" s="2">
        <v>181</v>
      </c>
      <c r="B183" s="1">
        <v>39220</v>
      </c>
      <c r="C183">
        <v>13556.53</v>
      </c>
      <c r="D183">
        <v>6640.9</v>
      </c>
      <c r="E183">
        <v>6101.14</v>
      </c>
      <c r="F183">
        <v>17399.580000000002</v>
      </c>
      <c r="G183" s="14">
        <f t="shared" ref="G183:J246" si="6">LN(1+(C183-C182)/C182)</f>
        <v>5.9045976252457373E-3</v>
      </c>
      <c r="H183" s="14">
        <f t="shared" si="6"/>
        <v>9.3191397725753741E-3</v>
      </c>
      <c r="I183" s="14">
        <f t="shared" si="6"/>
        <v>1.2226264463388007E-2</v>
      </c>
      <c r="J183" s="14">
        <f t="shared" si="5"/>
        <v>-5.6748097311732151E-3</v>
      </c>
    </row>
    <row r="184" spans="1:10" x14ac:dyDescent="0.25">
      <c r="A184" s="2">
        <v>182</v>
      </c>
      <c r="B184" s="1">
        <v>39223</v>
      </c>
      <c r="C184">
        <v>13542.88</v>
      </c>
      <c r="D184">
        <v>6636.8</v>
      </c>
      <c r="E184">
        <v>6089.91</v>
      </c>
      <c r="F184">
        <v>17556.87</v>
      </c>
      <c r="G184" s="14">
        <f t="shared" si="6"/>
        <v>-1.0074020913668387E-3</v>
      </c>
      <c r="H184" s="14">
        <f t="shared" si="6"/>
        <v>-6.1757685899085273E-4</v>
      </c>
      <c r="I184" s="14">
        <f t="shared" si="6"/>
        <v>-1.842335676813182E-3</v>
      </c>
      <c r="J184" s="14">
        <f t="shared" si="5"/>
        <v>8.9992583074700629E-3</v>
      </c>
    </row>
    <row r="185" spans="1:10" x14ac:dyDescent="0.25">
      <c r="A185" s="2">
        <v>183</v>
      </c>
      <c r="B185" s="1">
        <v>39224</v>
      </c>
      <c r="C185">
        <v>13539.95</v>
      </c>
      <c r="D185">
        <v>6606.6</v>
      </c>
      <c r="E185">
        <v>6089.72</v>
      </c>
      <c r="F185">
        <v>17680.05</v>
      </c>
      <c r="G185" s="14">
        <f t="shared" si="6"/>
        <v>-2.1637325282699427E-4</v>
      </c>
      <c r="H185" s="14">
        <f t="shared" si="6"/>
        <v>-4.560770247552995E-3</v>
      </c>
      <c r="I185" s="14">
        <f t="shared" si="6"/>
        <v>-3.1199634145730607E-5</v>
      </c>
      <c r="J185" s="14">
        <f t="shared" si="5"/>
        <v>6.9915589542027005E-3</v>
      </c>
    </row>
    <row r="186" spans="1:10" x14ac:dyDescent="0.25">
      <c r="A186" s="2">
        <v>184</v>
      </c>
      <c r="B186" s="1">
        <v>39225</v>
      </c>
      <c r="C186">
        <v>13525.65</v>
      </c>
      <c r="D186">
        <v>6616.4</v>
      </c>
      <c r="E186">
        <v>6120.2</v>
      </c>
      <c r="F186">
        <v>17705.12</v>
      </c>
      <c r="G186" s="14">
        <f t="shared" si="6"/>
        <v>-1.0566919876605653E-3</v>
      </c>
      <c r="H186" s="14">
        <f t="shared" si="6"/>
        <v>1.4822660204654502E-3</v>
      </c>
      <c r="I186" s="14">
        <f t="shared" si="6"/>
        <v>4.9926720754894429E-3</v>
      </c>
      <c r="J186" s="14">
        <f t="shared" si="5"/>
        <v>1.4169780275004502E-3</v>
      </c>
    </row>
    <row r="187" spans="1:10" x14ac:dyDescent="0.25">
      <c r="A187" s="2">
        <v>185</v>
      </c>
      <c r="B187" s="1">
        <v>39226</v>
      </c>
      <c r="C187">
        <v>13441.13</v>
      </c>
      <c r="D187">
        <v>6565.4</v>
      </c>
      <c r="E187">
        <v>6048.31</v>
      </c>
      <c r="F187">
        <v>17696.97</v>
      </c>
      <c r="G187" s="14">
        <f t="shared" si="6"/>
        <v>-6.268473785813123E-3</v>
      </c>
      <c r="H187" s="14">
        <f t="shared" si="6"/>
        <v>-7.7379803174359137E-3</v>
      </c>
      <c r="I187" s="14">
        <f t="shared" si="6"/>
        <v>-1.181588155141252E-2</v>
      </c>
      <c r="J187" s="14">
        <f t="shared" si="5"/>
        <v>-4.6042480226303809E-4</v>
      </c>
    </row>
    <row r="188" spans="1:10" x14ac:dyDescent="0.25">
      <c r="A188" s="2">
        <v>186</v>
      </c>
      <c r="B188" s="1">
        <v>39227</v>
      </c>
      <c r="C188">
        <v>13507.28</v>
      </c>
      <c r="D188">
        <v>6570.5</v>
      </c>
      <c r="E188">
        <v>6057.49</v>
      </c>
      <c r="F188">
        <v>17481.21</v>
      </c>
      <c r="G188" s="14">
        <f t="shared" si="6"/>
        <v>4.9093904139689577E-3</v>
      </c>
      <c r="H188" s="14">
        <f t="shared" si="6"/>
        <v>7.76498033062564E-4</v>
      </c>
      <c r="I188" s="14">
        <f t="shared" si="6"/>
        <v>1.5166286837091641E-3</v>
      </c>
      <c r="J188" s="14">
        <f t="shared" si="5"/>
        <v>-1.2266848685411556E-2</v>
      </c>
    </row>
    <row r="189" spans="1:10" x14ac:dyDescent="0.25">
      <c r="A189" s="2">
        <v>187</v>
      </c>
      <c r="B189" s="1">
        <v>39231</v>
      </c>
      <c r="C189">
        <v>13521.34</v>
      </c>
      <c r="D189">
        <v>6606.5</v>
      </c>
      <c r="E189">
        <v>6056.39</v>
      </c>
      <c r="F189">
        <v>17672.560000000001</v>
      </c>
      <c r="G189" s="14">
        <f t="shared" si="6"/>
        <v>1.0403787739216954E-3</v>
      </c>
      <c r="H189" s="14">
        <f t="shared" si="6"/>
        <v>5.4640797705788544E-3</v>
      </c>
      <c r="I189" s="14">
        <f t="shared" si="6"/>
        <v>-1.8160985630082254E-4</v>
      </c>
      <c r="J189" s="14">
        <f t="shared" si="5"/>
        <v>1.0886564362975727E-2</v>
      </c>
    </row>
    <row r="190" spans="1:10" x14ac:dyDescent="0.25">
      <c r="A190" s="2">
        <v>188</v>
      </c>
      <c r="B190" s="1">
        <v>39232</v>
      </c>
      <c r="C190">
        <v>13633.08</v>
      </c>
      <c r="D190">
        <v>6602.1</v>
      </c>
      <c r="E190">
        <v>6042.15</v>
      </c>
      <c r="F190">
        <v>17588.259999999998</v>
      </c>
      <c r="G190" s="14">
        <f t="shared" si="6"/>
        <v>8.2300141713685434E-3</v>
      </c>
      <c r="H190" s="14">
        <f t="shared" si="6"/>
        <v>-6.662326306725424E-4</v>
      </c>
      <c r="I190" s="14">
        <f t="shared" si="6"/>
        <v>-2.354004132022264E-3</v>
      </c>
      <c r="J190" s="14">
        <f t="shared" si="5"/>
        <v>-4.7815201468405684E-3</v>
      </c>
    </row>
    <row r="191" spans="1:10" x14ac:dyDescent="0.25">
      <c r="A191" s="2">
        <v>189</v>
      </c>
      <c r="B191" s="1">
        <v>39233</v>
      </c>
      <c r="C191">
        <v>13627.64</v>
      </c>
      <c r="D191">
        <v>6621.4</v>
      </c>
      <c r="E191">
        <v>6104</v>
      </c>
      <c r="F191">
        <v>17875.75</v>
      </c>
      <c r="G191" s="14">
        <f t="shared" si="6"/>
        <v>-3.9910905304128645E-4</v>
      </c>
      <c r="H191" s="14">
        <f t="shared" si="6"/>
        <v>2.9190477111728967E-3</v>
      </c>
      <c r="I191" s="14">
        <f t="shared" si="6"/>
        <v>1.018438510935649E-2</v>
      </c>
      <c r="J191" s="14">
        <f t="shared" si="5"/>
        <v>1.6213411726057513E-2</v>
      </c>
    </row>
    <row r="192" spans="1:10" x14ac:dyDescent="0.25">
      <c r="A192" s="2">
        <v>190</v>
      </c>
      <c r="B192" s="1">
        <v>39234</v>
      </c>
      <c r="C192">
        <v>13668.11</v>
      </c>
      <c r="D192">
        <v>6676.7</v>
      </c>
      <c r="E192">
        <v>6168.15</v>
      </c>
      <c r="F192">
        <v>17958.88</v>
      </c>
      <c r="G192" s="14">
        <f t="shared" si="6"/>
        <v>2.9652989681090754E-3</v>
      </c>
      <c r="H192" s="14">
        <f t="shared" si="6"/>
        <v>8.3170255557528539E-3</v>
      </c>
      <c r="I192" s="14">
        <f t="shared" si="6"/>
        <v>1.0454661049316484E-2</v>
      </c>
      <c r="J192" s="14">
        <f t="shared" si="5"/>
        <v>4.6396543859409146E-3</v>
      </c>
    </row>
    <row r="193" spans="1:10" x14ac:dyDescent="0.25">
      <c r="A193" s="2">
        <v>191</v>
      </c>
      <c r="B193" s="1">
        <v>39237</v>
      </c>
      <c r="C193">
        <v>13676.32</v>
      </c>
      <c r="D193">
        <v>6664.1</v>
      </c>
      <c r="E193">
        <v>6125.81</v>
      </c>
      <c r="F193">
        <v>17973.419999999998</v>
      </c>
      <c r="G193" s="14">
        <f t="shared" si="6"/>
        <v>6.0048794190994113E-4</v>
      </c>
      <c r="H193" s="14">
        <f t="shared" si="6"/>
        <v>-1.8889427540341001E-3</v>
      </c>
      <c r="I193" s="14">
        <f t="shared" si="6"/>
        <v>-6.8879624463081763E-3</v>
      </c>
      <c r="J193" s="14">
        <f t="shared" si="5"/>
        <v>8.0929975501693719E-4</v>
      </c>
    </row>
    <row r="194" spans="1:10" x14ac:dyDescent="0.25">
      <c r="A194" s="2">
        <v>192</v>
      </c>
      <c r="B194" s="1">
        <v>39238</v>
      </c>
      <c r="C194">
        <v>13595.46</v>
      </c>
      <c r="D194">
        <v>6632.8</v>
      </c>
      <c r="E194">
        <v>6078.54</v>
      </c>
      <c r="F194">
        <v>18053.810000000001</v>
      </c>
      <c r="G194" s="14">
        <f t="shared" si="6"/>
        <v>-5.9299566767712121E-3</v>
      </c>
      <c r="H194" s="14">
        <f t="shared" si="6"/>
        <v>-4.7078729344817586E-3</v>
      </c>
      <c r="I194" s="14">
        <f t="shared" si="6"/>
        <v>-7.7464570222399972E-3</v>
      </c>
      <c r="J194" s="14">
        <f t="shared" si="5"/>
        <v>4.4627429542078477E-3</v>
      </c>
    </row>
    <row r="195" spans="1:10" x14ac:dyDescent="0.25">
      <c r="A195" s="2">
        <v>193</v>
      </c>
      <c r="B195" s="1">
        <v>39239</v>
      </c>
      <c r="C195">
        <v>13465.67</v>
      </c>
      <c r="D195">
        <v>6522.7</v>
      </c>
      <c r="E195">
        <v>5977.87</v>
      </c>
      <c r="F195">
        <v>18040.93</v>
      </c>
      <c r="G195" s="14">
        <f t="shared" si="6"/>
        <v>-9.5924298219800704E-3</v>
      </c>
      <c r="H195" s="14">
        <f t="shared" si="6"/>
        <v>-1.6738637171922203E-2</v>
      </c>
      <c r="I195" s="14">
        <f t="shared" si="6"/>
        <v>-1.6700218341114088E-2</v>
      </c>
      <c r="J195" s="14">
        <f t="shared" si="5"/>
        <v>-7.1367742483735477E-4</v>
      </c>
    </row>
    <row r="196" spans="1:10" x14ac:dyDescent="0.25">
      <c r="A196" s="2">
        <v>194</v>
      </c>
      <c r="B196" s="1">
        <v>39240</v>
      </c>
      <c r="C196">
        <v>13266.73</v>
      </c>
      <c r="D196">
        <v>6505.1</v>
      </c>
      <c r="E196">
        <v>5890.49</v>
      </c>
      <c r="F196">
        <v>18053.38</v>
      </c>
      <c r="G196" s="14">
        <f t="shared" si="6"/>
        <v>-1.488408617890264E-2</v>
      </c>
      <c r="H196" s="14">
        <f t="shared" si="6"/>
        <v>-2.7019160114798517E-3</v>
      </c>
      <c r="I196" s="14">
        <f t="shared" si="6"/>
        <v>-1.4725131167970786E-2</v>
      </c>
      <c r="J196" s="14">
        <f t="shared" si="5"/>
        <v>6.8985945395573837E-4</v>
      </c>
    </row>
    <row r="197" spans="1:10" x14ac:dyDescent="0.25">
      <c r="A197" s="2">
        <v>195</v>
      </c>
      <c r="B197" s="1">
        <v>39241</v>
      </c>
      <c r="C197">
        <v>13424.39</v>
      </c>
      <c r="D197">
        <v>6505.1</v>
      </c>
      <c r="E197">
        <v>5883.29</v>
      </c>
      <c r="F197">
        <v>17779.09</v>
      </c>
      <c r="G197" s="14">
        <f t="shared" si="6"/>
        <v>1.1813804265987007E-2</v>
      </c>
      <c r="H197" s="14">
        <f t="shared" si="6"/>
        <v>0</v>
      </c>
      <c r="I197" s="14">
        <f t="shared" si="6"/>
        <v>-1.2230568088618149E-3</v>
      </c>
      <c r="J197" s="14">
        <f t="shared" si="5"/>
        <v>-1.5309877192500246E-2</v>
      </c>
    </row>
    <row r="198" spans="1:10" x14ac:dyDescent="0.25">
      <c r="A198" s="2">
        <v>196</v>
      </c>
      <c r="B198" s="1">
        <v>39244</v>
      </c>
      <c r="C198">
        <v>13424.96</v>
      </c>
      <c r="D198">
        <v>6567.5</v>
      </c>
      <c r="E198">
        <v>5940.09</v>
      </c>
      <c r="F198">
        <v>17834.48</v>
      </c>
      <c r="G198" s="14">
        <f t="shared" si="6"/>
        <v>4.2459128439655546E-5</v>
      </c>
      <c r="H198" s="14">
        <f t="shared" si="6"/>
        <v>9.5467579410879258E-3</v>
      </c>
      <c r="I198" s="14">
        <f t="shared" si="6"/>
        <v>9.6081555299443386E-3</v>
      </c>
      <c r="J198" s="14">
        <f t="shared" si="5"/>
        <v>3.1106145585764237E-3</v>
      </c>
    </row>
    <row r="199" spans="1:10" x14ac:dyDescent="0.25">
      <c r="A199" s="2">
        <v>197</v>
      </c>
      <c r="B199" s="1">
        <v>39245</v>
      </c>
      <c r="C199">
        <v>13295.01</v>
      </c>
      <c r="D199">
        <v>6520.4</v>
      </c>
      <c r="E199">
        <v>5898.16</v>
      </c>
      <c r="F199">
        <v>17760.91</v>
      </c>
      <c r="G199" s="14">
        <f t="shared" si="6"/>
        <v>-9.7268840174935499E-3</v>
      </c>
      <c r="H199" s="14">
        <f t="shared" si="6"/>
        <v>-7.1975188275603032E-3</v>
      </c>
      <c r="I199" s="14">
        <f t="shared" si="6"/>
        <v>-7.0838469098450764E-3</v>
      </c>
      <c r="J199" s="14">
        <f t="shared" si="5"/>
        <v>-4.1336872420719576E-3</v>
      </c>
    </row>
    <row r="200" spans="1:10" x14ac:dyDescent="0.25">
      <c r="A200" s="2">
        <v>198</v>
      </c>
      <c r="B200" s="1">
        <v>39246</v>
      </c>
      <c r="C200">
        <v>13482.35</v>
      </c>
      <c r="D200">
        <v>6559.6</v>
      </c>
      <c r="E200">
        <v>5934.27</v>
      </c>
      <c r="F200">
        <v>17732.77</v>
      </c>
      <c r="G200" s="14">
        <f t="shared" si="6"/>
        <v>1.3992645777089996E-2</v>
      </c>
      <c r="H200" s="14">
        <f t="shared" si="6"/>
        <v>5.9939017371559572E-3</v>
      </c>
      <c r="I200" s="14">
        <f t="shared" si="6"/>
        <v>6.1035834739977066E-3</v>
      </c>
      <c r="J200" s="14">
        <f t="shared" si="5"/>
        <v>-1.5856347324868228E-3</v>
      </c>
    </row>
    <row r="201" spans="1:10" x14ac:dyDescent="0.25">
      <c r="A201" s="2">
        <v>199</v>
      </c>
      <c r="B201" s="1">
        <v>39247</v>
      </c>
      <c r="C201">
        <v>13553.73</v>
      </c>
      <c r="D201">
        <v>6649.9</v>
      </c>
      <c r="E201">
        <v>6047.23</v>
      </c>
      <c r="F201">
        <v>17842.29</v>
      </c>
      <c r="G201" s="14">
        <f t="shared" si="6"/>
        <v>5.2803635625264106E-3</v>
      </c>
      <c r="H201" s="14">
        <f t="shared" si="6"/>
        <v>1.3672191473558458E-2</v>
      </c>
      <c r="I201" s="14">
        <f t="shared" si="6"/>
        <v>1.8856294618123305E-2</v>
      </c>
      <c r="J201" s="14">
        <f t="shared" si="5"/>
        <v>6.1571418850919412E-3</v>
      </c>
    </row>
    <row r="202" spans="1:10" x14ac:dyDescent="0.25">
      <c r="A202" s="2">
        <v>200</v>
      </c>
      <c r="B202" s="1">
        <v>39248</v>
      </c>
      <c r="C202">
        <v>13639.48</v>
      </c>
      <c r="D202">
        <v>6732.4</v>
      </c>
      <c r="E202">
        <v>6105.28</v>
      </c>
      <c r="F202">
        <v>17971.490000000002</v>
      </c>
      <c r="G202" s="14">
        <f t="shared" si="6"/>
        <v>6.3067423246701915E-3</v>
      </c>
      <c r="H202" s="14">
        <f t="shared" si="6"/>
        <v>1.2329875309162099E-2</v>
      </c>
      <c r="I202" s="14">
        <f t="shared" si="6"/>
        <v>9.5536545996107326E-3</v>
      </c>
      <c r="J202" s="14">
        <f t="shared" si="5"/>
        <v>7.2151311864827958E-3</v>
      </c>
    </row>
    <row r="203" spans="1:10" x14ac:dyDescent="0.25">
      <c r="A203" s="2">
        <v>201</v>
      </c>
      <c r="B203" s="1">
        <v>39251</v>
      </c>
      <c r="C203">
        <v>13612.98</v>
      </c>
      <c r="D203">
        <v>6703.5</v>
      </c>
      <c r="E203">
        <v>6087.15</v>
      </c>
      <c r="F203">
        <v>18149.52</v>
      </c>
      <c r="G203" s="14">
        <f t="shared" si="6"/>
        <v>-1.9447791760657327E-3</v>
      </c>
      <c r="H203" s="14">
        <f t="shared" si="6"/>
        <v>-4.3019142103951878E-3</v>
      </c>
      <c r="I203" s="14">
        <f t="shared" si="6"/>
        <v>-2.9739786675236153E-3</v>
      </c>
      <c r="J203" s="14">
        <f t="shared" si="5"/>
        <v>9.8575007509674722E-3</v>
      </c>
    </row>
    <row r="204" spans="1:10" x14ac:dyDescent="0.25">
      <c r="A204" s="2">
        <v>202</v>
      </c>
      <c r="B204" s="1">
        <v>39252</v>
      </c>
      <c r="C204">
        <v>13635.42</v>
      </c>
      <c r="D204">
        <v>6650.2</v>
      </c>
      <c r="E204">
        <v>6071.67</v>
      </c>
      <c r="F204">
        <v>18163.61</v>
      </c>
      <c r="G204" s="14">
        <f t="shared" si="6"/>
        <v>1.6470695580664528E-3</v>
      </c>
      <c r="H204" s="14">
        <f t="shared" si="6"/>
        <v>-7.9828486559955173E-3</v>
      </c>
      <c r="I204" s="14">
        <f t="shared" si="6"/>
        <v>-2.546301098939956E-3</v>
      </c>
      <c r="J204" s="14">
        <f t="shared" si="5"/>
        <v>7.7602788341884078E-4</v>
      </c>
    </row>
    <row r="205" spans="1:10" x14ac:dyDescent="0.25">
      <c r="A205" s="2">
        <v>203</v>
      </c>
      <c r="B205" s="1">
        <v>39253</v>
      </c>
      <c r="C205">
        <v>13489.42</v>
      </c>
      <c r="D205">
        <v>6649.3</v>
      </c>
      <c r="E205">
        <v>6093.29</v>
      </c>
      <c r="F205">
        <v>18211.68</v>
      </c>
      <c r="G205" s="14">
        <f t="shared" si="6"/>
        <v>-1.0765144419064688E-2</v>
      </c>
      <c r="H205" s="14">
        <f t="shared" si="6"/>
        <v>-1.3534343417021493E-4</v>
      </c>
      <c r="I205" s="14">
        <f t="shared" si="6"/>
        <v>3.5544749448874068E-3</v>
      </c>
      <c r="J205" s="14">
        <f t="shared" si="5"/>
        <v>2.6430045221706839E-3</v>
      </c>
    </row>
    <row r="206" spans="1:10" x14ac:dyDescent="0.25">
      <c r="A206" s="2">
        <v>204</v>
      </c>
      <c r="B206" s="1">
        <v>39254</v>
      </c>
      <c r="C206">
        <v>13545.84</v>
      </c>
      <c r="D206">
        <v>6596</v>
      </c>
      <c r="E206">
        <v>6029.79</v>
      </c>
      <c r="F206">
        <v>18240.3</v>
      </c>
      <c r="G206" s="14">
        <f t="shared" si="6"/>
        <v>4.1738146336625023E-3</v>
      </c>
      <c r="H206" s="14">
        <f t="shared" si="6"/>
        <v>-8.0481812719605892E-3</v>
      </c>
      <c r="I206" s="14">
        <f t="shared" si="6"/>
        <v>-1.0475981473219908E-2</v>
      </c>
      <c r="J206" s="14">
        <f t="shared" si="5"/>
        <v>1.5702853936012829E-3</v>
      </c>
    </row>
    <row r="207" spans="1:10" x14ac:dyDescent="0.25">
      <c r="A207" s="2">
        <v>205</v>
      </c>
      <c r="B207" s="1">
        <v>39255</v>
      </c>
      <c r="C207">
        <v>13360.26</v>
      </c>
      <c r="D207">
        <v>6567.4</v>
      </c>
      <c r="E207">
        <v>6023.25</v>
      </c>
      <c r="F207">
        <v>18188.63</v>
      </c>
      <c r="G207" s="14">
        <f t="shared" si="6"/>
        <v>-1.3794860121072909E-2</v>
      </c>
      <c r="H207" s="14">
        <f t="shared" si="6"/>
        <v>-4.3453887298186581E-3</v>
      </c>
      <c r="I207" s="14">
        <f t="shared" si="6"/>
        <v>-1.085203507468422E-3</v>
      </c>
      <c r="J207" s="14">
        <f t="shared" si="5"/>
        <v>-2.8367582934708509E-3</v>
      </c>
    </row>
    <row r="208" spans="1:10" x14ac:dyDescent="0.25">
      <c r="A208" s="2">
        <v>206</v>
      </c>
      <c r="B208" s="1">
        <v>39258</v>
      </c>
      <c r="C208">
        <v>13352.05</v>
      </c>
      <c r="D208">
        <v>6588.4</v>
      </c>
      <c r="E208">
        <v>6002.85</v>
      </c>
      <c r="F208">
        <v>18087.48</v>
      </c>
      <c r="G208" s="14">
        <f t="shared" si="6"/>
        <v>-6.146978871176507E-4</v>
      </c>
      <c r="H208" s="14">
        <f t="shared" si="6"/>
        <v>3.1925109588497396E-3</v>
      </c>
      <c r="I208" s="14">
        <f t="shared" si="6"/>
        <v>-3.3926243032778866E-3</v>
      </c>
      <c r="J208" s="14">
        <f t="shared" si="5"/>
        <v>-5.5766873648936443E-3</v>
      </c>
    </row>
    <row r="209" spans="1:10" x14ac:dyDescent="0.25">
      <c r="A209" s="2">
        <v>207</v>
      </c>
      <c r="B209" s="1">
        <v>39259</v>
      </c>
      <c r="C209">
        <v>13337.66</v>
      </c>
      <c r="D209">
        <v>6559.3</v>
      </c>
      <c r="E209">
        <v>5953.36</v>
      </c>
      <c r="F209">
        <v>18066.11</v>
      </c>
      <c r="G209" s="14">
        <f t="shared" si="6"/>
        <v>-1.0783183027732143E-3</v>
      </c>
      <c r="H209" s="14">
        <f t="shared" si="6"/>
        <v>-4.4266369810899197E-3</v>
      </c>
      <c r="I209" s="14">
        <f t="shared" si="6"/>
        <v>-8.2785903977403881E-3</v>
      </c>
      <c r="J209" s="14">
        <f t="shared" si="5"/>
        <v>-1.1821787263060766E-3</v>
      </c>
    </row>
    <row r="210" spans="1:10" x14ac:dyDescent="0.25">
      <c r="A210" s="2">
        <v>208</v>
      </c>
      <c r="B210" s="1">
        <v>39260</v>
      </c>
      <c r="C210">
        <v>13427.73</v>
      </c>
      <c r="D210">
        <v>6527.6</v>
      </c>
      <c r="E210">
        <v>5941.67</v>
      </c>
      <c r="F210">
        <v>17849.28</v>
      </c>
      <c r="G210" s="14">
        <f t="shared" si="6"/>
        <v>6.730358869940555E-3</v>
      </c>
      <c r="H210" s="14">
        <f t="shared" si="6"/>
        <v>-4.8445486706512322E-3</v>
      </c>
      <c r="I210" s="14">
        <f t="shared" si="6"/>
        <v>-1.9655274116157332E-3</v>
      </c>
      <c r="J210" s="14">
        <f t="shared" si="5"/>
        <v>-1.2074636217008806E-2</v>
      </c>
    </row>
    <row r="211" spans="1:10" x14ac:dyDescent="0.25">
      <c r="A211" s="2">
        <v>209</v>
      </c>
      <c r="B211" s="1">
        <v>39261</v>
      </c>
      <c r="C211">
        <v>13422.28</v>
      </c>
      <c r="D211">
        <v>6571.3</v>
      </c>
      <c r="E211">
        <v>6006.31</v>
      </c>
      <c r="F211">
        <v>17932.27</v>
      </c>
      <c r="G211" s="14">
        <f t="shared" si="6"/>
        <v>-4.0595888603739254E-4</v>
      </c>
      <c r="H211" s="14">
        <f t="shared" si="6"/>
        <v>6.6723407503465728E-3</v>
      </c>
      <c r="I211" s="14">
        <f t="shared" si="6"/>
        <v>1.0820344638832404E-2</v>
      </c>
      <c r="J211" s="14">
        <f t="shared" si="5"/>
        <v>4.6387117837213858E-3</v>
      </c>
    </row>
    <row r="212" spans="1:10" x14ac:dyDescent="0.25">
      <c r="A212" s="2">
        <v>210</v>
      </c>
      <c r="B212" s="1">
        <v>39262</v>
      </c>
      <c r="C212">
        <v>13408.62</v>
      </c>
      <c r="D212">
        <v>6607.9</v>
      </c>
      <c r="E212">
        <v>6054.93</v>
      </c>
      <c r="F212">
        <v>18138.36</v>
      </c>
      <c r="G212" s="14">
        <f t="shared" si="6"/>
        <v>-1.0182290702296607E-3</v>
      </c>
      <c r="H212" s="14">
        <f t="shared" si="6"/>
        <v>5.5542209072673146E-3</v>
      </c>
      <c r="I212" s="14">
        <f t="shared" si="6"/>
        <v>8.0622329638459188E-3</v>
      </c>
      <c r="J212" s="14">
        <f t="shared" si="5"/>
        <v>1.1427149600296614E-2</v>
      </c>
    </row>
    <row r="213" spans="1:10" x14ac:dyDescent="0.25">
      <c r="A213" s="2">
        <v>211</v>
      </c>
      <c r="B213" s="1">
        <v>39265</v>
      </c>
      <c r="C213">
        <v>13535.43</v>
      </c>
      <c r="D213">
        <v>6590.6</v>
      </c>
      <c r="E213">
        <v>6026.95</v>
      </c>
      <c r="F213">
        <v>18146.3</v>
      </c>
      <c r="G213" s="14">
        <f t="shared" si="6"/>
        <v>9.4129083273793435E-3</v>
      </c>
      <c r="H213" s="14">
        <f t="shared" si="6"/>
        <v>-2.6215115213996457E-3</v>
      </c>
      <c r="I213" s="14">
        <f t="shared" si="6"/>
        <v>-4.6317377794210307E-3</v>
      </c>
      <c r="J213" s="14">
        <f t="shared" si="5"/>
        <v>4.376505182483683E-4</v>
      </c>
    </row>
    <row r="214" spans="1:10" x14ac:dyDescent="0.25">
      <c r="A214" s="2">
        <v>212</v>
      </c>
      <c r="B214" s="1">
        <v>39266</v>
      </c>
      <c r="C214">
        <v>13577.3</v>
      </c>
      <c r="D214">
        <v>6639.8</v>
      </c>
      <c r="E214">
        <v>6069.84</v>
      </c>
      <c r="F214">
        <v>18149.900000000001</v>
      </c>
      <c r="G214" s="14">
        <f t="shared" si="6"/>
        <v>3.08858851797496E-3</v>
      </c>
      <c r="H214" s="14">
        <f t="shared" si="6"/>
        <v>7.4374511419272706E-3</v>
      </c>
      <c r="I214" s="14">
        <f t="shared" si="6"/>
        <v>7.0911671155030687E-3</v>
      </c>
      <c r="J214" s="14">
        <f t="shared" si="5"/>
        <v>1.9836787387156885E-4</v>
      </c>
    </row>
    <row r="215" spans="1:10" x14ac:dyDescent="0.25">
      <c r="A215" s="2">
        <v>213</v>
      </c>
      <c r="B215" s="1">
        <v>39268</v>
      </c>
      <c r="C215">
        <v>13565.84</v>
      </c>
      <c r="D215">
        <v>6635.2</v>
      </c>
      <c r="E215">
        <v>6059.53</v>
      </c>
      <c r="F215">
        <v>18221.48</v>
      </c>
      <c r="G215" s="14">
        <f t="shared" si="6"/>
        <v>-8.4441230314139611E-4</v>
      </c>
      <c r="H215" s="14">
        <f t="shared" si="6"/>
        <v>-6.9303204280424138E-4</v>
      </c>
      <c r="I215" s="14">
        <f t="shared" si="6"/>
        <v>-1.7000062629815643E-3</v>
      </c>
      <c r="J215" s="14">
        <f t="shared" si="5"/>
        <v>3.9360668972949434E-3</v>
      </c>
    </row>
    <row r="216" spans="1:10" x14ac:dyDescent="0.25">
      <c r="A216" s="2">
        <v>214</v>
      </c>
      <c r="B216" s="1">
        <v>39269</v>
      </c>
      <c r="C216">
        <v>13611.68</v>
      </c>
      <c r="D216">
        <v>6690.1</v>
      </c>
      <c r="E216">
        <v>6102.69</v>
      </c>
      <c r="F216">
        <v>18140.939999999999</v>
      </c>
      <c r="G216" s="14">
        <f t="shared" si="6"/>
        <v>3.3733794305295405E-3</v>
      </c>
      <c r="H216" s="14">
        <f t="shared" si="6"/>
        <v>8.2400112015510729E-3</v>
      </c>
      <c r="I216" s="14">
        <f t="shared" si="6"/>
        <v>7.0974182634391736E-3</v>
      </c>
      <c r="J216" s="14">
        <f t="shared" si="5"/>
        <v>-4.429855422556998E-3</v>
      </c>
    </row>
    <row r="217" spans="1:10" x14ac:dyDescent="0.25">
      <c r="A217" s="2">
        <v>215</v>
      </c>
      <c r="B217" s="1">
        <v>39272</v>
      </c>
      <c r="C217">
        <v>13649.97</v>
      </c>
      <c r="D217">
        <v>6712.7</v>
      </c>
      <c r="E217">
        <v>6104.66</v>
      </c>
      <c r="F217">
        <v>18261.98</v>
      </c>
      <c r="G217" s="14">
        <f t="shared" si="6"/>
        <v>2.8090761328510741E-3</v>
      </c>
      <c r="H217" s="14">
        <f t="shared" si="6"/>
        <v>3.3724328378722372E-3</v>
      </c>
      <c r="I217" s="14">
        <f t="shared" si="6"/>
        <v>3.2275637498747352E-4</v>
      </c>
      <c r="J217" s="14">
        <f t="shared" si="5"/>
        <v>6.6500404947032136E-3</v>
      </c>
    </row>
    <row r="218" spans="1:10" x14ac:dyDescent="0.25">
      <c r="A218" s="2">
        <v>216</v>
      </c>
      <c r="B218" s="1">
        <v>39273</v>
      </c>
      <c r="C218">
        <v>13501.7</v>
      </c>
      <c r="D218">
        <v>6630.9</v>
      </c>
      <c r="E218">
        <v>6019.22</v>
      </c>
      <c r="F218">
        <v>18252.669999999998</v>
      </c>
      <c r="G218" s="14">
        <f t="shared" si="6"/>
        <v>-1.0921720384049845E-2</v>
      </c>
      <c r="H218" s="14">
        <f t="shared" si="6"/>
        <v>-1.2260712958033826E-2</v>
      </c>
      <c r="I218" s="14">
        <f t="shared" si="6"/>
        <v>-1.4094731136370579E-2</v>
      </c>
      <c r="J218" s="14">
        <f t="shared" si="5"/>
        <v>-5.0993232588792152E-4</v>
      </c>
    </row>
    <row r="219" spans="1:10" x14ac:dyDescent="0.25">
      <c r="A219" s="2">
        <v>217</v>
      </c>
      <c r="B219" s="1">
        <v>39274</v>
      </c>
      <c r="C219">
        <v>13577.87</v>
      </c>
      <c r="D219">
        <v>6615.1</v>
      </c>
      <c r="E219">
        <v>6001.09</v>
      </c>
      <c r="F219">
        <v>18049.509999999998</v>
      </c>
      <c r="G219" s="14">
        <f t="shared" si="6"/>
        <v>5.625658079929461E-3</v>
      </c>
      <c r="H219" s="14">
        <f t="shared" si="6"/>
        <v>-2.3856269807387468E-3</v>
      </c>
      <c r="I219" s="14">
        <f t="shared" si="6"/>
        <v>-3.0165634244142224E-3</v>
      </c>
      <c r="J219" s="14">
        <f t="shared" si="5"/>
        <v>-1.1192833101357791E-2</v>
      </c>
    </row>
    <row r="220" spans="1:10" x14ac:dyDescent="0.25">
      <c r="A220" s="2">
        <v>218</v>
      </c>
      <c r="B220" s="1">
        <v>39275</v>
      </c>
      <c r="C220">
        <v>13861.73</v>
      </c>
      <c r="D220">
        <v>6697.7</v>
      </c>
      <c r="E220">
        <v>6103.05</v>
      </c>
      <c r="F220">
        <v>17984.14</v>
      </c>
      <c r="G220" s="14">
        <f t="shared" si="6"/>
        <v>2.069054407502029E-2</v>
      </c>
      <c r="H220" s="14">
        <f t="shared" si="6"/>
        <v>1.2409269268903489E-2</v>
      </c>
      <c r="I220" s="14">
        <f t="shared" si="6"/>
        <v>1.6847526825585515E-2</v>
      </c>
      <c r="J220" s="14">
        <f t="shared" si="5"/>
        <v>-3.6282792175151421E-3</v>
      </c>
    </row>
    <row r="221" spans="1:10" x14ac:dyDescent="0.25">
      <c r="A221" s="2">
        <v>219</v>
      </c>
      <c r="B221" s="1">
        <v>39276</v>
      </c>
      <c r="C221">
        <v>13907.25</v>
      </c>
      <c r="D221">
        <v>6716.7</v>
      </c>
      <c r="E221">
        <v>6117.96</v>
      </c>
      <c r="F221">
        <v>18238.95</v>
      </c>
      <c r="G221" s="14">
        <f t="shared" si="6"/>
        <v>3.2784812962094153E-3</v>
      </c>
      <c r="H221" s="14">
        <f t="shared" si="6"/>
        <v>2.8327786118900961E-3</v>
      </c>
      <c r="I221" s="14">
        <f t="shared" si="6"/>
        <v>2.4400614020805306E-3</v>
      </c>
      <c r="J221" s="14">
        <f t="shared" si="5"/>
        <v>1.4069158821249143E-2</v>
      </c>
    </row>
    <row r="222" spans="1:10" x14ac:dyDescent="0.25">
      <c r="A222" s="2">
        <v>220</v>
      </c>
      <c r="B222" s="1">
        <v>39280</v>
      </c>
      <c r="C222">
        <v>13971.55</v>
      </c>
      <c r="D222">
        <v>6659.1</v>
      </c>
      <c r="E222">
        <v>6099.21</v>
      </c>
      <c r="F222">
        <v>18217.27</v>
      </c>
      <c r="G222" s="14">
        <f t="shared" si="6"/>
        <v>4.6128322607689228E-3</v>
      </c>
      <c r="H222" s="14">
        <f t="shared" si="6"/>
        <v>-8.6126222058364298E-3</v>
      </c>
      <c r="I222" s="14">
        <f t="shared" si="6"/>
        <v>-3.0694530273633947E-3</v>
      </c>
      <c r="J222" s="14">
        <f t="shared" si="5"/>
        <v>-1.1893719401364334E-3</v>
      </c>
    </row>
    <row r="223" spans="1:10" x14ac:dyDescent="0.25">
      <c r="A223" s="2">
        <v>221</v>
      </c>
      <c r="B223" s="1">
        <v>39281</v>
      </c>
      <c r="C223">
        <v>13918.22</v>
      </c>
      <c r="D223">
        <v>6567.1</v>
      </c>
      <c r="E223">
        <v>5995.97</v>
      </c>
      <c r="F223">
        <v>18015.580000000002</v>
      </c>
      <c r="G223" s="14">
        <f t="shared" si="6"/>
        <v>-3.8243459876999104E-3</v>
      </c>
      <c r="H223" s="14">
        <f t="shared" si="6"/>
        <v>-1.3912005539272883E-2</v>
      </c>
      <c r="I223" s="14">
        <f t="shared" si="6"/>
        <v>-1.7071677703356099E-2</v>
      </c>
      <c r="J223" s="14">
        <f t="shared" si="5"/>
        <v>-1.1133106185077216E-2</v>
      </c>
    </row>
    <row r="224" spans="1:10" x14ac:dyDescent="0.25">
      <c r="A224" s="2">
        <v>222</v>
      </c>
      <c r="B224" s="1">
        <v>39282</v>
      </c>
      <c r="C224">
        <v>14000.41</v>
      </c>
      <c r="D224">
        <v>6640.2</v>
      </c>
      <c r="E224">
        <v>6065.5</v>
      </c>
      <c r="F224">
        <v>18116.57</v>
      </c>
      <c r="G224" s="14">
        <f t="shared" si="6"/>
        <v>5.8878417341922317E-3</v>
      </c>
      <c r="H224" s="14">
        <f t="shared" si="6"/>
        <v>1.1069748770342849E-2</v>
      </c>
      <c r="I224" s="14">
        <f t="shared" si="6"/>
        <v>1.1529402336559453E-2</v>
      </c>
      <c r="J224" s="14">
        <f t="shared" si="5"/>
        <v>5.590050023780403E-3</v>
      </c>
    </row>
    <row r="225" spans="1:10" x14ac:dyDescent="0.25">
      <c r="A225" s="2">
        <v>223</v>
      </c>
      <c r="B225" s="1">
        <v>39283</v>
      </c>
      <c r="C225">
        <v>13851.08</v>
      </c>
      <c r="D225">
        <v>6585.2</v>
      </c>
      <c r="E225">
        <v>5957.16</v>
      </c>
      <c r="F225">
        <v>18157.93</v>
      </c>
      <c r="G225" s="14">
        <f t="shared" si="6"/>
        <v>-1.0723406968181193E-2</v>
      </c>
      <c r="H225" s="14">
        <f t="shared" si="6"/>
        <v>-8.3173767249278829E-3</v>
      </c>
      <c r="I225" s="14">
        <f t="shared" si="6"/>
        <v>-1.8023121785693451E-2</v>
      </c>
      <c r="J225" s="14">
        <f t="shared" si="5"/>
        <v>2.2803907937141406E-3</v>
      </c>
    </row>
    <row r="226" spans="1:10" x14ac:dyDescent="0.25">
      <c r="A226" s="2">
        <v>224</v>
      </c>
      <c r="B226" s="1">
        <v>39286</v>
      </c>
      <c r="C226">
        <v>13943.42</v>
      </c>
      <c r="D226">
        <v>6624.4</v>
      </c>
      <c r="E226">
        <v>6009.16</v>
      </c>
      <c r="F226">
        <v>17963.64</v>
      </c>
      <c r="G226" s="14">
        <f t="shared" si="6"/>
        <v>6.6445044688472499E-3</v>
      </c>
      <c r="H226" s="14">
        <f t="shared" si="6"/>
        <v>5.9350949414690825E-3</v>
      </c>
      <c r="I226" s="14">
        <f t="shared" si="6"/>
        <v>8.6911142807390464E-3</v>
      </c>
      <c r="J226" s="14">
        <f t="shared" si="5"/>
        <v>-1.0757664947492907E-2</v>
      </c>
    </row>
    <row r="227" spans="1:10" x14ac:dyDescent="0.25">
      <c r="A227" s="2">
        <v>225</v>
      </c>
      <c r="B227" s="1">
        <v>39287</v>
      </c>
      <c r="C227">
        <v>13716.95</v>
      </c>
      <c r="D227">
        <v>6498.7</v>
      </c>
      <c r="E227">
        <v>5907.47</v>
      </c>
      <c r="F227">
        <v>18002.03</v>
      </c>
      <c r="G227" s="14">
        <f t="shared" si="6"/>
        <v>-1.6375418023670679E-2</v>
      </c>
      <c r="H227" s="14">
        <f t="shared" si="6"/>
        <v>-1.9157644834274408E-2</v>
      </c>
      <c r="I227" s="14">
        <f t="shared" si="6"/>
        <v>-1.7067319948160239E-2</v>
      </c>
      <c r="J227" s="14">
        <f t="shared" si="5"/>
        <v>2.1348143704808197E-3</v>
      </c>
    </row>
    <row r="228" spans="1:10" x14ac:dyDescent="0.25">
      <c r="A228" s="2">
        <v>226</v>
      </c>
      <c r="B228" s="1">
        <v>39288</v>
      </c>
      <c r="C228">
        <v>13785.79</v>
      </c>
      <c r="D228">
        <v>6454.3</v>
      </c>
      <c r="E228">
        <v>5837.11</v>
      </c>
      <c r="F228">
        <v>17858.419999999998</v>
      </c>
      <c r="G228" s="14">
        <f t="shared" si="6"/>
        <v>5.006057124802319E-3</v>
      </c>
      <c r="H228" s="14">
        <f t="shared" si="6"/>
        <v>-6.8555815480826577E-3</v>
      </c>
      <c r="I228" s="14">
        <f t="shared" si="6"/>
        <v>-1.1981840434397088E-2</v>
      </c>
      <c r="J228" s="14">
        <f t="shared" si="5"/>
        <v>-8.0094236254524658E-3</v>
      </c>
    </row>
    <row r="229" spans="1:10" x14ac:dyDescent="0.25">
      <c r="A229" s="2">
        <v>227</v>
      </c>
      <c r="B229" s="1">
        <v>39289</v>
      </c>
      <c r="C229">
        <v>13473.57</v>
      </c>
      <c r="D229">
        <v>6251.2</v>
      </c>
      <c r="E229">
        <v>5675.05</v>
      </c>
      <c r="F229">
        <v>17702.09</v>
      </c>
      <c r="G229" s="14">
        <f t="shared" si="6"/>
        <v>-2.2908362787828328E-2</v>
      </c>
      <c r="H229" s="14">
        <f t="shared" si="6"/>
        <v>-3.1973130032172649E-2</v>
      </c>
      <c r="I229" s="14">
        <f t="shared" si="6"/>
        <v>-2.8156437439984562E-2</v>
      </c>
      <c r="J229" s="14">
        <f t="shared" si="5"/>
        <v>-8.7923939845135288E-3</v>
      </c>
    </row>
    <row r="230" spans="1:10" x14ac:dyDescent="0.25">
      <c r="A230" s="2">
        <v>228</v>
      </c>
      <c r="B230" s="1">
        <v>39290</v>
      </c>
      <c r="C230">
        <v>13265.47</v>
      </c>
      <c r="D230">
        <v>6215.2</v>
      </c>
      <c r="E230">
        <v>5643.96</v>
      </c>
      <c r="F230">
        <v>17283.810000000001</v>
      </c>
      <c r="G230" s="14">
        <f t="shared" si="6"/>
        <v>-1.5565570165793829E-2</v>
      </c>
      <c r="H230" s="14">
        <f t="shared" si="6"/>
        <v>-5.7755406645951602E-3</v>
      </c>
      <c r="I230" s="14">
        <f t="shared" si="6"/>
        <v>-5.4934271081056125E-3</v>
      </c>
      <c r="J230" s="14">
        <f t="shared" si="5"/>
        <v>-2.3912486521510474E-2</v>
      </c>
    </row>
    <row r="231" spans="1:10" x14ac:dyDescent="0.25">
      <c r="A231" s="2">
        <v>229</v>
      </c>
      <c r="B231" s="1">
        <v>39293</v>
      </c>
      <c r="C231">
        <v>13358.31</v>
      </c>
      <c r="D231">
        <v>6206.1</v>
      </c>
      <c r="E231">
        <v>5646.36</v>
      </c>
      <c r="F231">
        <v>17289.3</v>
      </c>
      <c r="G231" s="14">
        <f t="shared" si="6"/>
        <v>6.9742445521887931E-3</v>
      </c>
      <c r="H231" s="14">
        <f t="shared" si="6"/>
        <v>-1.4652253190977173E-3</v>
      </c>
      <c r="I231" s="14">
        <f t="shared" si="6"/>
        <v>4.2514296072181893E-4</v>
      </c>
      <c r="J231" s="14">
        <f t="shared" si="5"/>
        <v>3.1758786213568362E-4</v>
      </c>
    </row>
    <row r="232" spans="1:10" x14ac:dyDescent="0.25">
      <c r="A232" s="2">
        <v>230</v>
      </c>
      <c r="B232" s="1">
        <v>39294</v>
      </c>
      <c r="C232">
        <v>13211.99</v>
      </c>
      <c r="D232">
        <v>6360.1</v>
      </c>
      <c r="E232">
        <v>5751.08</v>
      </c>
      <c r="F232">
        <v>17248.89</v>
      </c>
      <c r="G232" s="14">
        <f t="shared" si="6"/>
        <v>-1.101391246051164E-2</v>
      </c>
      <c r="H232" s="14">
        <f t="shared" si="6"/>
        <v>2.4511421163885494E-2</v>
      </c>
      <c r="I232" s="14">
        <f t="shared" si="6"/>
        <v>1.8376573505147438E-2</v>
      </c>
      <c r="J232" s="14">
        <f t="shared" si="5"/>
        <v>-2.3400194647946013E-3</v>
      </c>
    </row>
    <row r="233" spans="1:10" x14ac:dyDescent="0.25">
      <c r="A233" s="2">
        <v>231</v>
      </c>
      <c r="B233" s="1">
        <v>39295</v>
      </c>
      <c r="C233">
        <v>13362.37</v>
      </c>
      <c r="D233">
        <v>6250.6</v>
      </c>
      <c r="E233">
        <v>5654.3</v>
      </c>
      <c r="F233">
        <v>16870.98</v>
      </c>
      <c r="G233" s="14">
        <f t="shared" si="6"/>
        <v>1.1317796944832025E-2</v>
      </c>
      <c r="H233" s="14">
        <f t="shared" si="6"/>
        <v>-1.7366641358256732E-2</v>
      </c>
      <c r="I233" s="14">
        <f t="shared" si="6"/>
        <v>-1.6971345614640101E-2</v>
      </c>
      <c r="J233" s="14">
        <f t="shared" si="5"/>
        <v>-2.215280742392103E-2</v>
      </c>
    </row>
    <row r="234" spans="1:10" x14ac:dyDescent="0.25">
      <c r="A234" s="2">
        <v>232</v>
      </c>
      <c r="B234" s="1">
        <v>39296</v>
      </c>
      <c r="C234">
        <v>13463.33</v>
      </c>
      <c r="D234">
        <v>6300.3</v>
      </c>
      <c r="E234">
        <v>5682.07</v>
      </c>
      <c r="F234">
        <v>16984.11</v>
      </c>
      <c r="G234" s="14">
        <f t="shared" si="6"/>
        <v>7.5271457357339979E-3</v>
      </c>
      <c r="H234" s="14">
        <f t="shared" si="6"/>
        <v>7.9197921707501936E-3</v>
      </c>
      <c r="I234" s="14">
        <f t="shared" si="6"/>
        <v>4.8992853174184715E-3</v>
      </c>
      <c r="J234" s="14">
        <f t="shared" si="5"/>
        <v>6.6832149069686935E-3</v>
      </c>
    </row>
    <row r="235" spans="1:10" x14ac:dyDescent="0.25">
      <c r="A235" s="2">
        <v>233</v>
      </c>
      <c r="B235" s="1">
        <v>39297</v>
      </c>
      <c r="C235">
        <v>13181.91</v>
      </c>
      <c r="D235">
        <v>6224.3</v>
      </c>
      <c r="E235">
        <v>5597.89</v>
      </c>
      <c r="F235">
        <v>16979.86</v>
      </c>
      <c r="G235" s="14">
        <f t="shared" si="6"/>
        <v>-2.1124258205958903E-2</v>
      </c>
      <c r="H235" s="14">
        <f t="shared" si="6"/>
        <v>-1.2136265082733355E-2</v>
      </c>
      <c r="I235" s="14">
        <f t="shared" si="6"/>
        <v>-1.4925861936637856E-2</v>
      </c>
      <c r="J235" s="14">
        <f t="shared" si="5"/>
        <v>-2.5026520881878274E-4</v>
      </c>
    </row>
    <row r="236" spans="1:10" x14ac:dyDescent="0.25">
      <c r="A236" s="2">
        <v>234</v>
      </c>
      <c r="B236" s="1">
        <v>39300</v>
      </c>
      <c r="C236">
        <v>13468.78</v>
      </c>
      <c r="D236">
        <v>6189.1</v>
      </c>
      <c r="E236">
        <v>5532.99</v>
      </c>
      <c r="F236">
        <v>16914.46</v>
      </c>
      <c r="G236" s="14">
        <f t="shared" si="6"/>
        <v>2.1528979564544738E-2</v>
      </c>
      <c r="H236" s="14">
        <f t="shared" si="6"/>
        <v>-5.6713059027879093E-3</v>
      </c>
      <c r="I236" s="14">
        <f t="shared" si="6"/>
        <v>-1.1661384448697232E-2</v>
      </c>
      <c r="J236" s="14">
        <f t="shared" si="5"/>
        <v>-3.8590584595407712E-3</v>
      </c>
    </row>
    <row r="237" spans="1:10" x14ac:dyDescent="0.25">
      <c r="A237" s="2">
        <v>235</v>
      </c>
      <c r="B237" s="1">
        <v>39301</v>
      </c>
      <c r="C237">
        <v>13504.3</v>
      </c>
      <c r="D237">
        <v>6308.8</v>
      </c>
      <c r="E237">
        <v>5620.4</v>
      </c>
      <c r="F237">
        <v>16921.77</v>
      </c>
      <c r="G237" s="14">
        <f t="shared" si="6"/>
        <v>2.63373856691696E-3</v>
      </c>
      <c r="H237" s="14">
        <f t="shared" si="6"/>
        <v>1.9155803815391757E-2</v>
      </c>
      <c r="I237" s="14">
        <f t="shared" si="6"/>
        <v>1.567447917350008E-2</v>
      </c>
      <c r="J237" s="14">
        <f t="shared" si="5"/>
        <v>4.3208124035862559E-4</v>
      </c>
    </row>
    <row r="238" spans="1:10" x14ac:dyDescent="0.25">
      <c r="A238" s="2">
        <v>236</v>
      </c>
      <c r="B238" s="1">
        <v>39302</v>
      </c>
      <c r="C238">
        <v>13657.86</v>
      </c>
      <c r="D238">
        <v>6393.9</v>
      </c>
      <c r="E238">
        <v>5749.29</v>
      </c>
      <c r="F238">
        <v>17029.28</v>
      </c>
      <c r="G238" s="14">
        <f t="shared" si="6"/>
        <v>1.1307026837019434E-2</v>
      </c>
      <c r="H238" s="14">
        <f t="shared" si="6"/>
        <v>1.3398926711939851E-2</v>
      </c>
      <c r="I238" s="14">
        <f t="shared" si="6"/>
        <v>2.2673533174273348E-2</v>
      </c>
      <c r="J238" s="14">
        <f t="shared" si="5"/>
        <v>6.3332568125700353E-3</v>
      </c>
    </row>
    <row r="239" spans="1:10" x14ac:dyDescent="0.25">
      <c r="A239" s="2">
        <v>237</v>
      </c>
      <c r="B239" s="1">
        <v>39303</v>
      </c>
      <c r="C239">
        <v>13270.68</v>
      </c>
      <c r="D239">
        <v>6271.2</v>
      </c>
      <c r="E239">
        <v>5624.78</v>
      </c>
      <c r="F239">
        <v>17170.599999999999</v>
      </c>
      <c r="G239" s="14">
        <f t="shared" si="6"/>
        <v>-2.8758089646270423E-2</v>
      </c>
      <c r="H239" s="14">
        <f t="shared" si="6"/>
        <v>-1.9376686960790177E-2</v>
      </c>
      <c r="I239" s="14">
        <f t="shared" si="6"/>
        <v>-2.1894532709808217E-2</v>
      </c>
      <c r="J239" s="14">
        <f t="shared" si="5"/>
        <v>8.2644035212827635E-3</v>
      </c>
    </row>
    <row r="240" spans="1:10" x14ac:dyDescent="0.25">
      <c r="A240" s="2">
        <v>238</v>
      </c>
      <c r="B240" s="1">
        <v>39304</v>
      </c>
      <c r="C240">
        <v>13239.54</v>
      </c>
      <c r="D240">
        <v>6038.3</v>
      </c>
      <c r="E240">
        <v>5448.63</v>
      </c>
      <c r="F240">
        <v>16764.09</v>
      </c>
      <c r="G240" s="14">
        <f t="shared" si="6"/>
        <v>-2.349283734510794E-3</v>
      </c>
      <c r="H240" s="14">
        <f t="shared" si="6"/>
        <v>-3.7845208515736244E-2</v>
      </c>
      <c r="I240" s="14">
        <f t="shared" si="6"/>
        <v>-3.1817635286428864E-2</v>
      </c>
      <c r="J240" s="14">
        <f t="shared" si="5"/>
        <v>-2.3959520274256053E-2</v>
      </c>
    </row>
    <row r="241" spans="1:10" x14ac:dyDescent="0.25">
      <c r="A241" s="2">
        <v>239</v>
      </c>
      <c r="B241" s="1">
        <v>39307</v>
      </c>
      <c r="C241">
        <v>13236.53</v>
      </c>
      <c r="D241">
        <v>6219</v>
      </c>
      <c r="E241">
        <v>5569.28</v>
      </c>
      <c r="F241">
        <v>16800.05</v>
      </c>
      <c r="G241" s="14">
        <f t="shared" si="6"/>
        <v>-2.2737513633771728E-4</v>
      </c>
      <c r="H241" s="14">
        <f t="shared" si="6"/>
        <v>2.9486606745113018E-2</v>
      </c>
      <c r="I241" s="14">
        <f t="shared" si="6"/>
        <v>2.1901580741984499E-2</v>
      </c>
      <c r="J241" s="14">
        <f t="shared" si="5"/>
        <v>2.1427638997457013E-3</v>
      </c>
    </row>
    <row r="242" spans="1:10" x14ac:dyDescent="0.25">
      <c r="A242" s="2">
        <v>240</v>
      </c>
      <c r="B242" s="1">
        <v>39308</v>
      </c>
      <c r="C242">
        <v>13028.92</v>
      </c>
      <c r="D242">
        <v>6143.5</v>
      </c>
      <c r="E242">
        <v>5478.66</v>
      </c>
      <c r="F242">
        <v>16844.61</v>
      </c>
      <c r="G242" s="14">
        <f t="shared" si="6"/>
        <v>-1.5808929513503454E-2</v>
      </c>
      <c r="H242" s="14">
        <f t="shared" si="6"/>
        <v>-1.2214509796263363E-2</v>
      </c>
      <c r="I242" s="14">
        <f t="shared" si="6"/>
        <v>-1.640523615883608E-2</v>
      </c>
      <c r="J242" s="14">
        <f t="shared" si="5"/>
        <v>2.6488617245342566E-3</v>
      </c>
    </row>
    <row r="243" spans="1:10" x14ac:dyDescent="0.25">
      <c r="A243" s="2">
        <v>241</v>
      </c>
      <c r="B243" s="1">
        <v>39309</v>
      </c>
      <c r="C243">
        <v>12861.47</v>
      </c>
      <c r="D243">
        <v>6109.3</v>
      </c>
      <c r="E243">
        <v>5442.72</v>
      </c>
      <c r="F243">
        <v>16475.61</v>
      </c>
      <c r="G243" s="14">
        <f t="shared" si="6"/>
        <v>-1.293548184465482E-2</v>
      </c>
      <c r="H243" s="14">
        <f t="shared" si="6"/>
        <v>-5.58241198998209E-3</v>
      </c>
      <c r="I243" s="14">
        <f t="shared" si="6"/>
        <v>-6.5816096017303708E-3</v>
      </c>
      <c r="J243" s="14">
        <f t="shared" si="5"/>
        <v>-2.2149618820000171E-2</v>
      </c>
    </row>
    <row r="244" spans="1:10" x14ac:dyDescent="0.25">
      <c r="A244" s="2">
        <v>242</v>
      </c>
      <c r="B244" s="1">
        <v>39310</v>
      </c>
      <c r="C244">
        <v>12845.78</v>
      </c>
      <c r="D244">
        <v>5858.9</v>
      </c>
      <c r="E244">
        <v>5265.47</v>
      </c>
      <c r="F244">
        <v>16148.49</v>
      </c>
      <c r="G244" s="14">
        <f t="shared" si="6"/>
        <v>-1.2206674730444948E-3</v>
      </c>
      <c r="H244" s="14">
        <f t="shared" si="6"/>
        <v>-4.1850327677514468E-2</v>
      </c>
      <c r="I244" s="14">
        <f t="shared" si="6"/>
        <v>-3.3108525551846388E-2</v>
      </c>
      <c r="J244" s="14">
        <f t="shared" si="5"/>
        <v>-2.0054558654394282E-2</v>
      </c>
    </row>
    <row r="245" spans="1:10" x14ac:dyDescent="0.25">
      <c r="A245" s="2">
        <v>243</v>
      </c>
      <c r="B245" s="1">
        <v>39311</v>
      </c>
      <c r="C245">
        <v>13079.08</v>
      </c>
      <c r="D245">
        <v>6064.2</v>
      </c>
      <c r="E245">
        <v>5363.63</v>
      </c>
      <c r="F245">
        <v>15273.68</v>
      </c>
      <c r="G245" s="14">
        <f t="shared" si="6"/>
        <v>1.799865442854956E-2</v>
      </c>
      <c r="H245" s="14">
        <f t="shared" si="6"/>
        <v>3.4440756668542426E-2</v>
      </c>
      <c r="I245" s="14">
        <f t="shared" si="6"/>
        <v>1.8470574308311158E-2</v>
      </c>
      <c r="J245" s="14">
        <f t="shared" si="5"/>
        <v>-5.5695461233741791E-2</v>
      </c>
    </row>
    <row r="246" spans="1:10" x14ac:dyDescent="0.25">
      <c r="A246" s="2">
        <v>244</v>
      </c>
      <c r="B246" s="1">
        <v>39314</v>
      </c>
      <c r="C246">
        <v>13121.35</v>
      </c>
      <c r="D246">
        <v>6078.7</v>
      </c>
      <c r="E246">
        <v>5399.38</v>
      </c>
      <c r="F246">
        <v>15732.48</v>
      </c>
      <c r="G246" s="14">
        <f t="shared" si="6"/>
        <v>3.2266674000456345E-3</v>
      </c>
      <c r="H246" s="14">
        <f t="shared" si="6"/>
        <v>2.3882280002124395E-3</v>
      </c>
      <c r="I246" s="14">
        <f t="shared" si="6"/>
        <v>6.6431474977214199E-3</v>
      </c>
      <c r="J246" s="14">
        <f t="shared" si="6"/>
        <v>2.9596279552710745E-2</v>
      </c>
    </row>
    <row r="247" spans="1:10" x14ac:dyDescent="0.25">
      <c r="A247" s="2">
        <v>245</v>
      </c>
      <c r="B247" s="1">
        <v>39315</v>
      </c>
      <c r="C247">
        <v>13090.86</v>
      </c>
      <c r="D247">
        <v>6086.1</v>
      </c>
      <c r="E247">
        <v>5418.78</v>
      </c>
      <c r="F247">
        <v>15901.34</v>
      </c>
      <c r="G247" s="14">
        <f t="shared" ref="G247:J310" si="7">LN(1+(C247-C246)/C246)</f>
        <v>-2.3263977933421364E-3</v>
      </c>
      <c r="H247" s="14">
        <f t="shared" si="7"/>
        <v>1.2166251665093708E-3</v>
      </c>
      <c r="I247" s="14">
        <f t="shared" si="7"/>
        <v>3.5865656998809118E-3</v>
      </c>
      <c r="J247" s="14">
        <f t="shared" si="7"/>
        <v>1.0676017240292036E-2</v>
      </c>
    </row>
    <row r="248" spans="1:10" x14ac:dyDescent="0.25">
      <c r="A248" s="2">
        <v>246</v>
      </c>
      <c r="B248" s="1">
        <v>39316</v>
      </c>
      <c r="C248">
        <v>13236.13</v>
      </c>
      <c r="D248">
        <v>6196</v>
      </c>
      <c r="E248">
        <v>5518.17</v>
      </c>
      <c r="F248">
        <v>15900.64</v>
      </c>
      <c r="G248" s="14">
        <f t="shared" si="7"/>
        <v>1.1035934938932538E-2</v>
      </c>
      <c r="H248" s="14">
        <f t="shared" si="7"/>
        <v>1.7896440061365659E-2</v>
      </c>
      <c r="I248" s="14">
        <f t="shared" si="7"/>
        <v>1.8175585720823766E-2</v>
      </c>
      <c r="J248" s="14">
        <f t="shared" si="7"/>
        <v>-4.4022416221477917E-5</v>
      </c>
    </row>
    <row r="249" spans="1:10" x14ac:dyDescent="0.25">
      <c r="A249" s="2">
        <v>247</v>
      </c>
      <c r="B249" s="1">
        <v>39317</v>
      </c>
      <c r="C249">
        <v>13235.88</v>
      </c>
      <c r="D249">
        <v>6196.9</v>
      </c>
      <c r="E249">
        <v>5523.33</v>
      </c>
      <c r="F249">
        <v>16316.32</v>
      </c>
      <c r="G249" s="14">
        <f t="shared" si="7"/>
        <v>-1.8887874400758706E-5</v>
      </c>
      <c r="H249" s="14">
        <f t="shared" si="7"/>
        <v>1.4524445474141528E-4</v>
      </c>
      <c r="I249" s="14">
        <f t="shared" si="7"/>
        <v>9.3465568548473088E-4</v>
      </c>
      <c r="J249" s="14">
        <f t="shared" si="7"/>
        <v>2.5806473924705711E-2</v>
      </c>
    </row>
    <row r="250" spans="1:10" x14ac:dyDescent="0.25">
      <c r="A250" s="2">
        <v>248</v>
      </c>
      <c r="B250" s="1">
        <v>39318</v>
      </c>
      <c r="C250">
        <v>13378.87</v>
      </c>
      <c r="D250">
        <v>6220.1</v>
      </c>
      <c r="E250">
        <v>5569.38</v>
      </c>
      <c r="F250">
        <v>16248.97</v>
      </c>
      <c r="G250" s="14">
        <f t="shared" si="7"/>
        <v>1.0745272888910791E-2</v>
      </c>
      <c r="H250" s="14">
        <f t="shared" si="7"/>
        <v>3.7368167829062958E-3</v>
      </c>
      <c r="I250" s="14">
        <f t="shared" si="7"/>
        <v>8.3027978813713221E-3</v>
      </c>
      <c r="J250" s="14">
        <f t="shared" si="7"/>
        <v>-4.136311761673634E-3</v>
      </c>
    </row>
    <row r="251" spans="1:10" x14ac:dyDescent="0.25">
      <c r="A251" s="2">
        <v>249</v>
      </c>
      <c r="B251" s="1">
        <v>39322</v>
      </c>
      <c r="C251">
        <v>13041.85</v>
      </c>
      <c r="D251">
        <v>6102.2</v>
      </c>
      <c r="E251">
        <v>5474.17</v>
      </c>
      <c r="F251">
        <v>16287.49</v>
      </c>
      <c r="G251" s="14">
        <f t="shared" si="7"/>
        <v>-2.5513179122652479E-2</v>
      </c>
      <c r="H251" s="14">
        <f t="shared" si="7"/>
        <v>-1.9136621895947038E-2</v>
      </c>
      <c r="I251" s="14">
        <f t="shared" si="7"/>
        <v>-1.7243071114365384E-2</v>
      </c>
      <c r="J251" s="14">
        <f t="shared" si="7"/>
        <v>2.3678063315361831E-3</v>
      </c>
    </row>
    <row r="252" spans="1:10" x14ac:dyDescent="0.25">
      <c r="A252" s="2">
        <v>250</v>
      </c>
      <c r="B252" s="1">
        <v>39323</v>
      </c>
      <c r="C252">
        <v>13289.29</v>
      </c>
      <c r="D252">
        <v>6132.2</v>
      </c>
      <c r="E252">
        <v>5520.02</v>
      </c>
      <c r="F252">
        <v>16012.83</v>
      </c>
      <c r="G252" s="14">
        <f t="shared" si="7"/>
        <v>1.8795030069885237E-2</v>
      </c>
      <c r="H252" s="14">
        <f t="shared" si="7"/>
        <v>4.9042143674020494E-3</v>
      </c>
      <c r="I252" s="14">
        <f t="shared" si="7"/>
        <v>8.3408174339620993E-3</v>
      </c>
      <c r="J252" s="14">
        <f t="shared" si="7"/>
        <v>-1.7007052573218669E-2</v>
      </c>
    </row>
    <row r="253" spans="1:10" x14ac:dyDescent="0.25">
      <c r="A253" s="2">
        <v>251</v>
      </c>
      <c r="B253" s="1">
        <v>39324</v>
      </c>
      <c r="C253">
        <v>13238.73</v>
      </c>
      <c r="D253">
        <v>6212</v>
      </c>
      <c r="E253">
        <v>5592.53</v>
      </c>
      <c r="F253">
        <v>16153.82</v>
      </c>
      <c r="G253" s="14">
        <f t="shared" si="7"/>
        <v>-3.8118232133196547E-3</v>
      </c>
      <c r="H253" s="14">
        <f t="shared" si="7"/>
        <v>1.2929329022715612E-2</v>
      </c>
      <c r="I253" s="14">
        <f t="shared" si="7"/>
        <v>1.3050295224137401E-2</v>
      </c>
      <c r="J253" s="14">
        <f t="shared" si="7"/>
        <v>8.7662782972126787E-3</v>
      </c>
    </row>
    <row r="254" spans="1:10" x14ac:dyDescent="0.25">
      <c r="A254" s="2">
        <v>252</v>
      </c>
      <c r="B254" s="1">
        <v>39325</v>
      </c>
      <c r="C254">
        <v>13357.74</v>
      </c>
      <c r="D254">
        <v>6303.3</v>
      </c>
      <c r="E254">
        <v>5662.7</v>
      </c>
      <c r="F254">
        <v>16569.09</v>
      </c>
      <c r="G254" s="14">
        <f t="shared" si="7"/>
        <v>8.9493676644481802E-3</v>
      </c>
      <c r="H254" s="14">
        <f t="shared" si="7"/>
        <v>1.4590400494535411E-2</v>
      </c>
      <c r="I254" s="14">
        <f t="shared" si="7"/>
        <v>1.2469031578729455E-2</v>
      </c>
      <c r="J254" s="14">
        <f t="shared" si="7"/>
        <v>2.5382357195932528E-2</v>
      </c>
    </row>
    <row r="255" spans="1:10" x14ac:dyDescent="0.25">
      <c r="A255" s="2">
        <v>253</v>
      </c>
      <c r="B255" s="1">
        <v>39329</v>
      </c>
      <c r="C255">
        <v>13448.86</v>
      </c>
      <c r="D255">
        <v>6376.8</v>
      </c>
      <c r="E255">
        <v>5672.72</v>
      </c>
      <c r="F255">
        <v>16420.47</v>
      </c>
      <c r="G255" s="14">
        <f t="shared" si="7"/>
        <v>6.7983519689400985E-3</v>
      </c>
      <c r="H255" s="14">
        <f t="shared" si="7"/>
        <v>1.1593098350600285E-2</v>
      </c>
      <c r="I255" s="14">
        <f t="shared" si="7"/>
        <v>1.7679102511946015E-3</v>
      </c>
      <c r="J255" s="14">
        <f t="shared" si="7"/>
        <v>-9.0101841585808994E-3</v>
      </c>
    </row>
    <row r="256" spans="1:10" x14ac:dyDescent="0.25">
      <c r="A256" s="2">
        <v>254</v>
      </c>
      <c r="B256" s="1">
        <v>39330</v>
      </c>
      <c r="C256">
        <v>13305.47</v>
      </c>
      <c r="D256">
        <v>6270.7</v>
      </c>
      <c r="E256">
        <v>5551.55</v>
      </c>
      <c r="F256">
        <v>16158.45</v>
      </c>
      <c r="G256" s="14">
        <f t="shared" si="7"/>
        <v>-1.0719115219841004E-2</v>
      </c>
      <c r="H256" s="14">
        <f t="shared" si="7"/>
        <v>-1.6778412975112632E-2</v>
      </c>
      <c r="I256" s="14">
        <f t="shared" si="7"/>
        <v>-2.1591552478483614E-2</v>
      </c>
      <c r="J256" s="14">
        <f t="shared" si="7"/>
        <v>-1.6085594593207082E-2</v>
      </c>
    </row>
    <row r="257" spans="1:10" x14ac:dyDescent="0.25">
      <c r="A257" s="2">
        <v>255</v>
      </c>
      <c r="B257" s="1">
        <v>39331</v>
      </c>
      <c r="C257">
        <v>13363.35</v>
      </c>
      <c r="D257">
        <v>6313.3</v>
      </c>
      <c r="E257">
        <v>5576.62</v>
      </c>
      <c r="F257">
        <v>16257</v>
      </c>
      <c r="G257" s="14">
        <f t="shared" si="7"/>
        <v>4.3406563078402941E-3</v>
      </c>
      <c r="H257" s="14">
        <f t="shared" si="7"/>
        <v>6.7705280883750335E-3</v>
      </c>
      <c r="I257" s="14">
        <f t="shared" si="7"/>
        <v>4.5056900483484829E-3</v>
      </c>
      <c r="J257" s="14">
        <f t="shared" si="7"/>
        <v>6.0804526009400582E-3</v>
      </c>
    </row>
    <row r="258" spans="1:10" x14ac:dyDescent="0.25">
      <c r="A258" s="2">
        <v>256</v>
      </c>
      <c r="B258" s="1">
        <v>39332</v>
      </c>
      <c r="C258">
        <v>13113.38</v>
      </c>
      <c r="D258">
        <v>6191.2</v>
      </c>
      <c r="E258">
        <v>5430.1</v>
      </c>
      <c r="F258">
        <v>16122.16</v>
      </c>
      <c r="G258" s="14">
        <f t="shared" si="7"/>
        <v>-1.8882802174009884E-2</v>
      </c>
      <c r="H258" s="14">
        <f t="shared" si="7"/>
        <v>-1.952959027072643E-2</v>
      </c>
      <c r="I258" s="14">
        <f t="shared" si="7"/>
        <v>-2.6625308112243118E-2</v>
      </c>
      <c r="J258" s="14">
        <f t="shared" si="7"/>
        <v>-8.3288621129168766E-3</v>
      </c>
    </row>
    <row r="259" spans="1:10" x14ac:dyDescent="0.25">
      <c r="A259" s="2">
        <v>257</v>
      </c>
      <c r="B259" s="1">
        <v>39335</v>
      </c>
      <c r="C259">
        <v>13127.85</v>
      </c>
      <c r="D259">
        <v>6134.1</v>
      </c>
      <c r="E259">
        <v>5386.43</v>
      </c>
      <c r="F259">
        <v>15764.97</v>
      </c>
      <c r="G259" s="14">
        <f t="shared" si="7"/>
        <v>1.1028447574001768E-3</v>
      </c>
      <c r="H259" s="14">
        <f t="shared" si="7"/>
        <v>-9.2655608391309825E-3</v>
      </c>
      <c r="I259" s="14">
        <f t="shared" si="7"/>
        <v>-8.0747221664527868E-3</v>
      </c>
      <c r="J259" s="14">
        <f t="shared" si="7"/>
        <v>-2.2404333093528291E-2</v>
      </c>
    </row>
    <row r="260" spans="1:10" x14ac:dyDescent="0.25">
      <c r="A260" s="2">
        <v>258</v>
      </c>
      <c r="B260" s="1">
        <v>39336</v>
      </c>
      <c r="C260">
        <v>13308.39</v>
      </c>
      <c r="D260">
        <v>6280.7</v>
      </c>
      <c r="E260">
        <v>5478.94</v>
      </c>
      <c r="F260">
        <v>15877.67</v>
      </c>
      <c r="G260" s="14">
        <f t="shared" si="7"/>
        <v>1.3658735644888261E-2</v>
      </c>
      <c r="H260" s="14">
        <f t="shared" si="7"/>
        <v>2.3618071101520952E-2</v>
      </c>
      <c r="I260" s="14">
        <f t="shared" si="7"/>
        <v>1.7028823776790804E-2</v>
      </c>
      <c r="J260" s="14">
        <f t="shared" si="7"/>
        <v>7.1233295673113371E-3</v>
      </c>
    </row>
    <row r="261" spans="1:10" x14ac:dyDescent="0.25">
      <c r="A261" s="2">
        <v>259</v>
      </c>
      <c r="B261" s="1">
        <v>39337</v>
      </c>
      <c r="C261">
        <v>13291.65</v>
      </c>
      <c r="D261">
        <v>6306.2</v>
      </c>
      <c r="E261">
        <v>5508.01</v>
      </c>
      <c r="F261">
        <v>15797.6</v>
      </c>
      <c r="G261" s="14">
        <f t="shared" si="7"/>
        <v>-1.2586448900032425E-3</v>
      </c>
      <c r="H261" s="14">
        <f t="shared" si="7"/>
        <v>4.0518372096280328E-3</v>
      </c>
      <c r="I261" s="14">
        <f t="shared" si="7"/>
        <v>5.2917448129240876E-3</v>
      </c>
      <c r="J261" s="14">
        <f t="shared" si="7"/>
        <v>-5.0556898519903155E-3</v>
      </c>
    </row>
    <row r="262" spans="1:10" x14ac:dyDescent="0.25">
      <c r="A262" s="2">
        <v>260</v>
      </c>
      <c r="B262" s="1">
        <v>39338</v>
      </c>
      <c r="C262">
        <v>13424.88</v>
      </c>
      <c r="D262">
        <v>6363.9</v>
      </c>
      <c r="E262">
        <v>5565.97</v>
      </c>
      <c r="F262">
        <v>15821.19</v>
      </c>
      <c r="G262" s="14">
        <f t="shared" si="7"/>
        <v>9.9736832898757351E-3</v>
      </c>
      <c r="H262" s="14">
        <f t="shared" si="7"/>
        <v>9.1081205181472429E-3</v>
      </c>
      <c r="I262" s="14">
        <f t="shared" si="7"/>
        <v>1.0467876816332053E-2</v>
      </c>
      <c r="J262" s="14">
        <f t="shared" si="7"/>
        <v>1.4921509885074855E-3</v>
      </c>
    </row>
    <row r="263" spans="1:10" x14ac:dyDescent="0.25">
      <c r="A263" s="2">
        <v>261</v>
      </c>
      <c r="B263" s="1">
        <v>39339</v>
      </c>
      <c r="C263">
        <v>13442.52</v>
      </c>
      <c r="D263">
        <v>6289.3</v>
      </c>
      <c r="E263">
        <v>5538.92</v>
      </c>
      <c r="F263">
        <v>16127.42</v>
      </c>
      <c r="G263" s="14">
        <f t="shared" si="7"/>
        <v>1.3131157115822834E-3</v>
      </c>
      <c r="H263" s="14">
        <f t="shared" si="7"/>
        <v>-1.1791620203216894E-2</v>
      </c>
      <c r="I263" s="14">
        <f t="shared" si="7"/>
        <v>-4.871737315718527E-3</v>
      </c>
      <c r="J263" s="14">
        <f t="shared" si="7"/>
        <v>1.9170748191241271E-2</v>
      </c>
    </row>
    <row r="264" spans="1:10" x14ac:dyDescent="0.25">
      <c r="A264" s="2">
        <v>262</v>
      </c>
      <c r="B264" s="1">
        <v>39343</v>
      </c>
      <c r="C264">
        <v>13739.39</v>
      </c>
      <c r="D264">
        <v>6283.3</v>
      </c>
      <c r="E264">
        <v>5549.35</v>
      </c>
      <c r="F264">
        <v>15801.8</v>
      </c>
      <c r="G264" s="14">
        <f t="shared" si="7"/>
        <v>2.1844072365291019E-2</v>
      </c>
      <c r="H264" s="14">
        <f t="shared" si="7"/>
        <v>-9.5445658901002533E-4</v>
      </c>
      <c r="I264" s="14">
        <f t="shared" si="7"/>
        <v>1.8812678760757357E-3</v>
      </c>
      <c r="J264" s="14">
        <f t="shared" si="7"/>
        <v>-2.0397071346009588E-2</v>
      </c>
    </row>
    <row r="265" spans="1:10" x14ac:dyDescent="0.25">
      <c r="A265" s="2">
        <v>263</v>
      </c>
      <c r="B265" s="1">
        <v>39344</v>
      </c>
      <c r="C265">
        <v>13815.56</v>
      </c>
      <c r="D265">
        <v>6460</v>
      </c>
      <c r="E265">
        <v>5730.82</v>
      </c>
      <c r="F265">
        <v>16381.54</v>
      </c>
      <c r="G265" s="14">
        <f t="shared" si="7"/>
        <v>5.5286033191223796E-3</v>
      </c>
      <c r="H265" s="14">
        <f t="shared" si="7"/>
        <v>2.7733997622460007E-2</v>
      </c>
      <c r="I265" s="14">
        <f t="shared" si="7"/>
        <v>3.2177823162657458E-2</v>
      </c>
      <c r="J265" s="14">
        <f t="shared" si="7"/>
        <v>3.6031233504908299E-2</v>
      </c>
    </row>
    <row r="266" spans="1:10" x14ac:dyDescent="0.25">
      <c r="A266" s="2">
        <v>264</v>
      </c>
      <c r="B266" s="1">
        <v>39345</v>
      </c>
      <c r="C266">
        <v>13766.7</v>
      </c>
      <c r="D266">
        <v>6429</v>
      </c>
      <c r="E266">
        <v>5688.76</v>
      </c>
      <c r="F266">
        <v>16413.79</v>
      </c>
      <c r="G266" s="14">
        <f t="shared" si="7"/>
        <v>-3.5428606000365687E-3</v>
      </c>
      <c r="H266" s="14">
        <f t="shared" si="7"/>
        <v>-4.8103126349608128E-3</v>
      </c>
      <c r="I266" s="14">
        <f t="shared" si="7"/>
        <v>-7.3663287425524519E-3</v>
      </c>
      <c r="J266" s="14">
        <f t="shared" si="7"/>
        <v>1.966744069687291E-3</v>
      </c>
    </row>
    <row r="267" spans="1:10" x14ac:dyDescent="0.25">
      <c r="A267" s="2">
        <v>265</v>
      </c>
      <c r="B267" s="1">
        <v>39346</v>
      </c>
      <c r="C267">
        <v>13820.19</v>
      </c>
      <c r="D267">
        <v>6456.7</v>
      </c>
      <c r="E267">
        <v>5700.65</v>
      </c>
      <c r="F267">
        <v>16312.61</v>
      </c>
      <c r="G267" s="14">
        <f t="shared" si="7"/>
        <v>3.8779338325936556E-3</v>
      </c>
      <c r="H267" s="14">
        <f t="shared" si="7"/>
        <v>4.2993462005311844E-3</v>
      </c>
      <c r="I267" s="14">
        <f t="shared" si="7"/>
        <v>2.0879052241313048E-3</v>
      </c>
      <c r="J267" s="14">
        <f t="shared" si="7"/>
        <v>-6.1834068141024016E-3</v>
      </c>
    </row>
    <row r="268" spans="1:10" x14ac:dyDescent="0.25">
      <c r="A268" s="2">
        <v>266</v>
      </c>
      <c r="B268" s="1">
        <v>39350</v>
      </c>
      <c r="C268">
        <v>13778.65</v>
      </c>
      <c r="D268">
        <v>6396.9</v>
      </c>
      <c r="E268">
        <v>5641.59</v>
      </c>
      <c r="F268">
        <v>16401.73</v>
      </c>
      <c r="G268" s="14">
        <f t="shared" si="7"/>
        <v>-3.0102737193843853E-3</v>
      </c>
      <c r="H268" s="14">
        <f t="shared" si="7"/>
        <v>-9.3048533419199386E-3</v>
      </c>
      <c r="I268" s="14">
        <f t="shared" si="7"/>
        <v>-1.0414262753669459E-2</v>
      </c>
      <c r="J268" s="14">
        <f t="shared" si="7"/>
        <v>5.4483887163881547E-3</v>
      </c>
    </row>
    <row r="269" spans="1:10" x14ac:dyDescent="0.25">
      <c r="A269" s="2">
        <v>267</v>
      </c>
      <c r="B269" s="1">
        <v>39351</v>
      </c>
      <c r="C269">
        <v>13878.15</v>
      </c>
      <c r="D269">
        <v>6433</v>
      </c>
      <c r="E269">
        <v>5690.77</v>
      </c>
      <c r="F269">
        <v>16435.740000000002</v>
      </c>
      <c r="G269" s="14">
        <f t="shared" si="7"/>
        <v>7.1953681761279496E-3</v>
      </c>
      <c r="H269" s="14">
        <f t="shared" si="7"/>
        <v>5.6274944107024593E-3</v>
      </c>
      <c r="I269" s="14">
        <f t="shared" si="7"/>
        <v>8.6796234413823482E-3</v>
      </c>
      <c r="J269" s="14">
        <f t="shared" si="7"/>
        <v>2.0714148904120932E-3</v>
      </c>
    </row>
    <row r="270" spans="1:10" x14ac:dyDescent="0.25">
      <c r="A270" s="2">
        <v>268</v>
      </c>
      <c r="B270" s="1">
        <v>39352</v>
      </c>
      <c r="C270">
        <v>13912.94</v>
      </c>
      <c r="D270">
        <v>6486.4</v>
      </c>
      <c r="E270">
        <v>5733.37</v>
      </c>
      <c r="F270">
        <v>16832.22</v>
      </c>
      <c r="G270" s="14">
        <f t="shared" si="7"/>
        <v>2.5036814441748083E-3</v>
      </c>
      <c r="H270" s="14">
        <f t="shared" si="7"/>
        <v>8.2666848466804114E-3</v>
      </c>
      <c r="I270" s="14">
        <f t="shared" si="7"/>
        <v>7.4579263652546513E-3</v>
      </c>
      <c r="J270" s="14">
        <f t="shared" si="7"/>
        <v>2.3836674850093074E-2</v>
      </c>
    </row>
    <row r="271" spans="1:10" x14ac:dyDescent="0.25">
      <c r="A271" s="2">
        <v>269</v>
      </c>
      <c r="B271" s="1">
        <v>39353</v>
      </c>
      <c r="C271">
        <v>13895.63</v>
      </c>
      <c r="D271">
        <v>6466.8</v>
      </c>
      <c r="E271">
        <v>5715.69</v>
      </c>
      <c r="F271">
        <v>16785.689999999999</v>
      </c>
      <c r="G271" s="14">
        <f t="shared" si="7"/>
        <v>-1.2449401199484639E-3</v>
      </c>
      <c r="H271" s="14">
        <f t="shared" si="7"/>
        <v>-3.0262815302295482E-3</v>
      </c>
      <c r="I271" s="14">
        <f t="shared" si="7"/>
        <v>-3.0884656126467474E-3</v>
      </c>
      <c r="J271" s="14">
        <f t="shared" si="7"/>
        <v>-2.7681690927455417E-3</v>
      </c>
    </row>
    <row r="272" spans="1:10" x14ac:dyDescent="0.25">
      <c r="A272" s="2">
        <v>270</v>
      </c>
      <c r="B272" s="1">
        <v>39356</v>
      </c>
      <c r="C272">
        <v>14087.55</v>
      </c>
      <c r="D272">
        <v>6506.2</v>
      </c>
      <c r="E272">
        <v>5773.26</v>
      </c>
      <c r="F272">
        <v>16845.96</v>
      </c>
      <c r="G272" s="14">
        <f t="shared" si="7"/>
        <v>1.3717026388365472E-2</v>
      </c>
      <c r="H272" s="14">
        <f t="shared" si="7"/>
        <v>6.0741726879506601E-3</v>
      </c>
      <c r="I272" s="14">
        <f t="shared" si="7"/>
        <v>1.0021887439947485E-2</v>
      </c>
      <c r="J272" s="14">
        <f t="shared" si="7"/>
        <v>3.5841277201016592E-3</v>
      </c>
    </row>
    <row r="273" spans="1:10" x14ac:dyDescent="0.25">
      <c r="A273" s="2">
        <v>271</v>
      </c>
      <c r="B273" s="1">
        <v>39357</v>
      </c>
      <c r="C273">
        <v>14047.31</v>
      </c>
      <c r="D273">
        <v>6500.4</v>
      </c>
      <c r="E273">
        <v>5799.27</v>
      </c>
      <c r="F273">
        <v>17046.78</v>
      </c>
      <c r="G273" s="14">
        <f t="shared" si="7"/>
        <v>-2.8605102309881545E-3</v>
      </c>
      <c r="H273" s="14">
        <f t="shared" si="7"/>
        <v>-8.9185496354867041E-4</v>
      </c>
      <c r="I273" s="14">
        <f t="shared" si="7"/>
        <v>4.4951352551278927E-3</v>
      </c>
      <c r="J273" s="14">
        <f t="shared" si="7"/>
        <v>1.185046414949807E-2</v>
      </c>
    </row>
    <row r="274" spans="1:10" x14ac:dyDescent="0.25">
      <c r="A274" s="2">
        <v>272</v>
      </c>
      <c r="B274" s="1">
        <v>39358</v>
      </c>
      <c r="C274">
        <v>13968.05</v>
      </c>
      <c r="D274">
        <v>6535.2</v>
      </c>
      <c r="E274">
        <v>5806.18</v>
      </c>
      <c r="F274">
        <v>17199.89</v>
      </c>
      <c r="G274" s="14">
        <f t="shared" si="7"/>
        <v>-5.6583396730153657E-3</v>
      </c>
      <c r="H274" s="14">
        <f t="shared" si="7"/>
        <v>5.3392375758061191E-3</v>
      </c>
      <c r="I274" s="14">
        <f t="shared" si="7"/>
        <v>1.1908199710586875E-3</v>
      </c>
      <c r="J274" s="14">
        <f t="shared" si="7"/>
        <v>8.9416588611769925E-3</v>
      </c>
    </row>
    <row r="275" spans="1:10" x14ac:dyDescent="0.25">
      <c r="A275" s="2">
        <v>273</v>
      </c>
      <c r="B275" s="1">
        <v>39359</v>
      </c>
      <c r="C275">
        <v>13974.31</v>
      </c>
      <c r="D275">
        <v>6547.9</v>
      </c>
      <c r="E275">
        <v>5804.39</v>
      </c>
      <c r="F275">
        <v>17092.490000000002</v>
      </c>
      <c r="G275" s="14">
        <f t="shared" si="7"/>
        <v>4.4806523892275575E-4</v>
      </c>
      <c r="H275" s="14">
        <f t="shared" si="7"/>
        <v>1.9414365080209011E-3</v>
      </c>
      <c r="I275" s="14">
        <f t="shared" si="7"/>
        <v>-3.0833973081110502E-4</v>
      </c>
      <c r="J275" s="14">
        <f t="shared" si="7"/>
        <v>-6.263802696402249E-3</v>
      </c>
    </row>
    <row r="276" spans="1:10" x14ac:dyDescent="0.25">
      <c r="A276" s="2">
        <v>274</v>
      </c>
      <c r="B276" s="1">
        <v>39360</v>
      </c>
      <c r="C276">
        <v>14066.01</v>
      </c>
      <c r="D276">
        <v>6595.8</v>
      </c>
      <c r="E276">
        <v>5843.24</v>
      </c>
      <c r="F276">
        <v>17065.04</v>
      </c>
      <c r="G276" s="14">
        <f t="shared" si="7"/>
        <v>6.5406048794408173E-3</v>
      </c>
      <c r="H276" s="14">
        <f t="shared" si="7"/>
        <v>7.2886952771926789E-3</v>
      </c>
      <c r="I276" s="14">
        <f t="shared" si="7"/>
        <v>6.670909716740267E-3</v>
      </c>
      <c r="J276" s="14">
        <f t="shared" si="7"/>
        <v>-1.6072594188900793E-3</v>
      </c>
    </row>
    <row r="277" spans="1:10" x14ac:dyDescent="0.25">
      <c r="A277" s="2">
        <v>275</v>
      </c>
      <c r="B277" s="1">
        <v>39364</v>
      </c>
      <c r="C277">
        <v>14164.53</v>
      </c>
      <c r="D277">
        <v>6615.4</v>
      </c>
      <c r="E277">
        <v>5861.93</v>
      </c>
      <c r="F277">
        <v>17159.900000000001</v>
      </c>
      <c r="G277" s="14">
        <f t="shared" si="7"/>
        <v>6.9797035380961625E-3</v>
      </c>
      <c r="H277" s="14">
        <f t="shared" si="7"/>
        <v>2.9671815399259787E-3</v>
      </c>
      <c r="I277" s="14">
        <f t="shared" si="7"/>
        <v>3.1934633813446404E-3</v>
      </c>
      <c r="J277" s="14">
        <f t="shared" si="7"/>
        <v>5.5433402021812699E-3</v>
      </c>
    </row>
    <row r="278" spans="1:10" x14ac:dyDescent="0.25">
      <c r="A278" s="2">
        <v>276</v>
      </c>
      <c r="B278" s="1">
        <v>39365</v>
      </c>
      <c r="C278">
        <v>14078.69</v>
      </c>
      <c r="D278">
        <v>6633</v>
      </c>
      <c r="E278">
        <v>5838.49</v>
      </c>
      <c r="F278">
        <v>17177.89</v>
      </c>
      <c r="G278" s="14">
        <f t="shared" si="7"/>
        <v>-6.078645729136546E-3</v>
      </c>
      <c r="H278" s="14">
        <f t="shared" si="7"/>
        <v>2.6569261727569112E-3</v>
      </c>
      <c r="I278" s="14">
        <f t="shared" si="7"/>
        <v>-4.0066991369708815E-3</v>
      </c>
      <c r="J278" s="14">
        <f t="shared" si="7"/>
        <v>1.0478252471104257E-3</v>
      </c>
    </row>
    <row r="279" spans="1:10" x14ac:dyDescent="0.25">
      <c r="A279" s="2">
        <v>277</v>
      </c>
      <c r="B279" s="1">
        <v>39366</v>
      </c>
      <c r="C279">
        <v>14015.12</v>
      </c>
      <c r="D279">
        <v>6724.5</v>
      </c>
      <c r="E279">
        <v>5862.83</v>
      </c>
      <c r="F279">
        <v>17458.98</v>
      </c>
      <c r="G279" s="14">
        <f t="shared" si="7"/>
        <v>-4.5255597938781162E-3</v>
      </c>
      <c r="H279" s="14">
        <f t="shared" si="7"/>
        <v>1.3700382738047993E-2</v>
      </c>
      <c r="I279" s="14">
        <f t="shared" si="7"/>
        <v>4.1602204033792172E-3</v>
      </c>
      <c r="J279" s="14">
        <f t="shared" si="7"/>
        <v>1.6231037676880125E-2</v>
      </c>
    </row>
    <row r="280" spans="1:10" x14ac:dyDescent="0.25">
      <c r="A280" s="2">
        <v>278</v>
      </c>
      <c r="B280" s="1">
        <v>39367</v>
      </c>
      <c r="C280">
        <v>14093.08</v>
      </c>
      <c r="D280">
        <v>6730.7</v>
      </c>
      <c r="E280">
        <v>5843.95</v>
      </c>
      <c r="F280">
        <v>17331.169999999998</v>
      </c>
      <c r="G280" s="14">
        <f t="shared" si="7"/>
        <v>5.5471499354635872E-3</v>
      </c>
      <c r="H280" s="14">
        <f t="shared" si="7"/>
        <v>9.2157685338114875E-4</v>
      </c>
      <c r="I280" s="14">
        <f t="shared" si="7"/>
        <v>-3.2254840987121156E-3</v>
      </c>
      <c r="J280" s="14">
        <f t="shared" si="7"/>
        <v>-7.34751502911763E-3</v>
      </c>
    </row>
    <row r="281" spans="1:10" x14ac:dyDescent="0.25">
      <c r="A281" s="2">
        <v>279</v>
      </c>
      <c r="B281" s="1">
        <v>39370</v>
      </c>
      <c r="C281">
        <v>13984.8</v>
      </c>
      <c r="D281">
        <v>6644.5</v>
      </c>
      <c r="E281">
        <v>5807.44</v>
      </c>
      <c r="F281">
        <v>17358.150000000001</v>
      </c>
      <c r="G281" s="14">
        <f t="shared" si="7"/>
        <v>-7.7128712554493028E-3</v>
      </c>
      <c r="H281" s="14">
        <f t="shared" si="7"/>
        <v>-1.2889705345422529E-2</v>
      </c>
      <c r="I281" s="14">
        <f t="shared" si="7"/>
        <v>-6.2670839270146557E-3</v>
      </c>
      <c r="J281" s="14">
        <f t="shared" si="7"/>
        <v>1.5555223013988574E-3</v>
      </c>
    </row>
    <row r="282" spans="1:10" x14ac:dyDescent="0.25">
      <c r="A282" s="2">
        <v>280</v>
      </c>
      <c r="B282" s="1">
        <v>39371</v>
      </c>
      <c r="C282">
        <v>13912.94</v>
      </c>
      <c r="D282">
        <v>6614.3</v>
      </c>
      <c r="E282">
        <v>5774.36</v>
      </c>
      <c r="F282">
        <v>17137.919999999998</v>
      </c>
      <c r="G282" s="14">
        <f t="shared" si="7"/>
        <v>-5.1516831778727493E-3</v>
      </c>
      <c r="H282" s="14">
        <f t="shared" si="7"/>
        <v>-4.5554729276688303E-3</v>
      </c>
      <c r="I282" s="14">
        <f t="shared" si="7"/>
        <v>-5.712426385361194E-3</v>
      </c>
      <c r="J282" s="14">
        <f t="shared" si="7"/>
        <v>-1.2768584486512398E-2</v>
      </c>
    </row>
    <row r="283" spans="1:10" x14ac:dyDescent="0.25">
      <c r="A283" s="2">
        <v>281</v>
      </c>
      <c r="B283" s="1">
        <v>39372</v>
      </c>
      <c r="C283">
        <v>13892.54</v>
      </c>
      <c r="D283">
        <v>6677.7</v>
      </c>
      <c r="E283">
        <v>5818.8</v>
      </c>
      <c r="F283">
        <v>16955.310000000001</v>
      </c>
      <c r="G283" s="14">
        <f t="shared" si="7"/>
        <v>-1.467336917775281E-3</v>
      </c>
      <c r="H283" s="14">
        <f t="shared" si="7"/>
        <v>9.5396450207805537E-3</v>
      </c>
      <c r="I283" s="14">
        <f t="shared" si="7"/>
        <v>7.6666271614034215E-3</v>
      </c>
      <c r="J283" s="14">
        <f t="shared" si="7"/>
        <v>-1.071249314418469E-2</v>
      </c>
    </row>
    <row r="284" spans="1:10" x14ac:dyDescent="0.25">
      <c r="A284" s="2">
        <v>282</v>
      </c>
      <c r="B284" s="1">
        <v>39373</v>
      </c>
      <c r="C284">
        <v>13888.96</v>
      </c>
      <c r="D284">
        <v>6609.4</v>
      </c>
      <c r="E284">
        <v>5767.24</v>
      </c>
      <c r="F284">
        <v>17106.09</v>
      </c>
      <c r="G284" s="14">
        <f t="shared" si="7"/>
        <v>-2.577254662144589E-4</v>
      </c>
      <c r="H284" s="14">
        <f t="shared" si="7"/>
        <v>-1.0280738697174397E-2</v>
      </c>
      <c r="I284" s="14">
        <f t="shared" si="7"/>
        <v>-8.9004250582644748E-3</v>
      </c>
      <c r="J284" s="14">
        <f t="shared" si="7"/>
        <v>8.853481353986099E-3</v>
      </c>
    </row>
    <row r="285" spans="1:10" x14ac:dyDescent="0.25">
      <c r="A285" s="2">
        <v>283</v>
      </c>
      <c r="B285" s="1">
        <v>39374</v>
      </c>
      <c r="C285">
        <v>13522.02</v>
      </c>
      <c r="D285">
        <v>6527.9</v>
      </c>
      <c r="E285">
        <v>5740.48</v>
      </c>
      <c r="F285">
        <v>16814.37</v>
      </c>
      <c r="G285" s="14">
        <f t="shared" si="7"/>
        <v>-2.677481221443883E-2</v>
      </c>
      <c r="H285" s="14">
        <f t="shared" si="7"/>
        <v>-1.2407579268339053E-2</v>
      </c>
      <c r="I285" s="14">
        <f t="shared" si="7"/>
        <v>-4.6507993303167893E-3</v>
      </c>
      <c r="J285" s="14">
        <f t="shared" si="7"/>
        <v>-1.7200662513950714E-2</v>
      </c>
    </row>
    <row r="286" spans="1:10" x14ac:dyDescent="0.25">
      <c r="A286" s="2">
        <v>284</v>
      </c>
      <c r="B286" s="1">
        <v>39377</v>
      </c>
      <c r="C286">
        <v>13566.97</v>
      </c>
      <c r="D286">
        <v>6459.3</v>
      </c>
      <c r="E286">
        <v>5661.27</v>
      </c>
      <c r="F286">
        <v>16438.47</v>
      </c>
      <c r="G286" s="14">
        <f t="shared" si="7"/>
        <v>3.3186945143101163E-3</v>
      </c>
      <c r="H286" s="14">
        <f t="shared" si="7"/>
        <v>-1.0564346126914951E-2</v>
      </c>
      <c r="I286" s="14">
        <f t="shared" si="7"/>
        <v>-1.3894581857847194E-2</v>
      </c>
      <c r="J286" s="14">
        <f t="shared" si="7"/>
        <v>-2.2609558338896107E-2</v>
      </c>
    </row>
    <row r="287" spans="1:10" x14ac:dyDescent="0.25">
      <c r="A287" s="2">
        <v>285</v>
      </c>
      <c r="B287" s="1">
        <v>39378</v>
      </c>
      <c r="C287">
        <v>13676.23</v>
      </c>
      <c r="D287">
        <v>6514</v>
      </c>
      <c r="E287">
        <v>5705.05</v>
      </c>
      <c r="F287">
        <v>16450.580000000002</v>
      </c>
      <c r="G287" s="14">
        <f t="shared" si="7"/>
        <v>8.0211271657692797E-3</v>
      </c>
      <c r="H287" s="14">
        <f t="shared" si="7"/>
        <v>8.4327540639330782E-3</v>
      </c>
      <c r="I287" s="14">
        <f t="shared" si="7"/>
        <v>7.7034988467848094E-3</v>
      </c>
      <c r="J287" s="14">
        <f t="shared" si="7"/>
        <v>7.3641534475930989E-4</v>
      </c>
    </row>
    <row r="288" spans="1:10" x14ac:dyDescent="0.25">
      <c r="A288" s="2">
        <v>286</v>
      </c>
      <c r="B288" s="1">
        <v>39379</v>
      </c>
      <c r="C288">
        <v>13675.25</v>
      </c>
      <c r="D288">
        <v>6482</v>
      </c>
      <c r="E288">
        <v>5674.67</v>
      </c>
      <c r="F288">
        <v>16358.39</v>
      </c>
      <c r="G288" s="14">
        <f t="shared" si="7"/>
        <v>-7.1659742026267985E-5</v>
      </c>
      <c r="H288" s="14">
        <f t="shared" si="7"/>
        <v>-4.9246021346861617E-3</v>
      </c>
      <c r="I288" s="14">
        <f t="shared" si="7"/>
        <v>-5.339335620559613E-3</v>
      </c>
      <c r="J288" s="14">
        <f t="shared" si="7"/>
        <v>-5.6198193744838518E-3</v>
      </c>
    </row>
    <row r="289" spans="1:10" x14ac:dyDescent="0.25">
      <c r="A289" s="2">
        <v>287</v>
      </c>
      <c r="B289" s="1">
        <v>39380</v>
      </c>
      <c r="C289">
        <v>13671.92</v>
      </c>
      <c r="D289">
        <v>6576.3</v>
      </c>
      <c r="E289">
        <v>5760.3</v>
      </c>
      <c r="F289">
        <v>16284.17</v>
      </c>
      <c r="G289" s="14">
        <f t="shared" si="7"/>
        <v>-2.435352554913565E-4</v>
      </c>
      <c r="H289" s="14">
        <f t="shared" si="7"/>
        <v>1.4443172431898908E-2</v>
      </c>
      <c r="I289" s="14">
        <f t="shared" si="7"/>
        <v>1.4977144787876737E-2</v>
      </c>
      <c r="J289" s="14">
        <f t="shared" si="7"/>
        <v>-4.5474452923527486E-3</v>
      </c>
    </row>
    <row r="290" spans="1:10" x14ac:dyDescent="0.25">
      <c r="A290" s="2">
        <v>288</v>
      </c>
      <c r="B290" s="1">
        <v>39381</v>
      </c>
      <c r="C290">
        <v>13806.7</v>
      </c>
      <c r="D290">
        <v>6661.3</v>
      </c>
      <c r="E290">
        <v>5794.87</v>
      </c>
      <c r="F290">
        <v>16505.63</v>
      </c>
      <c r="G290" s="14">
        <f t="shared" si="7"/>
        <v>9.8098871679289656E-3</v>
      </c>
      <c r="H290" s="14">
        <f t="shared" si="7"/>
        <v>1.2842383548135165E-2</v>
      </c>
      <c r="I290" s="14">
        <f t="shared" si="7"/>
        <v>5.9834867232346871E-3</v>
      </c>
      <c r="J290" s="14">
        <f t="shared" si="7"/>
        <v>1.3508064546484198E-2</v>
      </c>
    </row>
    <row r="291" spans="1:10" x14ac:dyDescent="0.25">
      <c r="A291" s="2">
        <v>289</v>
      </c>
      <c r="B291" s="1">
        <v>39384</v>
      </c>
      <c r="C291">
        <v>13870.26</v>
      </c>
      <c r="D291">
        <v>6706</v>
      </c>
      <c r="E291">
        <v>5836.19</v>
      </c>
      <c r="F291">
        <v>16698.080000000002</v>
      </c>
      <c r="G291" s="14">
        <f t="shared" si="7"/>
        <v>4.5929980558910705E-3</v>
      </c>
      <c r="H291" s="14">
        <f t="shared" si="7"/>
        <v>6.687987344647324E-3</v>
      </c>
      <c r="I291" s="14">
        <f t="shared" si="7"/>
        <v>7.1051432680872984E-3</v>
      </c>
      <c r="J291" s="14">
        <f t="shared" si="7"/>
        <v>1.1592207925135429E-2</v>
      </c>
    </row>
    <row r="292" spans="1:10" x14ac:dyDescent="0.25">
      <c r="A292" s="2">
        <v>290</v>
      </c>
      <c r="B292" s="1">
        <v>39385</v>
      </c>
      <c r="C292">
        <v>13792.47</v>
      </c>
      <c r="D292">
        <v>6659</v>
      </c>
      <c r="E292">
        <v>5803.93</v>
      </c>
      <c r="F292">
        <v>16651.009999999998</v>
      </c>
      <c r="G292" s="14">
        <f t="shared" si="7"/>
        <v>-5.6241885779945693E-3</v>
      </c>
      <c r="H292" s="14">
        <f t="shared" si="7"/>
        <v>-7.0333249155514746E-3</v>
      </c>
      <c r="I292" s="14">
        <f t="shared" si="7"/>
        <v>-5.5429123747833351E-3</v>
      </c>
      <c r="J292" s="14">
        <f t="shared" si="7"/>
        <v>-2.8228675059354322E-3</v>
      </c>
    </row>
    <row r="293" spans="1:10" x14ac:dyDescent="0.25">
      <c r="A293" s="2">
        <v>291</v>
      </c>
      <c r="B293" s="1">
        <v>39386</v>
      </c>
      <c r="C293">
        <v>13930.01</v>
      </c>
      <c r="D293">
        <v>6721.6</v>
      </c>
      <c r="E293">
        <v>5847.95</v>
      </c>
      <c r="F293">
        <v>16737.63</v>
      </c>
      <c r="G293" s="14">
        <f t="shared" si="7"/>
        <v>9.9227145996235097E-3</v>
      </c>
      <c r="H293" s="14">
        <f t="shared" si="7"/>
        <v>9.3568983044952907E-3</v>
      </c>
      <c r="I293" s="14">
        <f t="shared" si="7"/>
        <v>7.5558981779437302E-3</v>
      </c>
      <c r="J293" s="14">
        <f t="shared" si="7"/>
        <v>5.1886027300893011E-3</v>
      </c>
    </row>
    <row r="294" spans="1:10" x14ac:dyDescent="0.25">
      <c r="A294" s="2">
        <v>292</v>
      </c>
      <c r="B294" s="1">
        <v>39387</v>
      </c>
      <c r="C294">
        <v>13567.87</v>
      </c>
      <c r="D294">
        <v>6586.1</v>
      </c>
      <c r="E294">
        <v>5730.92</v>
      </c>
      <c r="F294">
        <v>16870.400000000001</v>
      </c>
      <c r="G294" s="14">
        <f t="shared" si="7"/>
        <v>-2.634100803082522E-2</v>
      </c>
      <c r="H294" s="14">
        <f t="shared" si="7"/>
        <v>-2.0364853871030732E-2</v>
      </c>
      <c r="I294" s="14">
        <f t="shared" si="7"/>
        <v>-2.0215096176585002E-2</v>
      </c>
      <c r="J294" s="14">
        <f t="shared" si="7"/>
        <v>7.9011290284677748E-3</v>
      </c>
    </row>
    <row r="295" spans="1:10" x14ac:dyDescent="0.25">
      <c r="A295" s="2">
        <v>293</v>
      </c>
      <c r="B295" s="1">
        <v>39388</v>
      </c>
      <c r="C295">
        <v>13595.1</v>
      </c>
      <c r="D295">
        <v>6530.6</v>
      </c>
      <c r="E295">
        <v>5720.42</v>
      </c>
      <c r="F295">
        <v>16517.48</v>
      </c>
      <c r="G295" s="14">
        <f t="shared" si="7"/>
        <v>2.0049360671181137E-3</v>
      </c>
      <c r="H295" s="14">
        <f t="shared" si="7"/>
        <v>-8.4625448805620597E-3</v>
      </c>
      <c r="I295" s="14">
        <f t="shared" si="7"/>
        <v>-1.8338470332066245E-3</v>
      </c>
      <c r="J295" s="14">
        <f t="shared" si="7"/>
        <v>-2.1141392921707542E-2</v>
      </c>
    </row>
    <row r="296" spans="1:10" x14ac:dyDescent="0.25">
      <c r="A296" s="2">
        <v>294</v>
      </c>
      <c r="B296" s="1">
        <v>39391</v>
      </c>
      <c r="C296">
        <v>13543.4</v>
      </c>
      <c r="D296">
        <v>6461.4</v>
      </c>
      <c r="E296">
        <v>5684.62</v>
      </c>
      <c r="F296">
        <v>16268.92</v>
      </c>
      <c r="G296" s="14">
        <f t="shared" si="7"/>
        <v>-3.81008991234854E-3</v>
      </c>
      <c r="H296" s="14">
        <f t="shared" si="7"/>
        <v>-1.0652810100634716E-2</v>
      </c>
      <c r="I296" s="14">
        <f t="shared" si="7"/>
        <v>-6.2779468692607445E-3</v>
      </c>
      <c r="J296" s="14">
        <f t="shared" si="7"/>
        <v>-1.5162674896668929E-2</v>
      </c>
    </row>
    <row r="297" spans="1:10" x14ac:dyDescent="0.25">
      <c r="A297" s="2">
        <v>295</v>
      </c>
      <c r="B297" s="1">
        <v>39392</v>
      </c>
      <c r="C297">
        <v>13660.94</v>
      </c>
      <c r="D297">
        <v>6474.9</v>
      </c>
      <c r="E297">
        <v>5709.42</v>
      </c>
      <c r="F297">
        <v>16249.63</v>
      </c>
      <c r="G297" s="14">
        <f t="shared" si="7"/>
        <v>8.6413220402115562E-3</v>
      </c>
      <c r="H297" s="14">
        <f t="shared" si="7"/>
        <v>2.0871508701442373E-3</v>
      </c>
      <c r="I297" s="14">
        <f t="shared" si="7"/>
        <v>4.3531599262989096E-3</v>
      </c>
      <c r="J297" s="14">
        <f t="shared" si="7"/>
        <v>-1.1863999017562637E-3</v>
      </c>
    </row>
    <row r="298" spans="1:10" x14ac:dyDescent="0.25">
      <c r="A298" s="2">
        <v>296</v>
      </c>
      <c r="B298" s="1">
        <v>39393</v>
      </c>
      <c r="C298">
        <v>13300.02</v>
      </c>
      <c r="D298">
        <v>6385.1</v>
      </c>
      <c r="E298">
        <v>5683.22</v>
      </c>
      <c r="F298">
        <v>16096.68</v>
      </c>
      <c r="G298" s="14">
        <f t="shared" si="7"/>
        <v>-2.6775126844726507E-2</v>
      </c>
      <c r="H298" s="14">
        <f t="shared" si="7"/>
        <v>-1.3966012381911865E-2</v>
      </c>
      <c r="I298" s="14">
        <f t="shared" si="7"/>
        <v>-4.5994688129612996E-3</v>
      </c>
      <c r="J298" s="14">
        <f t="shared" si="7"/>
        <v>-9.4570997399099632E-3</v>
      </c>
    </row>
    <row r="299" spans="1:10" x14ac:dyDescent="0.25">
      <c r="A299" s="2">
        <v>297</v>
      </c>
      <c r="B299" s="1">
        <v>39394</v>
      </c>
      <c r="C299">
        <v>13266.29</v>
      </c>
      <c r="D299">
        <v>6381.9</v>
      </c>
      <c r="E299">
        <v>5631.63</v>
      </c>
      <c r="F299">
        <v>15771.57</v>
      </c>
      <c r="G299" s="14">
        <f t="shared" si="7"/>
        <v>-2.5393077265518475E-3</v>
      </c>
      <c r="H299" s="14">
        <f t="shared" si="7"/>
        <v>-5.012924049521743E-4</v>
      </c>
      <c r="I299" s="14">
        <f t="shared" si="7"/>
        <v>-9.1190528386753643E-3</v>
      </c>
      <c r="J299" s="14">
        <f t="shared" si="7"/>
        <v>-2.0404087407065237E-2</v>
      </c>
    </row>
    <row r="300" spans="1:10" x14ac:dyDescent="0.25">
      <c r="A300" s="2">
        <v>298</v>
      </c>
      <c r="B300" s="1">
        <v>39395</v>
      </c>
      <c r="C300">
        <v>13042.74</v>
      </c>
      <c r="D300">
        <v>6304.9</v>
      </c>
      <c r="E300">
        <v>5524.18</v>
      </c>
      <c r="F300">
        <v>15583.42</v>
      </c>
      <c r="G300" s="14">
        <f t="shared" si="7"/>
        <v>-1.6994574134213136E-2</v>
      </c>
      <c r="H300" s="14">
        <f t="shared" si="7"/>
        <v>-1.2138749801159985E-2</v>
      </c>
      <c r="I300" s="14">
        <f t="shared" si="7"/>
        <v>-1.9264100575499422E-2</v>
      </c>
      <c r="J300" s="14">
        <f t="shared" si="7"/>
        <v>-1.2001423590331736E-2</v>
      </c>
    </row>
    <row r="301" spans="1:10" x14ac:dyDescent="0.25">
      <c r="A301" s="2">
        <v>299</v>
      </c>
      <c r="B301" s="1">
        <v>39398</v>
      </c>
      <c r="C301">
        <v>12987.55</v>
      </c>
      <c r="D301">
        <v>6337.9</v>
      </c>
      <c r="E301">
        <v>5535.56</v>
      </c>
      <c r="F301">
        <v>15197.09</v>
      </c>
      <c r="G301" s="14">
        <f t="shared" si="7"/>
        <v>-4.2404508516454562E-3</v>
      </c>
      <c r="H301" s="14">
        <f t="shared" si="7"/>
        <v>5.2203744334825726E-3</v>
      </c>
      <c r="I301" s="14">
        <f t="shared" si="7"/>
        <v>2.0579152884616994E-3</v>
      </c>
      <c r="J301" s="14">
        <f t="shared" si="7"/>
        <v>-2.510356639302453E-2</v>
      </c>
    </row>
    <row r="302" spans="1:10" x14ac:dyDescent="0.25">
      <c r="A302" s="2">
        <v>300</v>
      </c>
      <c r="B302" s="1">
        <v>39399</v>
      </c>
      <c r="C302">
        <v>13307.09</v>
      </c>
      <c r="D302">
        <v>6362.4</v>
      </c>
      <c r="E302">
        <v>5538.91</v>
      </c>
      <c r="F302">
        <v>15126.63</v>
      </c>
      <c r="G302" s="14">
        <f t="shared" si="7"/>
        <v>2.4305769622799907E-2</v>
      </c>
      <c r="H302" s="14">
        <f t="shared" si="7"/>
        <v>3.8581813644324872E-3</v>
      </c>
      <c r="I302" s="14">
        <f t="shared" si="7"/>
        <v>6.0499511076914883E-4</v>
      </c>
      <c r="J302" s="14">
        <f t="shared" si="7"/>
        <v>-4.647195450094334E-3</v>
      </c>
    </row>
    <row r="303" spans="1:10" x14ac:dyDescent="0.25">
      <c r="A303" s="2">
        <v>301</v>
      </c>
      <c r="B303" s="1">
        <v>39400</v>
      </c>
      <c r="C303">
        <v>13231.01</v>
      </c>
      <c r="D303">
        <v>6432.1</v>
      </c>
      <c r="E303">
        <v>5613.6</v>
      </c>
      <c r="F303">
        <v>15499.56</v>
      </c>
      <c r="G303" s="14">
        <f t="shared" si="7"/>
        <v>-5.7336590356060931E-3</v>
      </c>
      <c r="H303" s="14">
        <f t="shared" si="7"/>
        <v>1.0895414358701104E-2</v>
      </c>
      <c r="I303" s="14">
        <f t="shared" si="7"/>
        <v>1.3394494457274649E-2</v>
      </c>
      <c r="J303" s="14">
        <f t="shared" si="7"/>
        <v>2.4354869720176857E-2</v>
      </c>
    </row>
    <row r="304" spans="1:10" x14ac:dyDescent="0.25">
      <c r="A304" s="2">
        <v>302</v>
      </c>
      <c r="B304" s="1">
        <v>39401</v>
      </c>
      <c r="C304">
        <v>13110.05</v>
      </c>
      <c r="D304">
        <v>6359.6</v>
      </c>
      <c r="E304">
        <v>5561.13</v>
      </c>
      <c r="F304">
        <v>15396.3</v>
      </c>
      <c r="G304" s="14">
        <f t="shared" si="7"/>
        <v>-9.1842052098912649E-3</v>
      </c>
      <c r="H304" s="14">
        <f t="shared" si="7"/>
        <v>-1.1335596727072435E-2</v>
      </c>
      <c r="I304" s="14">
        <f t="shared" si="7"/>
        <v>-9.3908999333035953E-3</v>
      </c>
      <c r="J304" s="14">
        <f t="shared" si="7"/>
        <v>-6.6844156131769831E-3</v>
      </c>
    </row>
    <row r="305" spans="1:10" x14ac:dyDescent="0.25">
      <c r="A305" s="2">
        <v>303</v>
      </c>
      <c r="B305" s="1">
        <v>39402</v>
      </c>
      <c r="C305">
        <v>13176.79</v>
      </c>
      <c r="D305">
        <v>6291.2</v>
      </c>
      <c r="E305">
        <v>5523.63</v>
      </c>
      <c r="F305">
        <v>15154.61</v>
      </c>
      <c r="G305" s="14">
        <f t="shared" si="7"/>
        <v>5.0778369255744344E-3</v>
      </c>
      <c r="H305" s="14">
        <f t="shared" si="7"/>
        <v>-1.0813650761761414E-2</v>
      </c>
      <c r="I305" s="14">
        <f t="shared" si="7"/>
        <v>-6.7660721678331325E-3</v>
      </c>
      <c r="J305" s="14">
        <f t="shared" si="7"/>
        <v>-1.5822444714850503E-2</v>
      </c>
    </row>
    <row r="306" spans="1:10" x14ac:dyDescent="0.25">
      <c r="A306" s="2">
        <v>304</v>
      </c>
      <c r="B306" s="1">
        <v>39405</v>
      </c>
      <c r="C306">
        <v>12958.44</v>
      </c>
      <c r="D306">
        <v>6120.8</v>
      </c>
      <c r="E306">
        <v>5432.57</v>
      </c>
      <c r="F306">
        <v>15042.56</v>
      </c>
      <c r="G306" s="14">
        <f t="shared" si="7"/>
        <v>-1.670963526777856E-2</v>
      </c>
      <c r="H306" s="14">
        <f t="shared" si="7"/>
        <v>-2.7459024595150591E-2</v>
      </c>
      <c r="I306" s="14">
        <f t="shared" si="7"/>
        <v>-1.6622934377500894E-2</v>
      </c>
      <c r="J306" s="14">
        <f t="shared" si="7"/>
        <v>-7.4212592943761133E-3</v>
      </c>
    </row>
    <row r="307" spans="1:10" x14ac:dyDescent="0.25">
      <c r="A307" s="2">
        <v>305</v>
      </c>
      <c r="B307" s="1">
        <v>39406</v>
      </c>
      <c r="C307">
        <v>13010.14</v>
      </c>
      <c r="D307">
        <v>6226.5</v>
      </c>
      <c r="E307">
        <v>5506.68</v>
      </c>
      <c r="F307">
        <v>15211.52</v>
      </c>
      <c r="G307" s="14">
        <f t="shared" si="7"/>
        <v>3.9817401109643385E-3</v>
      </c>
      <c r="H307" s="14">
        <f t="shared" si="7"/>
        <v>1.7121570243560955E-2</v>
      </c>
      <c r="I307" s="14">
        <f t="shared" si="7"/>
        <v>1.3549582251992711E-2</v>
      </c>
      <c r="J307" s="14">
        <f t="shared" si="7"/>
        <v>1.1169518728785138E-2</v>
      </c>
    </row>
    <row r="308" spans="1:10" x14ac:dyDescent="0.25">
      <c r="A308" s="2">
        <v>306</v>
      </c>
      <c r="B308" s="1">
        <v>39407</v>
      </c>
      <c r="C308">
        <v>12799.04</v>
      </c>
      <c r="D308">
        <v>6070.9</v>
      </c>
      <c r="E308">
        <v>5381.3</v>
      </c>
      <c r="F308">
        <v>14837.66</v>
      </c>
      <c r="G308" s="14">
        <f t="shared" si="7"/>
        <v>-1.6358885306697289E-2</v>
      </c>
      <c r="H308" s="14">
        <f t="shared" si="7"/>
        <v>-2.530751291737705E-2</v>
      </c>
      <c r="I308" s="14">
        <f t="shared" si="7"/>
        <v>-2.3031920057072452E-2</v>
      </c>
      <c r="J308" s="14">
        <f t="shared" si="7"/>
        <v>-2.4884492166457644E-2</v>
      </c>
    </row>
    <row r="309" spans="1:10" x14ac:dyDescent="0.25">
      <c r="A309" s="2">
        <v>307</v>
      </c>
      <c r="B309" s="1">
        <v>39412</v>
      </c>
      <c r="C309">
        <v>12743.44</v>
      </c>
      <c r="D309">
        <v>6180.5</v>
      </c>
      <c r="E309">
        <v>5458.39</v>
      </c>
      <c r="F309">
        <v>15135.21</v>
      </c>
      <c r="G309" s="14">
        <f t="shared" si="7"/>
        <v>-4.353538718004344E-3</v>
      </c>
      <c r="H309" s="14">
        <f t="shared" si="7"/>
        <v>1.789231008405166E-2</v>
      </c>
      <c r="I309" s="14">
        <f t="shared" si="7"/>
        <v>1.422389380648139E-2</v>
      </c>
      <c r="J309" s="14">
        <f t="shared" si="7"/>
        <v>1.9855274135879033E-2</v>
      </c>
    </row>
    <row r="310" spans="1:10" x14ac:dyDescent="0.25">
      <c r="A310" s="2">
        <v>308</v>
      </c>
      <c r="B310" s="1">
        <v>39413</v>
      </c>
      <c r="C310">
        <v>12958.44</v>
      </c>
      <c r="D310">
        <v>6140.7</v>
      </c>
      <c r="E310">
        <v>5434.17</v>
      </c>
      <c r="F310">
        <v>15222.85</v>
      </c>
      <c r="G310" s="14">
        <f t="shared" si="7"/>
        <v>1.6730683913737332E-2</v>
      </c>
      <c r="H310" s="14">
        <f t="shared" si="7"/>
        <v>-6.4604321702805088E-3</v>
      </c>
      <c r="I310" s="14">
        <f t="shared" si="7"/>
        <v>-4.4470794589312182E-3</v>
      </c>
      <c r="J310" s="14">
        <f t="shared" ref="J310:J373" si="8">LN(1+(F310-F309)/F309)</f>
        <v>5.77377101612816E-3</v>
      </c>
    </row>
    <row r="311" spans="1:10" x14ac:dyDescent="0.25">
      <c r="A311" s="2">
        <v>309</v>
      </c>
      <c r="B311" s="1">
        <v>39414</v>
      </c>
      <c r="C311">
        <v>13289.45</v>
      </c>
      <c r="D311">
        <v>6306.2</v>
      </c>
      <c r="E311">
        <v>5561.21</v>
      </c>
      <c r="F311">
        <v>15153.78</v>
      </c>
      <c r="G311" s="14">
        <f t="shared" ref="G311:J374" si="9">LN(1+(C311-C310)/C310)</f>
        <v>2.522317406050429E-2</v>
      </c>
      <c r="H311" s="14">
        <f t="shared" si="9"/>
        <v>2.6594534270669837E-2</v>
      </c>
      <c r="I311" s="14">
        <f t="shared" si="9"/>
        <v>2.3108915464915766E-2</v>
      </c>
      <c r="J311" s="14">
        <f t="shared" si="8"/>
        <v>-4.5475827327468923E-3</v>
      </c>
    </row>
    <row r="312" spans="1:10" x14ac:dyDescent="0.25">
      <c r="A312" s="2">
        <v>310</v>
      </c>
      <c r="B312" s="1">
        <v>39415</v>
      </c>
      <c r="C312">
        <v>13311.73</v>
      </c>
      <c r="D312">
        <v>6349.1</v>
      </c>
      <c r="E312">
        <v>5598.11</v>
      </c>
      <c r="F312">
        <v>15513.74</v>
      </c>
      <c r="G312" s="14">
        <f t="shared" si="9"/>
        <v>1.6751140520696475E-3</v>
      </c>
      <c r="H312" s="14">
        <f t="shared" si="9"/>
        <v>6.7797941300363146E-3</v>
      </c>
      <c r="I312" s="14">
        <f t="shared" si="9"/>
        <v>6.6133302904700479E-3</v>
      </c>
      <c r="J312" s="14">
        <f t="shared" si="8"/>
        <v>2.3476077087219493E-2</v>
      </c>
    </row>
    <row r="313" spans="1:10" x14ac:dyDescent="0.25">
      <c r="A313" s="2">
        <v>311</v>
      </c>
      <c r="B313" s="1">
        <v>39416</v>
      </c>
      <c r="C313">
        <v>13371.72</v>
      </c>
      <c r="D313">
        <v>6432.5</v>
      </c>
      <c r="E313">
        <v>5670.57</v>
      </c>
      <c r="F313">
        <v>15680.67</v>
      </c>
      <c r="G313" s="14">
        <f t="shared" si="9"/>
        <v>4.4964276412851369E-3</v>
      </c>
      <c r="H313" s="14">
        <f t="shared" si="9"/>
        <v>1.3050194597595736E-2</v>
      </c>
      <c r="I313" s="14">
        <f t="shared" si="9"/>
        <v>1.2860601012317525E-2</v>
      </c>
      <c r="J313" s="14">
        <f t="shared" si="8"/>
        <v>1.0702660729306361E-2</v>
      </c>
    </row>
    <row r="314" spans="1:10" x14ac:dyDescent="0.25">
      <c r="A314" s="2">
        <v>312</v>
      </c>
      <c r="B314" s="1">
        <v>39419</v>
      </c>
      <c r="C314">
        <v>13314.57</v>
      </c>
      <c r="D314">
        <v>6386.6</v>
      </c>
      <c r="E314">
        <v>5629.46</v>
      </c>
      <c r="F314">
        <v>15628.97</v>
      </c>
      <c r="G314" s="14">
        <f t="shared" si="9"/>
        <v>-4.2831047229097089E-3</v>
      </c>
      <c r="H314" s="14">
        <f t="shared" si="9"/>
        <v>-7.1612197669991629E-3</v>
      </c>
      <c r="I314" s="14">
        <f t="shared" si="9"/>
        <v>-7.2761189784435101E-3</v>
      </c>
      <c r="J314" s="14">
        <f t="shared" si="8"/>
        <v>-3.3025002516070836E-3</v>
      </c>
    </row>
    <row r="315" spans="1:10" x14ac:dyDescent="0.25">
      <c r="A315" s="2">
        <v>313</v>
      </c>
      <c r="B315" s="1">
        <v>39420</v>
      </c>
      <c r="C315">
        <v>13248.73</v>
      </c>
      <c r="D315">
        <v>6315.2</v>
      </c>
      <c r="E315">
        <v>5547.21</v>
      </c>
      <c r="F315">
        <v>15480.19</v>
      </c>
      <c r="G315" s="14">
        <f t="shared" si="9"/>
        <v>-4.9572255578003814E-3</v>
      </c>
      <c r="H315" s="14">
        <f t="shared" si="9"/>
        <v>-1.124261948031747E-2</v>
      </c>
      <c r="I315" s="14">
        <f t="shared" si="9"/>
        <v>-1.4718424150760016E-2</v>
      </c>
      <c r="J315" s="14">
        <f t="shared" si="8"/>
        <v>-9.5651013615422296E-3</v>
      </c>
    </row>
    <row r="316" spans="1:10" x14ac:dyDescent="0.25">
      <c r="A316" s="2">
        <v>314</v>
      </c>
      <c r="B316" s="1">
        <v>39421</v>
      </c>
      <c r="C316">
        <v>13444.96</v>
      </c>
      <c r="D316">
        <v>6493.8</v>
      </c>
      <c r="E316">
        <v>5659.07</v>
      </c>
      <c r="F316">
        <v>15608.88</v>
      </c>
      <c r="G316" s="14">
        <f t="shared" si="9"/>
        <v>1.4702615850915184E-2</v>
      </c>
      <c r="H316" s="14">
        <f t="shared" si="9"/>
        <v>2.7888449620573033E-2</v>
      </c>
      <c r="I316" s="14">
        <f t="shared" si="9"/>
        <v>1.9964469102229449E-2</v>
      </c>
      <c r="J316" s="14">
        <f t="shared" si="8"/>
        <v>8.2788410862766702E-3</v>
      </c>
    </row>
    <row r="317" spans="1:10" x14ac:dyDescent="0.25">
      <c r="A317" s="2">
        <v>315</v>
      </c>
      <c r="B317" s="1">
        <v>39422</v>
      </c>
      <c r="C317">
        <v>13619.89</v>
      </c>
      <c r="D317">
        <v>6485.6</v>
      </c>
      <c r="E317">
        <v>5673.76</v>
      </c>
      <c r="F317">
        <v>15874.08</v>
      </c>
      <c r="G317" s="14">
        <f t="shared" si="9"/>
        <v>1.2926909697727518E-2</v>
      </c>
      <c r="H317" s="14">
        <f t="shared" si="9"/>
        <v>-1.2635408556583439E-3</v>
      </c>
      <c r="I317" s="14">
        <f t="shared" si="9"/>
        <v>2.5924695292348777E-3</v>
      </c>
      <c r="J317" s="14">
        <f t="shared" si="8"/>
        <v>1.6847607269181063E-2</v>
      </c>
    </row>
    <row r="318" spans="1:10" x14ac:dyDescent="0.25">
      <c r="A318" s="2">
        <v>316</v>
      </c>
      <c r="B318" s="1">
        <v>39423</v>
      </c>
      <c r="C318">
        <v>13625.58</v>
      </c>
      <c r="D318">
        <v>6554.9</v>
      </c>
      <c r="E318">
        <v>5718.75</v>
      </c>
      <c r="F318">
        <v>15956.37</v>
      </c>
      <c r="G318" s="14">
        <f t="shared" si="9"/>
        <v>4.1768412016565312E-4</v>
      </c>
      <c r="H318" s="14">
        <f t="shared" si="9"/>
        <v>1.0628526877806199E-2</v>
      </c>
      <c r="I318" s="14">
        <f t="shared" si="9"/>
        <v>7.898212751955366E-3</v>
      </c>
      <c r="J318" s="14">
        <f t="shared" si="8"/>
        <v>5.1705321998960791E-3</v>
      </c>
    </row>
    <row r="319" spans="1:10" x14ac:dyDescent="0.25">
      <c r="A319" s="2">
        <v>317</v>
      </c>
      <c r="B319" s="1">
        <v>39426</v>
      </c>
      <c r="C319">
        <v>13727.03</v>
      </c>
      <c r="D319">
        <v>6565.4</v>
      </c>
      <c r="E319">
        <v>5750.92</v>
      </c>
      <c r="F319">
        <v>15924.39</v>
      </c>
      <c r="G319" s="14">
        <f t="shared" si="9"/>
        <v>7.4179732903967644E-3</v>
      </c>
      <c r="H319" s="14">
        <f t="shared" si="9"/>
        <v>1.6005734993264542E-3</v>
      </c>
      <c r="I319" s="14">
        <f t="shared" si="9"/>
        <v>5.6095919689298597E-3</v>
      </c>
      <c r="J319" s="14">
        <f t="shared" si="8"/>
        <v>-2.0062263714213748E-3</v>
      </c>
    </row>
    <row r="320" spans="1:10" x14ac:dyDescent="0.25">
      <c r="A320" s="2">
        <v>318</v>
      </c>
      <c r="B320" s="1">
        <v>39427</v>
      </c>
      <c r="C320">
        <v>13432.77</v>
      </c>
      <c r="D320">
        <v>6536.9</v>
      </c>
      <c r="E320">
        <v>5724.76</v>
      </c>
      <c r="F320">
        <v>16044.72</v>
      </c>
      <c r="G320" s="14">
        <f t="shared" si="9"/>
        <v>-2.166963781967839E-2</v>
      </c>
      <c r="H320" s="14">
        <f t="shared" si="9"/>
        <v>-4.350388092005583E-3</v>
      </c>
      <c r="I320" s="14">
        <f t="shared" si="9"/>
        <v>-4.5592148464271114E-3</v>
      </c>
      <c r="J320" s="14">
        <f t="shared" si="8"/>
        <v>7.5279273182629553E-3</v>
      </c>
    </row>
    <row r="321" spans="1:10" x14ac:dyDescent="0.25">
      <c r="A321" s="2">
        <v>319</v>
      </c>
      <c r="B321" s="1">
        <v>39428</v>
      </c>
      <c r="C321">
        <v>13473.9</v>
      </c>
      <c r="D321">
        <v>6559.8</v>
      </c>
      <c r="E321">
        <v>5743.32</v>
      </c>
      <c r="F321">
        <v>15932.26</v>
      </c>
      <c r="G321" s="14">
        <f t="shared" si="9"/>
        <v>3.0572368885335805E-3</v>
      </c>
      <c r="H321" s="14">
        <f t="shared" si="9"/>
        <v>3.4970677098696674E-3</v>
      </c>
      <c r="I321" s="14">
        <f t="shared" si="9"/>
        <v>3.2368131726254194E-3</v>
      </c>
      <c r="J321" s="14">
        <f t="shared" si="8"/>
        <v>-7.0338389467546891E-3</v>
      </c>
    </row>
    <row r="322" spans="1:10" x14ac:dyDescent="0.25">
      <c r="A322" s="2">
        <v>320</v>
      </c>
      <c r="B322" s="1">
        <v>39429</v>
      </c>
      <c r="C322">
        <v>13517.96</v>
      </c>
      <c r="D322">
        <v>6364.2</v>
      </c>
      <c r="E322">
        <v>5590.91</v>
      </c>
      <c r="F322">
        <v>15536.52</v>
      </c>
      <c r="G322" s="14">
        <f t="shared" si="9"/>
        <v>3.2646908463049408E-3</v>
      </c>
      <c r="H322" s="14">
        <f t="shared" si="9"/>
        <v>-3.0271577929014647E-2</v>
      </c>
      <c r="I322" s="14">
        <f t="shared" si="9"/>
        <v>-2.6895375721108075E-2</v>
      </c>
      <c r="J322" s="14">
        <f t="shared" si="8"/>
        <v>-2.5152602905851879E-2</v>
      </c>
    </row>
    <row r="323" spans="1:10" x14ac:dyDescent="0.25">
      <c r="A323" s="2">
        <v>321</v>
      </c>
      <c r="B323" s="1">
        <v>39430</v>
      </c>
      <c r="C323">
        <v>13339.85</v>
      </c>
      <c r="D323">
        <v>6397</v>
      </c>
      <c r="E323">
        <v>5605.36</v>
      </c>
      <c r="F323">
        <v>15514.51</v>
      </c>
      <c r="G323" s="14">
        <f t="shared" si="9"/>
        <v>-1.3263375609730191E-2</v>
      </c>
      <c r="H323" s="14">
        <f t="shared" si="9"/>
        <v>5.1405937106580096E-3</v>
      </c>
      <c r="I323" s="14">
        <f t="shared" si="9"/>
        <v>2.5812182133843646E-3</v>
      </c>
      <c r="J323" s="14">
        <f t="shared" si="8"/>
        <v>-1.417666575715446E-3</v>
      </c>
    </row>
    <row r="324" spans="1:10" x14ac:dyDescent="0.25">
      <c r="A324" s="2">
        <v>322</v>
      </c>
      <c r="B324" s="1">
        <v>39433</v>
      </c>
      <c r="C324">
        <v>13167.2</v>
      </c>
      <c r="D324">
        <v>6277.8</v>
      </c>
      <c r="E324">
        <v>5514.88</v>
      </c>
      <c r="F324">
        <v>15249.79</v>
      </c>
      <c r="G324" s="14">
        <f t="shared" si="9"/>
        <v>-1.3026907298726815E-2</v>
      </c>
      <c r="H324" s="14">
        <f t="shared" si="9"/>
        <v>-1.8809529835080937E-2</v>
      </c>
      <c r="I324" s="14">
        <f t="shared" si="9"/>
        <v>-1.6273389199888622E-2</v>
      </c>
      <c r="J324" s="14">
        <f t="shared" si="8"/>
        <v>-1.7209982595136303E-2</v>
      </c>
    </row>
    <row r="325" spans="1:10" x14ac:dyDescent="0.25">
      <c r="A325" s="2">
        <v>323</v>
      </c>
      <c r="B325" s="1">
        <v>39434</v>
      </c>
      <c r="C325">
        <v>13232.47</v>
      </c>
      <c r="D325">
        <v>6279.3</v>
      </c>
      <c r="E325">
        <v>5509.37</v>
      </c>
      <c r="F325">
        <v>15207.86</v>
      </c>
      <c r="G325" s="14">
        <f t="shared" si="9"/>
        <v>4.9447688544280565E-3</v>
      </c>
      <c r="H325" s="14">
        <f t="shared" si="9"/>
        <v>2.3890866635367051E-4</v>
      </c>
      <c r="I325" s="14">
        <f t="shared" si="9"/>
        <v>-9.9961456948326178E-4</v>
      </c>
      <c r="J325" s="14">
        <f t="shared" si="8"/>
        <v>-2.7533330042681511E-3</v>
      </c>
    </row>
    <row r="326" spans="1:10" x14ac:dyDescent="0.25">
      <c r="A326" s="2">
        <v>324</v>
      </c>
      <c r="B326" s="1">
        <v>39435</v>
      </c>
      <c r="C326">
        <v>13207.27</v>
      </c>
      <c r="D326">
        <v>6284.5</v>
      </c>
      <c r="E326">
        <v>5497.42</v>
      </c>
      <c r="F326">
        <v>15030.51</v>
      </c>
      <c r="G326" s="14">
        <f t="shared" si="9"/>
        <v>-1.9062220453553668E-3</v>
      </c>
      <c r="H326" s="14">
        <f t="shared" si="9"/>
        <v>8.2777508348191094E-4</v>
      </c>
      <c r="I326" s="14">
        <f t="shared" si="9"/>
        <v>-2.1713877879524458E-3</v>
      </c>
      <c r="J326" s="14">
        <f t="shared" si="8"/>
        <v>-1.1730264137605282E-2</v>
      </c>
    </row>
    <row r="327" spans="1:10" x14ac:dyDescent="0.25">
      <c r="A327" s="2">
        <v>325</v>
      </c>
      <c r="B327" s="1">
        <v>39436</v>
      </c>
      <c r="C327">
        <v>13245.64</v>
      </c>
      <c r="D327">
        <v>6345.6</v>
      </c>
      <c r="E327">
        <v>5511.45</v>
      </c>
      <c r="F327">
        <v>15031.6</v>
      </c>
      <c r="G327" s="14">
        <f t="shared" si="9"/>
        <v>2.9010061206599588E-3</v>
      </c>
      <c r="H327" s="14">
        <f t="shared" si="9"/>
        <v>9.6753749605847407E-3</v>
      </c>
      <c r="I327" s="14">
        <f t="shared" si="9"/>
        <v>2.5488551678201684E-3</v>
      </c>
      <c r="J327" s="14">
        <f t="shared" si="8"/>
        <v>7.2516533302440452E-5</v>
      </c>
    </row>
    <row r="328" spans="1:10" x14ac:dyDescent="0.25">
      <c r="A328" s="2">
        <v>326</v>
      </c>
      <c r="B328" s="1">
        <v>39437</v>
      </c>
      <c r="C328">
        <v>13450.65</v>
      </c>
      <c r="D328">
        <v>6434.1</v>
      </c>
      <c r="E328">
        <v>5602.77</v>
      </c>
      <c r="F328">
        <v>15257</v>
      </c>
      <c r="G328" s="14">
        <f t="shared" si="9"/>
        <v>1.5358990340222138E-2</v>
      </c>
      <c r="H328" s="14">
        <f t="shared" si="9"/>
        <v>1.385031178354878E-2</v>
      </c>
      <c r="I328" s="14">
        <f t="shared" si="9"/>
        <v>1.6433371863200409E-2</v>
      </c>
      <c r="J328" s="14">
        <f t="shared" si="8"/>
        <v>1.4883762272832878E-2</v>
      </c>
    </row>
    <row r="329" spans="1:10" x14ac:dyDescent="0.25">
      <c r="A329" s="2">
        <v>327</v>
      </c>
      <c r="B329" s="1">
        <v>39443</v>
      </c>
      <c r="C329">
        <v>13359.61</v>
      </c>
      <c r="D329">
        <v>6497.8</v>
      </c>
      <c r="E329">
        <v>5627.48</v>
      </c>
      <c r="F329">
        <v>15564.69</v>
      </c>
      <c r="G329" s="14">
        <f t="shared" si="9"/>
        <v>-6.7914559520263961E-3</v>
      </c>
      <c r="H329" s="14">
        <f t="shared" si="9"/>
        <v>9.8516869452072772E-3</v>
      </c>
      <c r="I329" s="14">
        <f t="shared" si="9"/>
        <v>4.4006215136289991E-3</v>
      </c>
      <c r="J329" s="14">
        <f t="shared" si="8"/>
        <v>1.9966473084890274E-2</v>
      </c>
    </row>
    <row r="330" spans="1:10" x14ac:dyDescent="0.25">
      <c r="A330" s="2">
        <v>328</v>
      </c>
      <c r="B330" s="1">
        <v>39444</v>
      </c>
      <c r="C330">
        <v>13365.87</v>
      </c>
      <c r="D330">
        <v>6476.9</v>
      </c>
      <c r="E330">
        <v>5627.25</v>
      </c>
      <c r="F330">
        <v>15307.78</v>
      </c>
      <c r="G330" s="14">
        <f t="shared" si="9"/>
        <v>4.6846680504779287E-4</v>
      </c>
      <c r="H330" s="14">
        <f t="shared" si="9"/>
        <v>-3.2216572370670259E-3</v>
      </c>
      <c r="I330" s="14">
        <f t="shared" si="9"/>
        <v>-4.0871704613392185E-5</v>
      </c>
      <c r="J330" s="14">
        <f t="shared" si="8"/>
        <v>-1.6643691326192245E-2</v>
      </c>
    </row>
    <row r="331" spans="1:10" x14ac:dyDescent="0.25">
      <c r="A331" s="2">
        <v>329</v>
      </c>
      <c r="B331" s="1">
        <v>39451</v>
      </c>
      <c r="C331">
        <v>12800.18</v>
      </c>
      <c r="D331">
        <v>6348.5</v>
      </c>
      <c r="E331">
        <v>5446.79</v>
      </c>
      <c r="F331">
        <v>14691.41</v>
      </c>
      <c r="G331" s="14">
        <f t="shared" si="9"/>
        <v>-4.3245209544002114E-2</v>
      </c>
      <c r="H331" s="14">
        <f t="shared" si="9"/>
        <v>-2.0023436307319693E-2</v>
      </c>
      <c r="I331" s="14">
        <f t="shared" si="9"/>
        <v>-3.2594423785581611E-2</v>
      </c>
      <c r="J331" s="14">
        <f t="shared" si="8"/>
        <v>-4.1098226647758855E-2</v>
      </c>
    </row>
    <row r="332" spans="1:10" x14ac:dyDescent="0.25">
      <c r="A332" s="2">
        <v>330</v>
      </c>
      <c r="B332" s="1">
        <v>39454</v>
      </c>
      <c r="C332">
        <v>12827.49</v>
      </c>
      <c r="D332">
        <v>6335.7</v>
      </c>
      <c r="E332">
        <v>5452.83</v>
      </c>
      <c r="F332">
        <v>14500.55</v>
      </c>
      <c r="G332" s="14">
        <f t="shared" si="9"/>
        <v>2.1312909318520023E-3</v>
      </c>
      <c r="H332" s="14">
        <f t="shared" si="9"/>
        <v>-2.0182596214077292E-3</v>
      </c>
      <c r="I332" s="14">
        <f t="shared" si="9"/>
        <v>1.1082956320043074E-3</v>
      </c>
      <c r="J332" s="14">
        <f t="shared" si="8"/>
        <v>-1.3076389500356356E-2</v>
      </c>
    </row>
    <row r="333" spans="1:10" x14ac:dyDescent="0.25">
      <c r="A333" s="2">
        <v>331</v>
      </c>
      <c r="B333" s="1">
        <v>39455</v>
      </c>
      <c r="C333">
        <v>12589.07</v>
      </c>
      <c r="D333">
        <v>6356.5</v>
      </c>
      <c r="E333">
        <v>5495.67</v>
      </c>
      <c r="F333">
        <v>14528.67</v>
      </c>
      <c r="G333" s="14">
        <f t="shared" si="9"/>
        <v>-1.8761547080002529E-2</v>
      </c>
      <c r="H333" s="14">
        <f t="shared" si="9"/>
        <v>3.2776065017387388E-3</v>
      </c>
      <c r="I333" s="14">
        <f t="shared" si="9"/>
        <v>7.8257694909990953E-3</v>
      </c>
      <c r="J333" s="14">
        <f t="shared" si="8"/>
        <v>1.937358895304243E-3</v>
      </c>
    </row>
    <row r="334" spans="1:10" x14ac:dyDescent="0.25">
      <c r="A334" s="2">
        <v>332</v>
      </c>
      <c r="B334" s="1">
        <v>39456</v>
      </c>
      <c r="C334">
        <v>12735.31</v>
      </c>
      <c r="D334">
        <v>6272.7</v>
      </c>
      <c r="E334">
        <v>5435.42</v>
      </c>
      <c r="F334">
        <v>14599.16</v>
      </c>
      <c r="G334" s="14">
        <f t="shared" si="9"/>
        <v>1.154947332016994E-2</v>
      </c>
      <c r="H334" s="14">
        <f t="shared" si="9"/>
        <v>-1.3271027444690102E-2</v>
      </c>
      <c r="I334" s="14">
        <f t="shared" si="9"/>
        <v>-1.1023714952842871E-2</v>
      </c>
      <c r="J334" s="14">
        <f t="shared" si="8"/>
        <v>4.8400541756050157E-3</v>
      </c>
    </row>
    <row r="335" spans="1:10" x14ac:dyDescent="0.25">
      <c r="A335" s="2">
        <v>333</v>
      </c>
      <c r="B335" s="1">
        <v>39457</v>
      </c>
      <c r="C335">
        <v>12853.09</v>
      </c>
      <c r="D335">
        <v>6222.7</v>
      </c>
      <c r="E335">
        <v>5400.43</v>
      </c>
      <c r="F335">
        <v>14388.11</v>
      </c>
      <c r="G335" s="14">
        <f t="shared" si="9"/>
        <v>9.2057988610468842E-3</v>
      </c>
      <c r="H335" s="14">
        <f t="shared" si="9"/>
        <v>-8.002987798006591E-3</v>
      </c>
      <c r="I335" s="14">
        <f t="shared" si="9"/>
        <v>-6.4582144668022066E-3</v>
      </c>
      <c r="J335" s="14">
        <f t="shared" si="8"/>
        <v>-1.456182174846558E-2</v>
      </c>
    </row>
    <row r="336" spans="1:10" x14ac:dyDescent="0.25">
      <c r="A336" s="2">
        <v>334</v>
      </c>
      <c r="B336" s="1">
        <v>39458</v>
      </c>
      <c r="C336">
        <v>12606.3</v>
      </c>
      <c r="D336">
        <v>6202</v>
      </c>
      <c r="E336">
        <v>5371.41</v>
      </c>
      <c r="F336">
        <v>14110.79</v>
      </c>
      <c r="G336" s="14">
        <f t="shared" si="9"/>
        <v>-1.9387560360678402E-2</v>
      </c>
      <c r="H336" s="14">
        <f t="shared" si="9"/>
        <v>-3.3320754870863234E-3</v>
      </c>
      <c r="I336" s="14">
        <f t="shared" si="9"/>
        <v>-5.3881361418377559E-3</v>
      </c>
      <c r="J336" s="14">
        <f t="shared" si="8"/>
        <v>-1.9462418106150934E-2</v>
      </c>
    </row>
    <row r="337" spans="1:10" x14ac:dyDescent="0.25">
      <c r="A337" s="2">
        <v>335</v>
      </c>
      <c r="B337" s="1">
        <v>39462</v>
      </c>
      <c r="C337">
        <v>12501.11</v>
      </c>
      <c r="D337">
        <v>6025.6</v>
      </c>
      <c r="E337">
        <v>5250.82</v>
      </c>
      <c r="F337">
        <v>13972.63</v>
      </c>
      <c r="G337" s="14">
        <f t="shared" si="9"/>
        <v>-8.3792486333144432E-3</v>
      </c>
      <c r="H337" s="14">
        <f t="shared" si="9"/>
        <v>-2.8854761197560932E-2</v>
      </c>
      <c r="I337" s="14">
        <f t="shared" si="9"/>
        <v>-2.2706189004489622E-2</v>
      </c>
      <c r="J337" s="14">
        <f t="shared" si="8"/>
        <v>-9.8393368495260283E-3</v>
      </c>
    </row>
    <row r="338" spans="1:10" x14ac:dyDescent="0.25">
      <c r="A338" s="2">
        <v>336</v>
      </c>
      <c r="B338" s="1">
        <v>39463</v>
      </c>
      <c r="C338">
        <v>12466.16</v>
      </c>
      <c r="D338">
        <v>5942.9</v>
      </c>
      <c r="E338">
        <v>5225.3900000000003</v>
      </c>
      <c r="F338">
        <v>13504.51</v>
      </c>
      <c r="G338" s="14">
        <f t="shared" si="9"/>
        <v>-2.7996671505189897E-3</v>
      </c>
      <c r="H338" s="14">
        <f t="shared" si="9"/>
        <v>-1.3819829756333561E-2</v>
      </c>
      <c r="I338" s="14">
        <f t="shared" si="9"/>
        <v>-4.8548186695721281E-3</v>
      </c>
      <c r="J338" s="14">
        <f t="shared" si="8"/>
        <v>-3.4076712380275161E-2</v>
      </c>
    </row>
    <row r="339" spans="1:10" x14ac:dyDescent="0.25">
      <c r="A339" s="2">
        <v>337</v>
      </c>
      <c r="B339" s="1">
        <v>39464</v>
      </c>
      <c r="C339">
        <v>12159.21</v>
      </c>
      <c r="D339">
        <v>5902.4</v>
      </c>
      <c r="E339">
        <v>5157.09</v>
      </c>
      <c r="F339">
        <v>13783.45</v>
      </c>
      <c r="G339" s="14">
        <f t="shared" si="9"/>
        <v>-2.4930865892945967E-2</v>
      </c>
      <c r="H339" s="14">
        <f t="shared" si="9"/>
        <v>-6.8381818640887038E-3</v>
      </c>
      <c r="I339" s="14">
        <f t="shared" si="9"/>
        <v>-1.3156969290170038E-2</v>
      </c>
      <c r="J339" s="14">
        <f t="shared" si="8"/>
        <v>2.044489336652866E-2</v>
      </c>
    </row>
    <row r="340" spans="1:10" x14ac:dyDescent="0.25">
      <c r="A340" s="2">
        <v>338</v>
      </c>
      <c r="B340" s="1">
        <v>39465</v>
      </c>
      <c r="C340">
        <v>12099.3</v>
      </c>
      <c r="D340">
        <v>5901.7</v>
      </c>
      <c r="E340">
        <v>5092.3999999999996</v>
      </c>
      <c r="F340">
        <v>13861.29</v>
      </c>
      <c r="G340" s="14">
        <f t="shared" si="9"/>
        <v>-4.9393076327254653E-3</v>
      </c>
      <c r="H340" s="14">
        <f t="shared" si="9"/>
        <v>-1.1860285846791751E-4</v>
      </c>
      <c r="I340" s="14">
        <f t="shared" si="9"/>
        <v>-1.2623234718164992E-2</v>
      </c>
      <c r="J340" s="14">
        <f t="shared" si="8"/>
        <v>5.6314659290845051E-3</v>
      </c>
    </row>
    <row r="341" spans="1:10" x14ac:dyDescent="0.25">
      <c r="A341" s="2">
        <v>339</v>
      </c>
      <c r="B341" s="1">
        <v>39469</v>
      </c>
      <c r="C341">
        <v>11971.19</v>
      </c>
      <c r="D341">
        <v>5740.1</v>
      </c>
      <c r="E341">
        <v>4842.54</v>
      </c>
      <c r="F341">
        <v>12573.05</v>
      </c>
      <c r="G341" s="14">
        <f t="shared" si="9"/>
        <v>-1.064466985638224E-2</v>
      </c>
      <c r="H341" s="14">
        <f t="shared" si="9"/>
        <v>-2.7763813219297998E-2</v>
      </c>
      <c r="I341" s="14">
        <f t="shared" si="9"/>
        <v>-5.0309855744274913E-2</v>
      </c>
      <c r="J341" s="14">
        <f t="shared" si="8"/>
        <v>-9.7544428644985595E-2</v>
      </c>
    </row>
    <row r="342" spans="1:10" x14ac:dyDescent="0.25">
      <c r="A342" s="2">
        <v>340</v>
      </c>
      <c r="B342" s="1">
        <v>39470</v>
      </c>
      <c r="C342">
        <v>12270.17</v>
      </c>
      <c r="D342">
        <v>5609.3</v>
      </c>
      <c r="E342">
        <v>4636.76</v>
      </c>
      <c r="F342">
        <v>12829.06</v>
      </c>
      <c r="G342" s="14">
        <f t="shared" si="9"/>
        <v>2.4668183724370484E-2</v>
      </c>
      <c r="H342" s="14">
        <f t="shared" si="9"/>
        <v>-2.3050697216824345E-2</v>
      </c>
      <c r="I342" s="14">
        <f t="shared" si="9"/>
        <v>-4.342352999312319E-2</v>
      </c>
      <c r="J342" s="14">
        <f t="shared" si="8"/>
        <v>2.0157275781389108E-2</v>
      </c>
    </row>
    <row r="343" spans="1:10" x14ac:dyDescent="0.25">
      <c r="A343" s="2">
        <v>341</v>
      </c>
      <c r="B343" s="1">
        <v>39471</v>
      </c>
      <c r="C343">
        <v>12378.61</v>
      </c>
      <c r="D343">
        <v>5875.8</v>
      </c>
      <c r="E343">
        <v>4915.29</v>
      </c>
      <c r="F343">
        <v>13092.78</v>
      </c>
      <c r="G343" s="14">
        <f t="shared" si="9"/>
        <v>8.7988695277234231E-3</v>
      </c>
      <c r="H343" s="14">
        <f t="shared" si="9"/>
        <v>4.6416286406982969E-2</v>
      </c>
      <c r="I343" s="14">
        <f t="shared" si="9"/>
        <v>5.833490844244512E-2</v>
      </c>
      <c r="J343" s="14">
        <f t="shared" si="8"/>
        <v>2.0348023072526911E-2</v>
      </c>
    </row>
    <row r="344" spans="1:10" x14ac:dyDescent="0.25">
      <c r="A344" s="2">
        <v>342</v>
      </c>
      <c r="B344" s="1">
        <v>39472</v>
      </c>
      <c r="C344">
        <v>12207.17</v>
      </c>
      <c r="D344">
        <v>5869</v>
      </c>
      <c r="E344">
        <v>4878.12</v>
      </c>
      <c r="F344">
        <v>13629.16</v>
      </c>
      <c r="G344" s="14">
        <f t="shared" si="9"/>
        <v>-1.3946499058947804E-2</v>
      </c>
      <c r="H344" s="14">
        <f t="shared" si="9"/>
        <v>-1.1579593964693186E-3</v>
      </c>
      <c r="I344" s="14">
        <f t="shared" si="9"/>
        <v>-7.590855173250405E-3</v>
      </c>
      <c r="J344" s="14">
        <f t="shared" si="8"/>
        <v>4.0150681816540225E-2</v>
      </c>
    </row>
    <row r="345" spans="1:10" x14ac:dyDescent="0.25">
      <c r="A345" s="2">
        <v>343</v>
      </c>
      <c r="B345" s="1">
        <v>39475</v>
      </c>
      <c r="C345">
        <v>12383.89</v>
      </c>
      <c r="D345">
        <v>5788.9</v>
      </c>
      <c r="E345">
        <v>4848.3</v>
      </c>
      <c r="F345">
        <v>13087.91</v>
      </c>
      <c r="G345" s="14">
        <f t="shared" si="9"/>
        <v>1.4372950352639339E-2</v>
      </c>
      <c r="H345" s="14">
        <f t="shared" si="9"/>
        <v>-1.3741970769141165E-2</v>
      </c>
      <c r="I345" s="14">
        <f t="shared" si="9"/>
        <v>-6.1317716965794619E-3</v>
      </c>
      <c r="J345" s="14">
        <f t="shared" si="8"/>
        <v>-4.0522711740592639E-2</v>
      </c>
    </row>
    <row r="346" spans="1:10" x14ac:dyDescent="0.25">
      <c r="A346" s="2">
        <v>344</v>
      </c>
      <c r="B346" s="1">
        <v>39476</v>
      </c>
      <c r="C346">
        <v>12480.3</v>
      </c>
      <c r="D346">
        <v>5885.2</v>
      </c>
      <c r="E346">
        <v>4941.45</v>
      </c>
      <c r="F346">
        <v>13478.86</v>
      </c>
      <c r="G346" s="14">
        <f t="shared" si="9"/>
        <v>7.7549667349190565E-3</v>
      </c>
      <c r="H346" s="14">
        <f t="shared" si="9"/>
        <v>1.6498434034598497E-2</v>
      </c>
      <c r="I346" s="14">
        <f t="shared" si="9"/>
        <v>1.9030682357234045E-2</v>
      </c>
      <c r="J346" s="14">
        <f t="shared" si="8"/>
        <v>2.9433628866371447E-2</v>
      </c>
    </row>
    <row r="347" spans="1:10" x14ac:dyDescent="0.25">
      <c r="A347" s="2">
        <v>345</v>
      </c>
      <c r="B347" s="1">
        <v>39477</v>
      </c>
      <c r="C347">
        <v>12442.83</v>
      </c>
      <c r="D347">
        <v>5837.3</v>
      </c>
      <c r="E347">
        <v>4873.57</v>
      </c>
      <c r="F347">
        <v>13345.03</v>
      </c>
      <c r="G347" s="14">
        <f t="shared" si="9"/>
        <v>-3.0068477138251435E-3</v>
      </c>
      <c r="H347" s="14">
        <f t="shared" si="9"/>
        <v>-8.1723636755389305E-3</v>
      </c>
      <c r="I347" s="14">
        <f t="shared" si="9"/>
        <v>-1.3832082311964755E-2</v>
      </c>
      <c r="J347" s="14">
        <f t="shared" si="8"/>
        <v>-9.9785012880699922E-3</v>
      </c>
    </row>
    <row r="348" spans="1:10" x14ac:dyDescent="0.25">
      <c r="A348" s="2">
        <v>346</v>
      </c>
      <c r="B348" s="1">
        <v>39478</v>
      </c>
      <c r="C348">
        <v>12650.36</v>
      </c>
      <c r="D348">
        <v>5879.8</v>
      </c>
      <c r="E348">
        <v>4869.79</v>
      </c>
      <c r="F348">
        <v>13592.47</v>
      </c>
      <c r="G348" s="14">
        <f t="shared" si="9"/>
        <v>1.6541119866542043E-2</v>
      </c>
      <c r="H348" s="14">
        <f t="shared" si="9"/>
        <v>7.2543865605016545E-3</v>
      </c>
      <c r="I348" s="14">
        <f t="shared" si="9"/>
        <v>-7.7591307098218382E-4</v>
      </c>
      <c r="J348" s="14">
        <f t="shared" si="8"/>
        <v>1.8371932049067757E-2</v>
      </c>
    </row>
    <row r="349" spans="1:10" x14ac:dyDescent="0.25">
      <c r="A349" s="2">
        <v>347</v>
      </c>
      <c r="B349" s="1">
        <v>39479</v>
      </c>
      <c r="C349">
        <v>12743.19</v>
      </c>
      <c r="D349">
        <v>6029.2</v>
      </c>
      <c r="E349">
        <v>4978.0600000000004</v>
      </c>
      <c r="F349">
        <v>13497.16</v>
      </c>
      <c r="G349" s="14">
        <f t="shared" si="9"/>
        <v>7.3113379991165571E-3</v>
      </c>
      <c r="H349" s="14">
        <f t="shared" si="9"/>
        <v>2.5091584227619566E-2</v>
      </c>
      <c r="I349" s="14">
        <f t="shared" si="9"/>
        <v>2.1989441891252223E-2</v>
      </c>
      <c r="J349" s="14">
        <f t="shared" si="8"/>
        <v>-7.0366699929363674E-3</v>
      </c>
    </row>
    <row r="350" spans="1:10" x14ac:dyDescent="0.25">
      <c r="A350" s="2">
        <v>348</v>
      </c>
      <c r="B350" s="1">
        <v>39482</v>
      </c>
      <c r="C350">
        <v>12635.16</v>
      </c>
      <c r="D350">
        <v>6026.2</v>
      </c>
      <c r="E350">
        <v>4973.6400000000003</v>
      </c>
      <c r="F350">
        <v>13859.7</v>
      </c>
      <c r="G350" s="14">
        <f t="shared" si="9"/>
        <v>-8.5136072687148154E-3</v>
      </c>
      <c r="H350" s="14">
        <f t="shared" si="9"/>
        <v>-4.9770228477311659E-4</v>
      </c>
      <c r="I350" s="14">
        <f t="shared" si="9"/>
        <v>-8.8829050124845704E-4</v>
      </c>
      <c r="J350" s="14">
        <f t="shared" si="8"/>
        <v>2.6506055562792136E-2</v>
      </c>
    </row>
    <row r="351" spans="1:10" x14ac:dyDescent="0.25">
      <c r="A351" s="2">
        <v>349</v>
      </c>
      <c r="B351" s="1">
        <v>39483</v>
      </c>
      <c r="C351">
        <v>12265.13</v>
      </c>
      <c r="D351">
        <v>5868</v>
      </c>
      <c r="E351">
        <v>4776.8599999999997</v>
      </c>
      <c r="F351">
        <v>13745.5</v>
      </c>
      <c r="G351" s="14">
        <f t="shared" si="9"/>
        <v>-2.972312707653401E-2</v>
      </c>
      <c r="H351" s="14">
        <f t="shared" si="9"/>
        <v>-2.6602769388728676E-2</v>
      </c>
      <c r="I351" s="14">
        <f t="shared" si="9"/>
        <v>-4.0368539523002026E-2</v>
      </c>
      <c r="J351" s="14">
        <f t="shared" si="8"/>
        <v>-8.2738506859540827E-3</v>
      </c>
    </row>
    <row r="352" spans="1:10" x14ac:dyDescent="0.25">
      <c r="A352" s="2">
        <v>350</v>
      </c>
      <c r="B352" s="1">
        <v>39484</v>
      </c>
      <c r="C352">
        <v>12200.1</v>
      </c>
      <c r="D352">
        <v>5875.4</v>
      </c>
      <c r="E352">
        <v>4816.43</v>
      </c>
      <c r="F352">
        <v>13099.24</v>
      </c>
      <c r="G352" s="14">
        <f t="shared" si="9"/>
        <v>-5.3161284935558878E-3</v>
      </c>
      <c r="H352" s="14">
        <f t="shared" si="9"/>
        <v>1.2602825381847025E-3</v>
      </c>
      <c r="I352" s="14">
        <f t="shared" si="9"/>
        <v>8.249562853214161E-3</v>
      </c>
      <c r="J352" s="14">
        <f t="shared" si="8"/>
        <v>-4.8157284562921704E-2</v>
      </c>
    </row>
    <row r="353" spans="1:10" x14ac:dyDescent="0.25">
      <c r="A353" s="2">
        <v>351</v>
      </c>
      <c r="B353" s="1">
        <v>39485</v>
      </c>
      <c r="C353">
        <v>12247</v>
      </c>
      <c r="D353">
        <v>5724.1</v>
      </c>
      <c r="E353">
        <v>4723.8</v>
      </c>
      <c r="F353">
        <v>13207.15</v>
      </c>
      <c r="G353" s="14">
        <f t="shared" si="9"/>
        <v>3.8368606122208332E-3</v>
      </c>
      <c r="H353" s="14">
        <f t="shared" si="9"/>
        <v>-2.6088810976830093E-2</v>
      </c>
      <c r="I353" s="14">
        <f t="shared" si="9"/>
        <v>-1.9419429298734095E-2</v>
      </c>
      <c r="J353" s="14">
        <f t="shared" si="8"/>
        <v>8.2041363535773886E-3</v>
      </c>
    </row>
    <row r="354" spans="1:10" x14ac:dyDescent="0.25">
      <c r="A354" s="2">
        <v>352</v>
      </c>
      <c r="B354" s="1">
        <v>39486</v>
      </c>
      <c r="C354">
        <v>12182.13</v>
      </c>
      <c r="D354">
        <v>5784</v>
      </c>
      <c r="E354">
        <v>4709.6499999999996</v>
      </c>
      <c r="F354">
        <v>13017.24</v>
      </c>
      <c r="G354" s="14">
        <f t="shared" si="9"/>
        <v>-5.310885199282158E-3</v>
      </c>
      <c r="H354" s="14">
        <f t="shared" si="9"/>
        <v>1.0410153014373756E-2</v>
      </c>
      <c r="I354" s="14">
        <f t="shared" si="9"/>
        <v>-2.9999651479050309E-3</v>
      </c>
      <c r="J354" s="14">
        <f t="shared" si="8"/>
        <v>-1.4483716868222047E-2</v>
      </c>
    </row>
    <row r="355" spans="1:10" x14ac:dyDescent="0.25">
      <c r="A355" s="2">
        <v>353</v>
      </c>
      <c r="B355" s="1">
        <v>39490</v>
      </c>
      <c r="C355">
        <v>12373.41</v>
      </c>
      <c r="D355">
        <v>5910</v>
      </c>
      <c r="E355">
        <v>4840.71</v>
      </c>
      <c r="F355">
        <v>13021.96</v>
      </c>
      <c r="G355" s="14">
        <f t="shared" si="9"/>
        <v>1.5579691511515852E-2</v>
      </c>
      <c r="H355" s="14">
        <f t="shared" si="9"/>
        <v>2.1550346561543192E-2</v>
      </c>
      <c r="I355" s="14">
        <f t="shared" si="9"/>
        <v>2.7447808896437626E-2</v>
      </c>
      <c r="J355" s="14">
        <f t="shared" si="8"/>
        <v>3.6253034284415374E-4</v>
      </c>
    </row>
    <row r="356" spans="1:10" x14ac:dyDescent="0.25">
      <c r="A356" s="2">
        <v>354</v>
      </c>
      <c r="B356" s="1">
        <v>39491</v>
      </c>
      <c r="C356">
        <v>12552.24</v>
      </c>
      <c r="D356">
        <v>5880.1</v>
      </c>
      <c r="E356">
        <v>4855.3999999999996</v>
      </c>
      <c r="F356">
        <v>13068.3</v>
      </c>
      <c r="G356" s="14">
        <f t="shared" si="9"/>
        <v>1.4349320355444862E-2</v>
      </c>
      <c r="H356" s="14">
        <f t="shared" si="9"/>
        <v>-5.0720628493641697E-3</v>
      </c>
      <c r="I356" s="14">
        <f t="shared" si="9"/>
        <v>3.0300834539972441E-3</v>
      </c>
      <c r="J356" s="14">
        <f t="shared" si="8"/>
        <v>3.552287231278939E-3</v>
      </c>
    </row>
    <row r="357" spans="1:10" x14ac:dyDescent="0.25">
      <c r="A357" s="2">
        <v>355</v>
      </c>
      <c r="B357" s="1">
        <v>39492</v>
      </c>
      <c r="C357">
        <v>12376.98</v>
      </c>
      <c r="D357">
        <v>5879.3</v>
      </c>
      <c r="E357">
        <v>4858.6499999999996</v>
      </c>
      <c r="F357">
        <v>13626.45</v>
      </c>
      <c r="G357" s="14">
        <f t="shared" si="9"/>
        <v>-1.4060840050709726E-2</v>
      </c>
      <c r="H357" s="14">
        <f t="shared" si="9"/>
        <v>-1.3606136388499338E-4</v>
      </c>
      <c r="I357" s="14">
        <f t="shared" si="9"/>
        <v>6.6913390836212806E-4</v>
      </c>
      <c r="J357" s="14">
        <f t="shared" si="8"/>
        <v>4.1823306588777018E-2</v>
      </c>
    </row>
    <row r="358" spans="1:10" x14ac:dyDescent="0.25">
      <c r="A358" s="2">
        <v>356</v>
      </c>
      <c r="B358" s="1">
        <v>39493</v>
      </c>
      <c r="C358">
        <v>12348.21</v>
      </c>
      <c r="D358">
        <v>5787.6</v>
      </c>
      <c r="E358">
        <v>4771.79</v>
      </c>
      <c r="F358">
        <v>13622.56</v>
      </c>
      <c r="G358" s="14">
        <f t="shared" si="9"/>
        <v>-2.3271823580993133E-3</v>
      </c>
      <c r="H358" s="14">
        <f t="shared" si="9"/>
        <v>-1.5720009323968193E-2</v>
      </c>
      <c r="I358" s="14">
        <f t="shared" si="9"/>
        <v>-1.8039124985669151E-2</v>
      </c>
      <c r="J358" s="14">
        <f t="shared" si="8"/>
        <v>-2.855149619326633E-4</v>
      </c>
    </row>
    <row r="359" spans="1:10" x14ac:dyDescent="0.25">
      <c r="A359" s="2">
        <v>357</v>
      </c>
      <c r="B359" s="1">
        <v>39497</v>
      </c>
      <c r="C359">
        <v>12337.22</v>
      </c>
      <c r="D359">
        <v>5966.9</v>
      </c>
      <c r="E359">
        <v>4885.83</v>
      </c>
      <c r="F359">
        <v>13757.91</v>
      </c>
      <c r="G359" s="14">
        <f t="shared" si="9"/>
        <v>-8.9040383141710379E-4</v>
      </c>
      <c r="H359" s="14">
        <f t="shared" si="9"/>
        <v>3.0509831678436156E-2</v>
      </c>
      <c r="I359" s="14">
        <f t="shared" si="9"/>
        <v>2.3617682381743593E-2</v>
      </c>
      <c r="J359" s="14">
        <f t="shared" si="8"/>
        <v>9.8866894906278133E-3</v>
      </c>
    </row>
    <row r="360" spans="1:10" x14ac:dyDescent="0.25">
      <c r="A360" s="2">
        <v>358</v>
      </c>
      <c r="B360" s="1">
        <v>39498</v>
      </c>
      <c r="C360">
        <v>12427.26</v>
      </c>
      <c r="D360">
        <v>5893.6</v>
      </c>
      <c r="E360">
        <v>4812.8100000000004</v>
      </c>
      <c r="F360">
        <v>13310.37</v>
      </c>
      <c r="G360" s="14">
        <f t="shared" si="9"/>
        <v>7.2717373239527166E-3</v>
      </c>
      <c r="H360" s="14">
        <f t="shared" si="9"/>
        <v>-1.2360513172758695E-2</v>
      </c>
      <c r="I360" s="14">
        <f t="shared" si="9"/>
        <v>-1.5058065819582375E-2</v>
      </c>
      <c r="J360" s="14">
        <f t="shared" si="8"/>
        <v>-3.3070500765651829E-2</v>
      </c>
    </row>
    <row r="361" spans="1:10" x14ac:dyDescent="0.25">
      <c r="A361" s="2">
        <v>359</v>
      </c>
      <c r="B361" s="1">
        <v>39499</v>
      </c>
      <c r="C361">
        <v>12284.3</v>
      </c>
      <c r="D361">
        <v>5932.2</v>
      </c>
      <c r="E361">
        <v>4858.8500000000004</v>
      </c>
      <c r="F361">
        <v>13688.28</v>
      </c>
      <c r="G361" s="14">
        <f t="shared" si="9"/>
        <v>-1.1570422497818152E-2</v>
      </c>
      <c r="H361" s="14">
        <f t="shared" si="9"/>
        <v>6.5281227625382538E-3</v>
      </c>
      <c r="I361" s="14">
        <f t="shared" si="9"/>
        <v>9.5206712740413171E-3</v>
      </c>
      <c r="J361" s="14">
        <f t="shared" si="8"/>
        <v>2.7996561586153372E-2</v>
      </c>
    </row>
    <row r="362" spans="1:10" x14ac:dyDescent="0.25">
      <c r="A362" s="2">
        <v>360</v>
      </c>
      <c r="B362" s="1">
        <v>39500</v>
      </c>
      <c r="C362">
        <v>12381.02</v>
      </c>
      <c r="D362">
        <v>5888.5</v>
      </c>
      <c r="E362">
        <v>4824.55</v>
      </c>
      <c r="F362">
        <v>13500.46</v>
      </c>
      <c r="G362" s="14">
        <f t="shared" si="9"/>
        <v>7.8426305229148761E-3</v>
      </c>
      <c r="H362" s="14">
        <f t="shared" si="9"/>
        <v>-7.3938428495390974E-3</v>
      </c>
      <c r="I362" s="14">
        <f t="shared" si="9"/>
        <v>-7.084318204900914E-3</v>
      </c>
      <c r="J362" s="14">
        <f t="shared" si="8"/>
        <v>-1.3816233316482213E-2</v>
      </c>
    </row>
    <row r="363" spans="1:10" x14ac:dyDescent="0.25">
      <c r="A363" s="2">
        <v>361</v>
      </c>
      <c r="B363" s="1">
        <v>39503</v>
      </c>
      <c r="C363">
        <v>12570.22</v>
      </c>
      <c r="D363">
        <v>5999.5</v>
      </c>
      <c r="E363">
        <v>4919.26</v>
      </c>
      <c r="F363">
        <v>13914.57</v>
      </c>
      <c r="G363" s="14">
        <f t="shared" si="9"/>
        <v>1.5165869622208143E-2</v>
      </c>
      <c r="H363" s="14">
        <f t="shared" si="9"/>
        <v>1.8674836122840321E-2</v>
      </c>
      <c r="I363" s="14">
        <f t="shared" si="9"/>
        <v>1.9440646495095082E-2</v>
      </c>
      <c r="J363" s="14">
        <f t="shared" si="8"/>
        <v>3.0212733658011092E-2</v>
      </c>
    </row>
    <row r="364" spans="1:10" x14ac:dyDescent="0.25">
      <c r="A364" s="2">
        <v>362</v>
      </c>
      <c r="B364" s="1">
        <v>39504</v>
      </c>
      <c r="C364">
        <v>12684.92</v>
      </c>
      <c r="D364">
        <v>6087.4</v>
      </c>
      <c r="E364">
        <v>4973.07</v>
      </c>
      <c r="F364">
        <v>13824.72</v>
      </c>
      <c r="G364" s="14">
        <f t="shared" si="9"/>
        <v>9.0833619320866126E-3</v>
      </c>
      <c r="H364" s="14">
        <f t="shared" si="9"/>
        <v>1.4544928746752329E-2</v>
      </c>
      <c r="I364" s="14">
        <f t="shared" si="9"/>
        <v>1.0879242956032585E-2</v>
      </c>
      <c r="J364" s="14">
        <f t="shared" si="8"/>
        <v>-6.4781985572173323E-3</v>
      </c>
    </row>
    <row r="365" spans="1:10" x14ac:dyDescent="0.25">
      <c r="A365" s="2">
        <v>363</v>
      </c>
      <c r="B365" s="1">
        <v>39505</v>
      </c>
      <c r="C365">
        <v>12694.28</v>
      </c>
      <c r="D365">
        <v>6076.5</v>
      </c>
      <c r="E365">
        <v>4968.82</v>
      </c>
      <c r="F365">
        <v>14031.3</v>
      </c>
      <c r="G365" s="14">
        <f t="shared" si="9"/>
        <v>7.3761193610328874E-4</v>
      </c>
      <c r="H365" s="14">
        <f t="shared" si="9"/>
        <v>-1.7921888403410811E-3</v>
      </c>
      <c r="I365" s="14">
        <f t="shared" si="9"/>
        <v>-8.5496827240810172E-4</v>
      </c>
      <c r="J365" s="14">
        <f t="shared" si="8"/>
        <v>1.4832254371822695E-2</v>
      </c>
    </row>
    <row r="366" spans="1:10" x14ac:dyDescent="0.25">
      <c r="A366" s="2">
        <v>364</v>
      </c>
      <c r="B366" s="1">
        <v>39506</v>
      </c>
      <c r="C366">
        <v>12582.18</v>
      </c>
      <c r="D366">
        <v>5965.7</v>
      </c>
      <c r="E366">
        <v>4865.2299999999996</v>
      </c>
      <c r="F366">
        <v>13925.51</v>
      </c>
      <c r="G366" s="14">
        <f t="shared" si="9"/>
        <v>-8.8699711088992082E-3</v>
      </c>
      <c r="H366" s="14">
        <f t="shared" si="9"/>
        <v>-1.8402472448530389E-2</v>
      </c>
      <c r="I366" s="14">
        <f t="shared" si="9"/>
        <v>-2.1068396386569658E-2</v>
      </c>
      <c r="J366" s="14">
        <f t="shared" si="8"/>
        <v>-7.5681384923056158E-3</v>
      </c>
    </row>
    <row r="367" spans="1:10" x14ac:dyDescent="0.25">
      <c r="A367" s="2">
        <v>365</v>
      </c>
      <c r="B367" s="1">
        <v>39507</v>
      </c>
      <c r="C367">
        <v>12266.39</v>
      </c>
      <c r="D367">
        <v>5884.3</v>
      </c>
      <c r="E367">
        <v>4790.66</v>
      </c>
      <c r="F367">
        <v>13603.02</v>
      </c>
      <c r="G367" s="14">
        <f t="shared" si="9"/>
        <v>-2.5418525292554828E-2</v>
      </c>
      <c r="H367" s="14">
        <f t="shared" si="9"/>
        <v>-1.373861271672692E-2</v>
      </c>
      <c r="I367" s="14">
        <f t="shared" si="9"/>
        <v>-1.5445801997587418E-2</v>
      </c>
      <c r="J367" s="14">
        <f t="shared" si="8"/>
        <v>-2.3430583004135957E-2</v>
      </c>
    </row>
    <row r="368" spans="1:10" x14ac:dyDescent="0.25">
      <c r="A368" s="2">
        <v>366</v>
      </c>
      <c r="B368" s="1">
        <v>39510</v>
      </c>
      <c r="C368">
        <v>12258.9</v>
      </c>
      <c r="D368">
        <v>5818.6</v>
      </c>
      <c r="E368">
        <v>4742.66</v>
      </c>
      <c r="F368">
        <v>12992.18</v>
      </c>
      <c r="G368" s="14">
        <f t="shared" si="9"/>
        <v>-6.1079809721806245E-4</v>
      </c>
      <c r="H368" s="14">
        <f t="shared" si="9"/>
        <v>-1.1228104185043216E-2</v>
      </c>
      <c r="I368" s="14">
        <f t="shared" si="9"/>
        <v>-1.0070029249258533E-2</v>
      </c>
      <c r="J368" s="14">
        <f t="shared" si="8"/>
        <v>-4.5944188910974584E-2</v>
      </c>
    </row>
    <row r="369" spans="1:10" x14ac:dyDescent="0.25">
      <c r="A369" s="2">
        <v>367</v>
      </c>
      <c r="B369" s="1">
        <v>39511</v>
      </c>
      <c r="C369">
        <v>12213.8</v>
      </c>
      <c r="D369">
        <v>5767.7</v>
      </c>
      <c r="E369">
        <v>4675.91</v>
      </c>
      <c r="F369">
        <v>12992.28</v>
      </c>
      <c r="G369" s="14">
        <f t="shared" si="9"/>
        <v>-3.6857437925399824E-3</v>
      </c>
      <c r="H369" s="14">
        <f t="shared" si="9"/>
        <v>-8.7862954440938064E-3</v>
      </c>
      <c r="I369" s="14">
        <f t="shared" si="9"/>
        <v>-1.4174363533422329E-2</v>
      </c>
      <c r="J369" s="14">
        <f t="shared" si="8"/>
        <v>7.6969080750380128E-6</v>
      </c>
    </row>
    <row r="370" spans="1:10" x14ac:dyDescent="0.25">
      <c r="A370" s="2">
        <v>368</v>
      </c>
      <c r="B370" s="1">
        <v>39512</v>
      </c>
      <c r="C370">
        <v>12254.99</v>
      </c>
      <c r="D370">
        <v>5853.5</v>
      </c>
      <c r="E370">
        <v>4756.42</v>
      </c>
      <c r="F370">
        <v>12972.06</v>
      </c>
      <c r="G370" s="14">
        <f t="shared" si="9"/>
        <v>3.3667409714326392E-3</v>
      </c>
      <c r="H370" s="14">
        <f t="shared" si="9"/>
        <v>1.4766385403266493E-2</v>
      </c>
      <c r="I370" s="14">
        <f t="shared" si="9"/>
        <v>1.7071488228519519E-2</v>
      </c>
      <c r="J370" s="14">
        <f t="shared" si="8"/>
        <v>-1.5575211299493814E-3</v>
      </c>
    </row>
    <row r="371" spans="1:10" x14ac:dyDescent="0.25">
      <c r="A371" s="2">
        <v>369</v>
      </c>
      <c r="B371" s="1">
        <v>39513</v>
      </c>
      <c r="C371">
        <v>12040.39</v>
      </c>
      <c r="D371">
        <v>5766.4</v>
      </c>
      <c r="E371">
        <v>4678.05</v>
      </c>
      <c r="F371">
        <v>13215.42</v>
      </c>
      <c r="G371" s="14">
        <f t="shared" si="9"/>
        <v>-1.7666369603628291E-2</v>
      </c>
      <c r="H371" s="14">
        <f t="shared" si="9"/>
        <v>-1.4991803945763134E-2</v>
      </c>
      <c r="I371" s="14">
        <f t="shared" si="9"/>
        <v>-1.6613928000052444E-2</v>
      </c>
      <c r="J371" s="14">
        <f t="shared" si="8"/>
        <v>1.8586515835772009E-2</v>
      </c>
    </row>
    <row r="372" spans="1:10" x14ac:dyDescent="0.25">
      <c r="A372" s="2">
        <v>370</v>
      </c>
      <c r="B372" s="1">
        <v>39514</v>
      </c>
      <c r="C372">
        <v>11893.69</v>
      </c>
      <c r="D372">
        <v>5699.9</v>
      </c>
      <c r="E372">
        <v>4618.96</v>
      </c>
      <c r="F372">
        <v>12782.8</v>
      </c>
      <c r="G372" s="14">
        <f t="shared" si="9"/>
        <v>-1.2258823999360737E-2</v>
      </c>
      <c r="H372" s="14">
        <f t="shared" si="9"/>
        <v>-1.1599338164867004E-2</v>
      </c>
      <c r="I372" s="14">
        <f t="shared" si="9"/>
        <v>-1.2711784905333263E-2</v>
      </c>
      <c r="J372" s="14">
        <f t="shared" si="8"/>
        <v>-3.3283812333110514E-2</v>
      </c>
    </row>
    <row r="373" spans="1:10" x14ac:dyDescent="0.25">
      <c r="A373" s="2">
        <v>371</v>
      </c>
      <c r="B373" s="1">
        <v>39517</v>
      </c>
      <c r="C373">
        <v>11740.15</v>
      </c>
      <c r="D373">
        <v>5629.1</v>
      </c>
      <c r="E373">
        <v>4566.99</v>
      </c>
      <c r="F373">
        <v>12532.13</v>
      </c>
      <c r="G373" s="14">
        <f t="shared" si="9"/>
        <v>-1.2993416233608741E-2</v>
      </c>
      <c r="H373" s="14">
        <f t="shared" si="9"/>
        <v>-1.2499059358082754E-2</v>
      </c>
      <c r="I373" s="14">
        <f t="shared" si="9"/>
        <v>-1.1315226948610604E-2</v>
      </c>
      <c r="J373" s="14">
        <f t="shared" si="8"/>
        <v>-1.980477080381236E-2</v>
      </c>
    </row>
    <row r="374" spans="1:10" x14ac:dyDescent="0.25">
      <c r="A374" s="2">
        <v>372</v>
      </c>
      <c r="B374" s="1">
        <v>39518</v>
      </c>
      <c r="C374">
        <v>12156.81</v>
      </c>
      <c r="D374">
        <v>5690.4</v>
      </c>
      <c r="E374">
        <v>4627.6899999999996</v>
      </c>
      <c r="F374">
        <v>12658.28</v>
      </c>
      <c r="G374" s="14">
        <f t="shared" si="9"/>
        <v>3.4874915446048545E-2</v>
      </c>
      <c r="H374" s="14">
        <f t="shared" si="9"/>
        <v>1.0830972968291141E-2</v>
      </c>
      <c r="I374" s="14">
        <f t="shared" si="9"/>
        <v>1.320347893044138E-2</v>
      </c>
      <c r="J374" s="14">
        <f t="shared" si="9"/>
        <v>1.0015800026503608E-2</v>
      </c>
    </row>
    <row r="375" spans="1:10" x14ac:dyDescent="0.25">
      <c r="A375" s="2">
        <v>373</v>
      </c>
      <c r="B375" s="1">
        <v>39519</v>
      </c>
      <c r="C375">
        <v>12110.24</v>
      </c>
      <c r="D375">
        <v>5776.4</v>
      </c>
      <c r="E375">
        <v>4697.1000000000004</v>
      </c>
      <c r="F375">
        <v>12861.13</v>
      </c>
      <c r="G375" s="14">
        <f t="shared" ref="G375:J438" si="10">LN(1+(C375-C374)/C374)</f>
        <v>-3.8381308951443574E-3</v>
      </c>
      <c r="H375" s="14">
        <f t="shared" si="10"/>
        <v>1.5000106833104708E-2</v>
      </c>
      <c r="I375" s="14">
        <f t="shared" si="10"/>
        <v>1.4887473493739419E-2</v>
      </c>
      <c r="J375" s="14">
        <f t="shared" si="10"/>
        <v>1.5898037804922372E-2</v>
      </c>
    </row>
    <row r="376" spans="1:10" x14ac:dyDescent="0.25">
      <c r="A376" s="2">
        <v>374</v>
      </c>
      <c r="B376" s="1">
        <v>39520</v>
      </c>
      <c r="C376">
        <v>12145.74</v>
      </c>
      <c r="D376">
        <v>5692.4</v>
      </c>
      <c r="E376">
        <v>4630.1899999999996</v>
      </c>
      <c r="F376">
        <v>12433.44</v>
      </c>
      <c r="G376" s="14">
        <f t="shared" si="10"/>
        <v>2.9271153214183512E-3</v>
      </c>
      <c r="H376" s="14">
        <f t="shared" si="10"/>
        <v>-1.4648699442905212E-2</v>
      </c>
      <c r="I376" s="14">
        <f t="shared" si="10"/>
        <v>-1.4347393030227716E-2</v>
      </c>
      <c r="J376" s="14">
        <f t="shared" si="10"/>
        <v>-3.3819967278218996E-2</v>
      </c>
    </row>
    <row r="377" spans="1:10" x14ac:dyDescent="0.25">
      <c r="A377" s="2">
        <v>375</v>
      </c>
      <c r="B377" s="1">
        <v>39521</v>
      </c>
      <c r="C377">
        <v>11951.09</v>
      </c>
      <c r="D377">
        <v>5631.7</v>
      </c>
      <c r="E377">
        <v>4592.1499999999996</v>
      </c>
      <c r="F377">
        <v>12241.6</v>
      </c>
      <c r="G377" s="14">
        <f t="shared" si="10"/>
        <v>-1.6156003415042943E-2</v>
      </c>
      <c r="H377" s="14">
        <f t="shared" si="10"/>
        <v>-1.0720601435820513E-2</v>
      </c>
      <c r="I377" s="14">
        <f t="shared" si="10"/>
        <v>-8.2495799842364735E-3</v>
      </c>
      <c r="J377" s="14">
        <f t="shared" si="10"/>
        <v>-1.5549629537881438E-2</v>
      </c>
    </row>
    <row r="378" spans="1:10" x14ac:dyDescent="0.25">
      <c r="A378" s="2">
        <v>376</v>
      </c>
      <c r="B378" s="1">
        <v>39524</v>
      </c>
      <c r="C378">
        <v>11972.25</v>
      </c>
      <c r="D378">
        <v>5414.4</v>
      </c>
      <c r="E378">
        <v>4431.04</v>
      </c>
      <c r="F378">
        <v>11787.51</v>
      </c>
      <c r="G378" s="14">
        <f t="shared" si="10"/>
        <v>1.7689842236082041E-3</v>
      </c>
      <c r="H378" s="14">
        <f t="shared" si="10"/>
        <v>-3.9349279401834886E-2</v>
      </c>
      <c r="I378" s="14">
        <f t="shared" si="10"/>
        <v>-3.5714004504773675E-2</v>
      </c>
      <c r="J378" s="14">
        <f t="shared" si="10"/>
        <v>-3.7799491179924705E-2</v>
      </c>
    </row>
    <row r="379" spans="1:10" x14ac:dyDescent="0.25">
      <c r="A379" s="2">
        <v>377</v>
      </c>
      <c r="B379" s="1">
        <v>39525</v>
      </c>
      <c r="C379">
        <v>12392.66</v>
      </c>
      <c r="D379">
        <v>5605.8</v>
      </c>
      <c r="E379">
        <v>4582.59</v>
      </c>
      <c r="F379">
        <v>11964.16</v>
      </c>
      <c r="G379" s="14">
        <f t="shared" si="10"/>
        <v>3.4512890033584237E-2</v>
      </c>
      <c r="H379" s="14">
        <f t="shared" si="10"/>
        <v>3.4739705055115658E-2</v>
      </c>
      <c r="I379" s="14">
        <f t="shared" si="10"/>
        <v>3.3630020989183558E-2</v>
      </c>
      <c r="J379" s="14">
        <f t="shared" si="10"/>
        <v>1.4875017816446469E-2</v>
      </c>
    </row>
    <row r="380" spans="1:10" x14ac:dyDescent="0.25">
      <c r="A380" s="2">
        <v>378</v>
      </c>
      <c r="B380" s="1">
        <v>39526</v>
      </c>
      <c r="C380">
        <v>12099.66</v>
      </c>
      <c r="D380">
        <v>5545.6</v>
      </c>
      <c r="E380">
        <v>4555.95</v>
      </c>
      <c r="F380">
        <v>12260.44</v>
      </c>
      <c r="G380" s="14">
        <f t="shared" si="10"/>
        <v>-2.3927008829792838E-2</v>
      </c>
      <c r="H380" s="14">
        <f t="shared" si="10"/>
        <v>-1.0796955505678009E-2</v>
      </c>
      <c r="I380" s="14">
        <f t="shared" si="10"/>
        <v>-5.8302694877500243E-3</v>
      </c>
      <c r="J380" s="14">
        <f t="shared" si="10"/>
        <v>2.4462304802242679E-2</v>
      </c>
    </row>
    <row r="381" spans="1:10" x14ac:dyDescent="0.25">
      <c r="A381" s="2">
        <v>379</v>
      </c>
      <c r="B381" s="1">
        <v>39532</v>
      </c>
      <c r="C381">
        <v>12532.6</v>
      </c>
      <c r="D381">
        <v>5689.1</v>
      </c>
      <c r="E381">
        <v>4692</v>
      </c>
      <c r="F381">
        <v>12745.22</v>
      </c>
      <c r="G381" s="14">
        <f t="shared" si="10"/>
        <v>3.5155896343274588E-2</v>
      </c>
      <c r="H381" s="14">
        <f t="shared" si="10"/>
        <v>2.5547242856557E-2</v>
      </c>
      <c r="I381" s="14">
        <f t="shared" si="10"/>
        <v>2.9424859805583358E-2</v>
      </c>
      <c r="J381" s="14">
        <f t="shared" si="10"/>
        <v>3.8778480416126575E-2</v>
      </c>
    </row>
    <row r="382" spans="1:10" x14ac:dyDescent="0.25">
      <c r="A382" s="2">
        <v>380</v>
      </c>
      <c r="B382" s="1">
        <v>39533</v>
      </c>
      <c r="C382">
        <v>12422.86</v>
      </c>
      <c r="D382">
        <v>5660.4</v>
      </c>
      <c r="E382">
        <v>4676.68</v>
      </c>
      <c r="F382">
        <v>12706.63</v>
      </c>
      <c r="G382" s="14">
        <f t="shared" si="10"/>
        <v>-8.7949256292124255E-3</v>
      </c>
      <c r="H382" s="14">
        <f t="shared" si="10"/>
        <v>-5.0575022996277768E-3</v>
      </c>
      <c r="I382" s="14">
        <f t="shared" si="10"/>
        <v>-3.2704743155336346E-3</v>
      </c>
      <c r="J382" s="14">
        <f t="shared" si="10"/>
        <v>-3.0323948609573843E-3</v>
      </c>
    </row>
    <row r="383" spans="1:10" x14ac:dyDescent="0.25">
      <c r="A383" s="2">
        <v>381</v>
      </c>
      <c r="B383" s="1">
        <v>39534</v>
      </c>
      <c r="C383">
        <v>12302.46</v>
      </c>
      <c r="D383">
        <v>5717.5</v>
      </c>
      <c r="E383">
        <v>4719.53</v>
      </c>
      <c r="F383">
        <v>12604.58</v>
      </c>
      <c r="G383" s="14">
        <f t="shared" si="10"/>
        <v>-9.7390813673766622E-3</v>
      </c>
      <c r="H383" s="14">
        <f t="shared" si="10"/>
        <v>1.003708581872006E-2</v>
      </c>
      <c r="I383" s="14">
        <f t="shared" si="10"/>
        <v>9.1207618925359859E-3</v>
      </c>
      <c r="J383" s="14">
        <f t="shared" si="10"/>
        <v>-8.0636645156951306E-3</v>
      </c>
    </row>
    <row r="384" spans="1:10" x14ac:dyDescent="0.25">
      <c r="A384" s="2">
        <v>382</v>
      </c>
      <c r="B384" s="1">
        <v>39535</v>
      </c>
      <c r="C384">
        <v>12216.4</v>
      </c>
      <c r="D384">
        <v>5692.9</v>
      </c>
      <c r="E384">
        <v>4695.92</v>
      </c>
      <c r="F384">
        <v>12820.47</v>
      </c>
      <c r="G384" s="14">
        <f t="shared" si="10"/>
        <v>-7.0199310584072991E-3</v>
      </c>
      <c r="H384" s="14">
        <f t="shared" si="10"/>
        <v>-4.3118625313596842E-3</v>
      </c>
      <c r="I384" s="14">
        <f t="shared" si="10"/>
        <v>-5.0151717626743799E-3</v>
      </c>
      <c r="J384" s="14">
        <f t="shared" si="10"/>
        <v>1.6982872313278503E-2</v>
      </c>
    </row>
    <row r="385" spans="1:10" x14ac:dyDescent="0.25">
      <c r="A385" s="2">
        <v>383</v>
      </c>
      <c r="B385" s="1">
        <v>39538</v>
      </c>
      <c r="C385">
        <v>12262.89</v>
      </c>
      <c r="D385">
        <v>5702.1</v>
      </c>
      <c r="E385">
        <v>4707.07</v>
      </c>
      <c r="F385">
        <v>12525.54</v>
      </c>
      <c r="G385" s="14">
        <f t="shared" si="10"/>
        <v>3.7983173444507351E-3</v>
      </c>
      <c r="H385" s="14">
        <f t="shared" si="10"/>
        <v>1.6147436593251367E-3</v>
      </c>
      <c r="I385" s="14">
        <f t="shared" si="10"/>
        <v>2.3715871708952993E-3</v>
      </c>
      <c r="J385" s="14">
        <f t="shared" si="10"/>
        <v>-2.3273352472955759E-2</v>
      </c>
    </row>
    <row r="386" spans="1:10" x14ac:dyDescent="0.25">
      <c r="A386" s="2">
        <v>384</v>
      </c>
      <c r="B386" s="1">
        <v>39539</v>
      </c>
      <c r="C386">
        <v>12654.36</v>
      </c>
      <c r="D386">
        <v>5852.6</v>
      </c>
      <c r="E386">
        <v>4866</v>
      </c>
      <c r="F386">
        <v>12656.42</v>
      </c>
      <c r="G386" s="14">
        <f t="shared" si="10"/>
        <v>3.1424191155065249E-2</v>
      </c>
      <c r="H386" s="14">
        <f t="shared" si="10"/>
        <v>2.6051478909267005E-2</v>
      </c>
      <c r="I386" s="14">
        <f t="shared" si="10"/>
        <v>3.3206610584878539E-2</v>
      </c>
      <c r="J386" s="14">
        <f t="shared" si="10"/>
        <v>1.0394836501356542E-2</v>
      </c>
    </row>
    <row r="387" spans="1:10" x14ac:dyDescent="0.25">
      <c r="A387" s="2">
        <v>385</v>
      </c>
      <c r="B387" s="1">
        <v>39540</v>
      </c>
      <c r="C387">
        <v>12608.92</v>
      </c>
      <c r="D387">
        <v>5915.9</v>
      </c>
      <c r="E387">
        <v>4911.97</v>
      </c>
      <c r="F387">
        <v>13189.36</v>
      </c>
      <c r="G387" s="14">
        <f t="shared" si="10"/>
        <v>-3.5973198256239593E-3</v>
      </c>
      <c r="H387" s="14">
        <f t="shared" si="10"/>
        <v>1.0757634440609672E-2</v>
      </c>
      <c r="I387" s="14">
        <f t="shared" si="10"/>
        <v>9.4028389730029492E-3</v>
      </c>
      <c r="J387" s="14">
        <f t="shared" si="10"/>
        <v>4.1245847629365492E-2</v>
      </c>
    </row>
    <row r="388" spans="1:10" x14ac:dyDescent="0.25">
      <c r="A388" s="2">
        <v>386</v>
      </c>
      <c r="B388" s="1">
        <v>39541</v>
      </c>
      <c r="C388">
        <v>12626.03</v>
      </c>
      <c r="D388">
        <v>5891.3</v>
      </c>
      <c r="E388">
        <v>4887.87</v>
      </c>
      <c r="F388">
        <v>13389.9</v>
      </c>
      <c r="G388" s="14">
        <f t="shared" si="10"/>
        <v>1.3560559955101146E-3</v>
      </c>
      <c r="H388" s="14">
        <f t="shared" si="10"/>
        <v>-4.1669550096877818E-3</v>
      </c>
      <c r="I388" s="14">
        <f t="shared" si="10"/>
        <v>-4.9184575633937182E-3</v>
      </c>
      <c r="J388" s="14">
        <f t="shared" si="10"/>
        <v>1.5090247470564318E-2</v>
      </c>
    </row>
    <row r="389" spans="1:10" x14ac:dyDescent="0.25">
      <c r="A389" s="2">
        <v>387</v>
      </c>
      <c r="B389" s="1">
        <v>39542</v>
      </c>
      <c r="C389">
        <v>12609.42</v>
      </c>
      <c r="D389">
        <v>5947.1</v>
      </c>
      <c r="E389">
        <v>4900.88</v>
      </c>
      <c r="F389">
        <v>13293.22</v>
      </c>
      <c r="G389" s="14">
        <f t="shared" si="10"/>
        <v>-1.3164023148898134E-3</v>
      </c>
      <c r="H389" s="14">
        <f t="shared" si="10"/>
        <v>9.4270194010709352E-3</v>
      </c>
      <c r="I389" s="14">
        <f t="shared" si="10"/>
        <v>2.6581550576921047E-3</v>
      </c>
      <c r="J389" s="14">
        <f t="shared" si="10"/>
        <v>-7.2465606028434036E-3</v>
      </c>
    </row>
    <row r="390" spans="1:10" x14ac:dyDescent="0.25">
      <c r="A390" s="2">
        <v>388</v>
      </c>
      <c r="B390" s="1">
        <v>39545</v>
      </c>
      <c r="C390">
        <v>12612.43</v>
      </c>
      <c r="D390">
        <v>6014.8</v>
      </c>
      <c r="E390">
        <v>4944.6000000000004</v>
      </c>
      <c r="F390">
        <v>13450.23</v>
      </c>
      <c r="G390" s="14">
        <f t="shared" si="10"/>
        <v>2.3868193762874252E-4</v>
      </c>
      <c r="H390" s="14">
        <f t="shared" si="10"/>
        <v>1.1319392882003695E-2</v>
      </c>
      <c r="I390" s="14">
        <f t="shared" si="10"/>
        <v>8.8812911866235494E-3</v>
      </c>
      <c r="J390" s="14">
        <f t="shared" si="10"/>
        <v>1.1742075460930949E-2</v>
      </c>
    </row>
    <row r="391" spans="1:10" x14ac:dyDescent="0.25">
      <c r="A391" s="2">
        <v>389</v>
      </c>
      <c r="B391" s="1">
        <v>39546</v>
      </c>
      <c r="C391">
        <v>12576.44</v>
      </c>
      <c r="D391">
        <v>5990.2</v>
      </c>
      <c r="E391">
        <v>4912.6899999999996</v>
      </c>
      <c r="F391">
        <v>13250.43</v>
      </c>
      <c r="G391" s="14">
        <f t="shared" si="10"/>
        <v>-2.8576132626078592E-3</v>
      </c>
      <c r="H391" s="14">
        <f t="shared" si="10"/>
        <v>-4.0982981144336997E-3</v>
      </c>
      <c r="I391" s="14">
        <f t="shared" si="10"/>
        <v>-6.4744187230225611E-3</v>
      </c>
      <c r="J391" s="14">
        <f t="shared" si="10"/>
        <v>-1.4966201537547406E-2</v>
      </c>
    </row>
    <row r="392" spans="1:10" x14ac:dyDescent="0.25">
      <c r="A392" s="2">
        <v>390</v>
      </c>
      <c r="B392" s="1">
        <v>39547</v>
      </c>
      <c r="C392">
        <v>12527.26</v>
      </c>
      <c r="D392">
        <v>5983.9</v>
      </c>
      <c r="E392">
        <v>4874.97</v>
      </c>
      <c r="F392">
        <v>13111.89</v>
      </c>
      <c r="G392" s="14">
        <f t="shared" si="10"/>
        <v>-3.9181525366592806E-3</v>
      </c>
      <c r="H392" s="14">
        <f t="shared" si="10"/>
        <v>-1.0522712489989929E-3</v>
      </c>
      <c r="I392" s="14">
        <f t="shared" si="10"/>
        <v>-7.7077027075116234E-3</v>
      </c>
      <c r="J392" s="14">
        <f t="shared" si="10"/>
        <v>-1.0510552591244707E-2</v>
      </c>
    </row>
    <row r="393" spans="1:10" x14ac:dyDescent="0.25">
      <c r="A393" s="2">
        <v>391</v>
      </c>
      <c r="B393" s="1">
        <v>39548</v>
      </c>
      <c r="C393">
        <v>12581.98</v>
      </c>
      <c r="D393">
        <v>5965.1</v>
      </c>
      <c r="E393">
        <v>4859.42</v>
      </c>
      <c r="F393">
        <v>12945.3</v>
      </c>
      <c r="G393" s="14">
        <f t="shared" si="10"/>
        <v>4.3585617586648223E-3</v>
      </c>
      <c r="H393" s="14">
        <f t="shared" si="10"/>
        <v>-3.1467094338916948E-3</v>
      </c>
      <c r="I393" s="14">
        <f t="shared" si="10"/>
        <v>-3.1948613578763416E-3</v>
      </c>
      <c r="J393" s="14">
        <f t="shared" si="10"/>
        <v>-1.2786664238596751E-2</v>
      </c>
    </row>
    <row r="394" spans="1:10" x14ac:dyDescent="0.25">
      <c r="A394" s="2">
        <v>392</v>
      </c>
      <c r="B394" s="1">
        <v>39549</v>
      </c>
      <c r="C394">
        <v>12325.42</v>
      </c>
      <c r="D394">
        <v>5895.5</v>
      </c>
      <c r="E394">
        <v>4797.93</v>
      </c>
      <c r="F394">
        <v>13323.73</v>
      </c>
      <c r="G394" s="14">
        <f t="shared" si="10"/>
        <v>-2.0601835146918622E-2</v>
      </c>
      <c r="H394" s="14">
        <f t="shared" si="10"/>
        <v>-1.1736471834112762E-2</v>
      </c>
      <c r="I394" s="14">
        <f t="shared" si="10"/>
        <v>-1.2734514328024036E-2</v>
      </c>
      <c r="J394" s="14">
        <f t="shared" si="10"/>
        <v>2.8813868035185649E-2</v>
      </c>
    </row>
    <row r="395" spans="1:10" x14ac:dyDescent="0.25">
      <c r="A395" s="2">
        <v>393</v>
      </c>
      <c r="B395" s="1">
        <v>39552</v>
      </c>
      <c r="C395">
        <v>12302.06</v>
      </c>
      <c r="D395">
        <v>5831.6</v>
      </c>
      <c r="E395">
        <v>4766.49</v>
      </c>
      <c r="F395">
        <v>12917.51</v>
      </c>
      <c r="G395" s="14">
        <f t="shared" si="10"/>
        <v>-1.8970683972373752E-3</v>
      </c>
      <c r="H395" s="14">
        <f t="shared" si="10"/>
        <v>-1.0897942786061165E-2</v>
      </c>
      <c r="I395" s="14">
        <f t="shared" si="10"/>
        <v>-6.5743899249799554E-3</v>
      </c>
      <c r="J395" s="14">
        <f t="shared" si="10"/>
        <v>-3.0962900618675685E-2</v>
      </c>
    </row>
    <row r="396" spans="1:10" x14ac:dyDescent="0.25">
      <c r="A396" s="2">
        <v>394</v>
      </c>
      <c r="B396" s="1">
        <v>39553</v>
      </c>
      <c r="C396">
        <v>12362.47</v>
      </c>
      <c r="D396">
        <v>5906.9</v>
      </c>
      <c r="E396">
        <v>4780.68</v>
      </c>
      <c r="F396">
        <v>12990.58</v>
      </c>
      <c r="G396" s="14">
        <f t="shared" si="10"/>
        <v>4.898542222242658E-3</v>
      </c>
      <c r="H396" s="14">
        <f t="shared" si="10"/>
        <v>1.2829753866061515E-2</v>
      </c>
      <c r="I396" s="14">
        <f t="shared" si="10"/>
        <v>2.972610825838305E-3</v>
      </c>
      <c r="J396" s="14">
        <f t="shared" si="10"/>
        <v>5.6407240937938969E-3</v>
      </c>
    </row>
    <row r="397" spans="1:10" x14ac:dyDescent="0.25">
      <c r="A397" s="2">
        <v>395</v>
      </c>
      <c r="B397" s="1">
        <v>39554</v>
      </c>
      <c r="C397">
        <v>12619.27</v>
      </c>
      <c r="D397">
        <v>6046.2</v>
      </c>
      <c r="E397">
        <v>4855.1000000000004</v>
      </c>
      <c r="F397">
        <v>13146.13</v>
      </c>
      <c r="G397" s="14">
        <f t="shared" si="10"/>
        <v>2.0559740496775669E-2</v>
      </c>
      <c r="H397" s="14">
        <f t="shared" si="10"/>
        <v>2.3308816417683328E-2</v>
      </c>
      <c r="I397" s="14">
        <f t="shared" si="10"/>
        <v>1.5446903053834657E-2</v>
      </c>
      <c r="J397" s="14">
        <f t="shared" si="10"/>
        <v>1.1902939315789944E-2</v>
      </c>
    </row>
    <row r="398" spans="1:10" x14ac:dyDescent="0.25">
      <c r="A398" s="2">
        <v>396</v>
      </c>
      <c r="B398" s="1">
        <v>39555</v>
      </c>
      <c r="C398">
        <v>12620.49</v>
      </c>
      <c r="D398">
        <v>5980.4</v>
      </c>
      <c r="E398">
        <v>4862.1400000000003</v>
      </c>
      <c r="F398">
        <v>13398.3</v>
      </c>
      <c r="G398" s="14">
        <f t="shared" si="10"/>
        <v>9.6672868597046514E-5</v>
      </c>
      <c r="H398" s="14">
        <f t="shared" si="10"/>
        <v>-1.0942520174639064E-2</v>
      </c>
      <c r="I398" s="14">
        <f t="shared" si="10"/>
        <v>1.4489713605338953E-3</v>
      </c>
      <c r="J398" s="14">
        <f t="shared" si="10"/>
        <v>1.900041450500321E-2</v>
      </c>
    </row>
    <row r="399" spans="1:10" x14ac:dyDescent="0.25">
      <c r="A399" s="2">
        <v>397</v>
      </c>
      <c r="B399" s="1">
        <v>39556</v>
      </c>
      <c r="C399">
        <v>12849.36</v>
      </c>
      <c r="D399">
        <v>6056.5</v>
      </c>
      <c r="E399">
        <v>4961.6899999999996</v>
      </c>
      <c r="F399">
        <v>13476.45</v>
      </c>
      <c r="G399" s="14">
        <f t="shared" si="10"/>
        <v>1.7972321035796858E-2</v>
      </c>
      <c r="H399" s="14">
        <f t="shared" si="10"/>
        <v>1.2644620117084194E-2</v>
      </c>
      <c r="I399" s="14">
        <f t="shared" si="10"/>
        <v>2.0267738295383666E-2</v>
      </c>
      <c r="J399" s="14">
        <f t="shared" si="10"/>
        <v>5.815884447818955E-3</v>
      </c>
    </row>
    <row r="400" spans="1:10" x14ac:dyDescent="0.25">
      <c r="A400" s="2">
        <v>398</v>
      </c>
      <c r="B400" s="1">
        <v>39559</v>
      </c>
      <c r="C400">
        <v>12825.02</v>
      </c>
      <c r="D400">
        <v>6053</v>
      </c>
      <c r="E400">
        <v>4910.3500000000004</v>
      </c>
      <c r="F400">
        <v>13696.55</v>
      </c>
      <c r="G400" s="14">
        <f t="shared" si="10"/>
        <v>-1.8960541436171799E-3</v>
      </c>
      <c r="H400" s="14">
        <f t="shared" si="10"/>
        <v>-5.7805856516960567E-4</v>
      </c>
      <c r="I400" s="14">
        <f t="shared" si="10"/>
        <v>-1.0401186147798964E-2</v>
      </c>
      <c r="J400" s="14">
        <f t="shared" si="10"/>
        <v>1.6200258618454672E-2</v>
      </c>
    </row>
    <row r="401" spans="1:10" x14ac:dyDescent="0.25">
      <c r="A401" s="2">
        <v>399</v>
      </c>
      <c r="B401" s="1">
        <v>39560</v>
      </c>
      <c r="C401">
        <v>12720.23</v>
      </c>
      <c r="D401">
        <v>6034.7</v>
      </c>
      <c r="E401">
        <v>4872.6400000000003</v>
      </c>
      <c r="F401">
        <v>13547.82</v>
      </c>
      <c r="G401" s="14">
        <f t="shared" si="10"/>
        <v>-8.2043110002990461E-3</v>
      </c>
      <c r="H401" s="14">
        <f t="shared" si="10"/>
        <v>-3.0278736204946669E-3</v>
      </c>
      <c r="I401" s="14">
        <f t="shared" si="10"/>
        <v>-7.7093376914024693E-3</v>
      </c>
      <c r="J401" s="14">
        <f t="shared" si="10"/>
        <v>-1.0918327529991384E-2</v>
      </c>
    </row>
    <row r="402" spans="1:10" x14ac:dyDescent="0.25">
      <c r="A402" s="2">
        <v>400</v>
      </c>
      <c r="B402" s="1">
        <v>39561</v>
      </c>
      <c r="C402">
        <v>12763.22</v>
      </c>
      <c r="D402">
        <v>6083.6</v>
      </c>
      <c r="E402">
        <v>4944.6499999999996</v>
      </c>
      <c r="F402">
        <v>13579.16</v>
      </c>
      <c r="G402" s="14">
        <f t="shared" si="10"/>
        <v>3.3739576691308119E-3</v>
      </c>
      <c r="H402" s="14">
        <f t="shared" si="10"/>
        <v>8.0704827270212075E-3</v>
      </c>
      <c r="I402" s="14">
        <f t="shared" si="10"/>
        <v>1.4670299335317702E-2</v>
      </c>
      <c r="J402" s="14">
        <f t="shared" si="10"/>
        <v>2.3106157739302079E-3</v>
      </c>
    </row>
    <row r="403" spans="1:10" x14ac:dyDescent="0.25">
      <c r="A403" s="2">
        <v>401</v>
      </c>
      <c r="B403" s="1">
        <v>39562</v>
      </c>
      <c r="C403">
        <v>12848.95</v>
      </c>
      <c r="D403">
        <v>6050.7</v>
      </c>
      <c r="E403">
        <v>4929.55</v>
      </c>
      <c r="F403">
        <v>13540.87</v>
      </c>
      <c r="G403" s="14">
        <f t="shared" si="10"/>
        <v>6.694498761719566E-3</v>
      </c>
      <c r="H403" s="14">
        <f t="shared" si="10"/>
        <v>-5.4226581870034096E-3</v>
      </c>
      <c r="I403" s="14">
        <f t="shared" si="10"/>
        <v>-3.0584780074962687E-3</v>
      </c>
      <c r="J403" s="14">
        <f t="shared" si="10"/>
        <v>-2.8237450653425208E-3</v>
      </c>
    </row>
    <row r="404" spans="1:10" x14ac:dyDescent="0.25">
      <c r="A404" s="2">
        <v>402</v>
      </c>
      <c r="B404" s="1">
        <v>39563</v>
      </c>
      <c r="C404">
        <v>12891.86</v>
      </c>
      <c r="D404">
        <v>6091.4</v>
      </c>
      <c r="E404">
        <v>4978.21</v>
      </c>
      <c r="F404">
        <v>13863.47</v>
      </c>
      <c r="G404" s="14">
        <f t="shared" si="10"/>
        <v>3.3340085061480348E-3</v>
      </c>
      <c r="H404" s="14">
        <f t="shared" si="10"/>
        <v>6.7039725306826739E-3</v>
      </c>
      <c r="I404" s="14">
        <f t="shared" si="10"/>
        <v>9.8226826742736362E-3</v>
      </c>
      <c r="J404" s="14">
        <f t="shared" si="10"/>
        <v>2.3544803695131573E-2</v>
      </c>
    </row>
    <row r="405" spans="1:10" x14ac:dyDescent="0.25">
      <c r="A405" s="2">
        <v>403</v>
      </c>
      <c r="B405" s="1">
        <v>39566</v>
      </c>
      <c r="C405">
        <v>12871.75</v>
      </c>
      <c r="D405">
        <v>6090.4</v>
      </c>
      <c r="E405">
        <v>5012.75</v>
      </c>
      <c r="F405">
        <v>13894.37</v>
      </c>
      <c r="G405" s="14">
        <f t="shared" si="10"/>
        <v>-1.561116946278183E-3</v>
      </c>
      <c r="H405" s="14">
        <f t="shared" si="10"/>
        <v>-1.6417934989015342E-4</v>
      </c>
      <c r="I405" s="14">
        <f t="shared" si="10"/>
        <v>6.9142780283506346E-3</v>
      </c>
      <c r="J405" s="14">
        <f t="shared" si="10"/>
        <v>2.2263989391029127E-3</v>
      </c>
    </row>
    <row r="406" spans="1:10" x14ac:dyDescent="0.25">
      <c r="A406" s="2">
        <v>404</v>
      </c>
      <c r="B406" s="1">
        <v>39568</v>
      </c>
      <c r="C406">
        <v>12820.13</v>
      </c>
      <c r="D406">
        <v>6087.3</v>
      </c>
      <c r="E406">
        <v>4996.54</v>
      </c>
      <c r="F406">
        <v>13849.99</v>
      </c>
      <c r="G406" s="14">
        <f t="shared" si="10"/>
        <v>-4.018395653502955E-3</v>
      </c>
      <c r="H406" s="14">
        <f t="shared" si="10"/>
        <v>-5.0912735031444949E-4</v>
      </c>
      <c r="I406" s="14">
        <f t="shared" si="10"/>
        <v>-3.2389938090912284E-3</v>
      </c>
      <c r="J406" s="14">
        <f t="shared" si="10"/>
        <v>-3.1992115047718961E-3</v>
      </c>
    </row>
    <row r="407" spans="1:10" x14ac:dyDescent="0.25">
      <c r="A407" s="2">
        <v>405</v>
      </c>
      <c r="B407" s="1">
        <v>39570</v>
      </c>
      <c r="C407">
        <v>13058.2</v>
      </c>
      <c r="D407">
        <v>6215.5</v>
      </c>
      <c r="E407">
        <v>5069.71</v>
      </c>
      <c r="F407">
        <v>14049.26</v>
      </c>
      <c r="G407" s="14">
        <f t="shared" si="10"/>
        <v>1.8399697081629106E-2</v>
      </c>
      <c r="H407" s="14">
        <f t="shared" si="10"/>
        <v>2.0841538590081699E-2</v>
      </c>
      <c r="I407" s="14">
        <f t="shared" si="10"/>
        <v>1.4537943864524177E-2</v>
      </c>
      <c r="J407" s="14">
        <f t="shared" si="10"/>
        <v>1.4285214742120078E-2</v>
      </c>
    </row>
    <row r="408" spans="1:10" x14ac:dyDescent="0.25">
      <c r="A408" s="2">
        <v>406</v>
      </c>
      <c r="B408" s="1">
        <v>39575</v>
      </c>
      <c r="C408">
        <v>12814.35</v>
      </c>
      <c r="D408">
        <v>6261</v>
      </c>
      <c r="E408">
        <v>5075.3100000000004</v>
      </c>
      <c r="F408">
        <v>14102.48</v>
      </c>
      <c r="G408" s="14">
        <f t="shared" si="10"/>
        <v>-1.8850652209094178E-2</v>
      </c>
      <c r="H408" s="14">
        <f t="shared" si="10"/>
        <v>7.293744513540288E-3</v>
      </c>
      <c r="I408" s="14">
        <f t="shared" si="10"/>
        <v>1.1039900500483652E-3</v>
      </c>
      <c r="J408" s="14">
        <f t="shared" si="10"/>
        <v>3.7809430891777101E-3</v>
      </c>
    </row>
    <row r="409" spans="1:10" x14ac:dyDescent="0.25">
      <c r="A409" s="2">
        <v>407</v>
      </c>
      <c r="B409" s="1">
        <v>39576</v>
      </c>
      <c r="C409">
        <v>12866.78</v>
      </c>
      <c r="D409">
        <v>6270.8</v>
      </c>
      <c r="E409">
        <v>5055.58</v>
      </c>
      <c r="F409">
        <v>13943.26</v>
      </c>
      <c r="G409" s="14">
        <f t="shared" si="10"/>
        <v>4.0831593347766858E-3</v>
      </c>
      <c r="H409" s="14">
        <f t="shared" si="10"/>
        <v>1.564021449065645E-3</v>
      </c>
      <c r="I409" s="14">
        <f t="shared" si="10"/>
        <v>-3.8950230323264545E-3</v>
      </c>
      <c r="J409" s="14">
        <f t="shared" si="10"/>
        <v>-1.1354431053775023E-2</v>
      </c>
    </row>
    <row r="410" spans="1:10" x14ac:dyDescent="0.25">
      <c r="A410" s="2">
        <v>408</v>
      </c>
      <c r="B410" s="1">
        <v>39577</v>
      </c>
      <c r="C410">
        <v>12745.88</v>
      </c>
      <c r="D410">
        <v>6204.7</v>
      </c>
      <c r="E410">
        <v>4960.5600000000004</v>
      </c>
      <c r="F410">
        <v>13655.34</v>
      </c>
      <c r="G410" s="14">
        <f t="shared" si="10"/>
        <v>-9.4407139245975946E-3</v>
      </c>
      <c r="H410" s="14">
        <f t="shared" si="10"/>
        <v>-1.0596868830841686E-2</v>
      </c>
      <c r="I410" s="14">
        <f t="shared" si="10"/>
        <v>-1.8973946184277966E-2</v>
      </c>
      <c r="J410" s="14">
        <f t="shared" si="10"/>
        <v>-2.0865583468979078E-2</v>
      </c>
    </row>
    <row r="411" spans="1:10" x14ac:dyDescent="0.25">
      <c r="A411" s="2">
        <v>409</v>
      </c>
      <c r="B411" s="1">
        <v>39580</v>
      </c>
      <c r="C411">
        <v>12876.05</v>
      </c>
      <c r="D411">
        <v>6220.6</v>
      </c>
      <c r="E411">
        <v>4976.21</v>
      </c>
      <c r="F411">
        <v>13743.36</v>
      </c>
      <c r="G411" s="14">
        <f t="shared" si="10"/>
        <v>1.016091449311983E-2</v>
      </c>
      <c r="H411" s="14">
        <f t="shared" si="10"/>
        <v>2.5592957399407337E-3</v>
      </c>
      <c r="I411" s="14">
        <f t="shared" si="10"/>
        <v>3.1499195291690308E-3</v>
      </c>
      <c r="J411" s="14">
        <f t="shared" si="10"/>
        <v>6.4251444635543328E-3</v>
      </c>
    </row>
    <row r="412" spans="1:10" x14ac:dyDescent="0.25">
      <c r="A412" s="2">
        <v>410</v>
      </c>
      <c r="B412" s="1">
        <v>39581</v>
      </c>
      <c r="C412">
        <v>12832.18</v>
      </c>
      <c r="D412">
        <v>6211.9</v>
      </c>
      <c r="E412">
        <v>4998.67</v>
      </c>
      <c r="F412">
        <v>13953.73</v>
      </c>
      <c r="G412" s="14">
        <f t="shared" si="10"/>
        <v>-3.4129181653638472E-3</v>
      </c>
      <c r="H412" s="14">
        <f t="shared" si="10"/>
        <v>-1.39955783955012E-3</v>
      </c>
      <c r="I412" s="14">
        <f t="shared" si="10"/>
        <v>4.5033199311033069E-3</v>
      </c>
      <c r="J412" s="14">
        <f t="shared" si="10"/>
        <v>1.5191057655794584E-2</v>
      </c>
    </row>
    <row r="413" spans="1:10" x14ac:dyDescent="0.25">
      <c r="A413" s="2">
        <v>411</v>
      </c>
      <c r="B413" s="1">
        <v>39582</v>
      </c>
      <c r="C413">
        <v>12898.38</v>
      </c>
      <c r="D413">
        <v>6216</v>
      </c>
      <c r="E413">
        <v>5055.24</v>
      </c>
      <c r="F413">
        <v>14118.55</v>
      </c>
      <c r="G413" s="14">
        <f t="shared" si="10"/>
        <v>5.1456436290771325E-3</v>
      </c>
      <c r="H413" s="14">
        <f t="shared" si="10"/>
        <v>6.5980578355847848E-4</v>
      </c>
      <c r="I413" s="14">
        <f t="shared" si="10"/>
        <v>1.1253452040384013E-2</v>
      </c>
      <c r="J413" s="14">
        <f t="shared" si="10"/>
        <v>1.1742679534542652E-2</v>
      </c>
    </row>
    <row r="414" spans="1:10" x14ac:dyDescent="0.25">
      <c r="A414" s="2">
        <v>412</v>
      </c>
      <c r="B414" s="1">
        <v>39583</v>
      </c>
      <c r="C414">
        <v>12992.66</v>
      </c>
      <c r="D414">
        <v>6251.8</v>
      </c>
      <c r="E414">
        <v>5057.51</v>
      </c>
      <c r="F414">
        <v>14251.74</v>
      </c>
      <c r="G414" s="14">
        <f t="shared" si="10"/>
        <v>7.2828605353578331E-3</v>
      </c>
      <c r="H414" s="14">
        <f t="shared" si="10"/>
        <v>5.7428092189248407E-3</v>
      </c>
      <c r="I414" s="14">
        <f t="shared" si="10"/>
        <v>4.4893822909222101E-4</v>
      </c>
      <c r="J414" s="14">
        <f t="shared" si="10"/>
        <v>9.389468949715065E-3</v>
      </c>
    </row>
    <row r="415" spans="1:10" x14ac:dyDescent="0.25">
      <c r="A415" s="2">
        <v>413</v>
      </c>
      <c r="B415" s="1">
        <v>39584</v>
      </c>
      <c r="C415">
        <v>12986.8</v>
      </c>
      <c r="D415">
        <v>6304.3</v>
      </c>
      <c r="E415">
        <v>5078.04</v>
      </c>
      <c r="F415">
        <v>14219.48</v>
      </c>
      <c r="G415" s="14">
        <f t="shared" si="10"/>
        <v>-4.5112562765992482E-4</v>
      </c>
      <c r="H415" s="14">
        <f t="shared" si="10"/>
        <v>8.3625179714816294E-3</v>
      </c>
      <c r="I415" s="14">
        <f t="shared" si="10"/>
        <v>4.0510930491360697E-3</v>
      </c>
      <c r="J415" s="14">
        <f t="shared" si="10"/>
        <v>-2.2661490308985704E-3</v>
      </c>
    </row>
    <row r="416" spans="1:10" x14ac:dyDescent="0.25">
      <c r="A416" s="2">
        <v>414</v>
      </c>
      <c r="B416" s="1">
        <v>39587</v>
      </c>
      <c r="C416">
        <v>13028.16</v>
      </c>
      <c r="D416">
        <v>6376.5</v>
      </c>
      <c r="E416">
        <v>5142.1000000000004</v>
      </c>
      <c r="F416">
        <v>14269.61</v>
      </c>
      <c r="G416" s="14">
        <f t="shared" si="10"/>
        <v>3.1797115850069123E-3</v>
      </c>
      <c r="H416" s="14">
        <f t="shared" si="10"/>
        <v>1.1387417229064717E-2</v>
      </c>
      <c r="I416" s="14">
        <f t="shared" si="10"/>
        <v>1.2536195971881846E-2</v>
      </c>
      <c r="J416" s="14">
        <f t="shared" si="10"/>
        <v>3.5192455595248408E-3</v>
      </c>
    </row>
    <row r="417" spans="1:10" x14ac:dyDescent="0.25">
      <c r="A417" s="2">
        <v>415</v>
      </c>
      <c r="B417" s="1">
        <v>39588</v>
      </c>
      <c r="C417">
        <v>12828.68</v>
      </c>
      <c r="D417">
        <v>6191.6</v>
      </c>
      <c r="E417">
        <v>5054.88</v>
      </c>
      <c r="F417">
        <v>14160.09</v>
      </c>
      <c r="G417" s="14">
        <f t="shared" si="10"/>
        <v>-1.5429879110280625E-2</v>
      </c>
      <c r="H417" s="14">
        <f t="shared" si="10"/>
        <v>-2.9425822767231997E-2</v>
      </c>
      <c r="I417" s="14">
        <f t="shared" si="10"/>
        <v>-1.7107443022059691E-2</v>
      </c>
      <c r="J417" s="14">
        <f t="shared" si="10"/>
        <v>-7.7046568746244326E-3</v>
      </c>
    </row>
    <row r="418" spans="1:10" x14ac:dyDescent="0.25">
      <c r="A418" s="2">
        <v>416</v>
      </c>
      <c r="B418" s="1">
        <v>39589</v>
      </c>
      <c r="C418">
        <v>12601.19</v>
      </c>
      <c r="D418">
        <v>6198.1</v>
      </c>
      <c r="E418">
        <v>5027.55</v>
      </c>
      <c r="F418">
        <v>13926.3</v>
      </c>
      <c r="G418" s="14">
        <f t="shared" si="10"/>
        <v>-1.7892035526416817E-2</v>
      </c>
      <c r="H418" s="14">
        <f t="shared" si="10"/>
        <v>1.0492587546662533E-3</v>
      </c>
      <c r="I418" s="14">
        <f t="shared" si="10"/>
        <v>-5.4213254021984623E-3</v>
      </c>
      <c r="J418" s="14">
        <f t="shared" si="10"/>
        <v>-1.6648305450654308E-2</v>
      </c>
    </row>
    <row r="419" spans="1:10" x14ac:dyDescent="0.25">
      <c r="A419" s="2">
        <v>417</v>
      </c>
      <c r="B419" s="1">
        <v>39590</v>
      </c>
      <c r="C419">
        <v>12625.62</v>
      </c>
      <c r="D419">
        <v>6181.6</v>
      </c>
      <c r="E419">
        <v>5028.74</v>
      </c>
      <c r="F419">
        <v>13978.46</v>
      </c>
      <c r="G419" s="14">
        <f t="shared" si="10"/>
        <v>1.9368289242305727E-3</v>
      </c>
      <c r="H419" s="14">
        <f t="shared" si="10"/>
        <v>-2.665655835014671E-3</v>
      </c>
      <c r="I419" s="14">
        <f t="shared" si="10"/>
        <v>2.366677980753767E-4</v>
      </c>
      <c r="J419" s="14">
        <f t="shared" si="10"/>
        <v>3.7384346433035993E-3</v>
      </c>
    </row>
    <row r="420" spans="1:10" x14ac:dyDescent="0.25">
      <c r="A420" s="2">
        <v>418</v>
      </c>
      <c r="B420" s="1">
        <v>39591</v>
      </c>
      <c r="C420">
        <v>12479.63</v>
      </c>
      <c r="D420">
        <v>6087.3</v>
      </c>
      <c r="E420">
        <v>4933.7700000000004</v>
      </c>
      <c r="F420">
        <v>14012.2</v>
      </c>
      <c r="G420" s="14">
        <f t="shared" si="10"/>
        <v>-1.1630367800621367E-2</v>
      </c>
      <c r="H420" s="14">
        <f t="shared" si="10"/>
        <v>-1.5372503977685914E-2</v>
      </c>
      <c r="I420" s="14">
        <f t="shared" si="10"/>
        <v>-1.9066054015753342E-2</v>
      </c>
      <c r="J420" s="14">
        <f t="shared" si="10"/>
        <v>2.4108053430220073E-3</v>
      </c>
    </row>
    <row r="421" spans="1:10" x14ac:dyDescent="0.25">
      <c r="A421" s="2">
        <v>419</v>
      </c>
      <c r="B421" s="1">
        <v>39595</v>
      </c>
      <c r="C421">
        <v>12548.35</v>
      </c>
      <c r="D421">
        <v>6058.5</v>
      </c>
      <c r="E421">
        <v>4906.5600000000004</v>
      </c>
      <c r="F421">
        <v>13893.31</v>
      </c>
      <c r="G421" s="14">
        <f t="shared" si="10"/>
        <v>5.4914677648394668E-3</v>
      </c>
      <c r="H421" s="14">
        <f t="shared" si="10"/>
        <v>-4.7423889701111114E-3</v>
      </c>
      <c r="I421" s="14">
        <f t="shared" si="10"/>
        <v>-5.5303164324959284E-3</v>
      </c>
      <c r="J421" s="14">
        <f t="shared" si="10"/>
        <v>-8.5209494002302048E-3</v>
      </c>
    </row>
    <row r="422" spans="1:10" x14ac:dyDescent="0.25">
      <c r="A422" s="2">
        <v>420</v>
      </c>
      <c r="B422" s="1">
        <v>39596</v>
      </c>
      <c r="C422">
        <v>12594.03</v>
      </c>
      <c r="D422">
        <v>6069.6</v>
      </c>
      <c r="E422">
        <v>4971.1099999999997</v>
      </c>
      <c r="F422">
        <v>13709.44</v>
      </c>
      <c r="G422" s="14">
        <f t="shared" si="10"/>
        <v>3.6337093196920612E-3</v>
      </c>
      <c r="H422" s="14">
        <f t="shared" si="10"/>
        <v>1.8304603522879272E-3</v>
      </c>
      <c r="I422" s="14">
        <f t="shared" si="10"/>
        <v>1.3070069946217381E-2</v>
      </c>
      <c r="J422" s="14">
        <f t="shared" si="10"/>
        <v>-1.3322782670759885E-2</v>
      </c>
    </row>
    <row r="423" spans="1:10" x14ac:dyDescent="0.25">
      <c r="A423" s="2">
        <v>421</v>
      </c>
      <c r="B423" s="1">
        <v>39597</v>
      </c>
      <c r="C423">
        <v>12646.22</v>
      </c>
      <c r="D423">
        <v>6068.1</v>
      </c>
      <c r="E423">
        <v>4975.8999999999996</v>
      </c>
      <c r="F423">
        <v>14124.47</v>
      </c>
      <c r="G423" s="14">
        <f t="shared" si="10"/>
        <v>4.1354641399908836E-3</v>
      </c>
      <c r="H423" s="14">
        <f t="shared" si="10"/>
        <v>-2.471637967055615E-4</v>
      </c>
      <c r="I423" s="14">
        <f t="shared" si="10"/>
        <v>9.63103559814369E-4</v>
      </c>
      <c r="J423" s="14">
        <f t="shared" si="10"/>
        <v>2.9824107562378573E-2</v>
      </c>
    </row>
    <row r="424" spans="1:10" x14ac:dyDescent="0.25">
      <c r="A424" s="2">
        <v>422</v>
      </c>
      <c r="B424" s="1">
        <v>39598</v>
      </c>
      <c r="C424">
        <v>12638.32</v>
      </c>
      <c r="D424">
        <v>6053.5</v>
      </c>
      <c r="E424">
        <v>5014.28</v>
      </c>
      <c r="F424">
        <v>14338.54</v>
      </c>
      <c r="G424" s="14">
        <f t="shared" si="10"/>
        <v>-6.248877976082226E-4</v>
      </c>
      <c r="H424" s="14">
        <f t="shared" si="10"/>
        <v>-2.4089240793646258E-3</v>
      </c>
      <c r="I424" s="14">
        <f t="shared" si="10"/>
        <v>7.6835830427987575E-3</v>
      </c>
      <c r="J424" s="14">
        <f t="shared" si="10"/>
        <v>1.5042262673348341E-2</v>
      </c>
    </row>
    <row r="425" spans="1:10" x14ac:dyDescent="0.25">
      <c r="A425" s="2">
        <v>423</v>
      </c>
      <c r="B425" s="1">
        <v>39601</v>
      </c>
      <c r="C425">
        <v>12503.82</v>
      </c>
      <c r="D425">
        <v>6007.6</v>
      </c>
      <c r="E425">
        <v>4935.21</v>
      </c>
      <c r="F425">
        <v>14440.14</v>
      </c>
      <c r="G425" s="14">
        <f t="shared" si="10"/>
        <v>-1.0699270870717785E-2</v>
      </c>
      <c r="H425" s="14">
        <f t="shared" si="10"/>
        <v>-7.6112828163692635E-3</v>
      </c>
      <c r="I425" s="14">
        <f t="shared" si="10"/>
        <v>-1.5894616643144895E-2</v>
      </c>
      <c r="J425" s="14">
        <f t="shared" si="10"/>
        <v>7.0608118305532245E-3</v>
      </c>
    </row>
    <row r="426" spans="1:10" x14ac:dyDescent="0.25">
      <c r="A426" s="2">
        <v>424</v>
      </c>
      <c r="B426" s="1">
        <v>39602</v>
      </c>
      <c r="C426">
        <v>12402.85</v>
      </c>
      <c r="D426">
        <v>6057.7</v>
      </c>
      <c r="E426">
        <v>4983.71</v>
      </c>
      <c r="F426">
        <v>14209.17</v>
      </c>
      <c r="G426" s="14">
        <f t="shared" si="10"/>
        <v>-8.1079127102878911E-3</v>
      </c>
      <c r="H426" s="14">
        <f t="shared" si="10"/>
        <v>8.3048557353805584E-3</v>
      </c>
      <c r="I426" s="14">
        <f t="shared" si="10"/>
        <v>9.779368424870219E-3</v>
      </c>
      <c r="J426" s="14">
        <f t="shared" si="10"/>
        <v>-1.6124297876160792E-2</v>
      </c>
    </row>
    <row r="427" spans="1:10" x14ac:dyDescent="0.25">
      <c r="A427" s="2">
        <v>425</v>
      </c>
      <c r="B427" s="1">
        <v>39603</v>
      </c>
      <c r="C427">
        <v>12390.48</v>
      </c>
      <c r="D427">
        <v>5970.1</v>
      </c>
      <c r="E427">
        <v>4915.07</v>
      </c>
      <c r="F427">
        <v>14435.57</v>
      </c>
      <c r="G427" s="14">
        <f t="shared" si="10"/>
        <v>-9.9784910106098237E-4</v>
      </c>
      <c r="H427" s="14">
        <f t="shared" si="10"/>
        <v>-1.4566512401684772E-2</v>
      </c>
      <c r="I427" s="14">
        <f t="shared" si="10"/>
        <v>-1.3868597982759696E-2</v>
      </c>
      <c r="J427" s="14">
        <f t="shared" si="10"/>
        <v>1.5807768860032257E-2</v>
      </c>
    </row>
    <row r="428" spans="1:10" x14ac:dyDescent="0.25">
      <c r="A428" s="2">
        <v>426</v>
      </c>
      <c r="B428" s="1">
        <v>39604</v>
      </c>
      <c r="C428">
        <v>12604.45</v>
      </c>
      <c r="D428">
        <v>5995.3</v>
      </c>
      <c r="E428">
        <v>4907.0600000000004</v>
      </c>
      <c r="F428">
        <v>14341.12</v>
      </c>
      <c r="G428" s="14">
        <f t="shared" si="10"/>
        <v>1.7121490398399268E-2</v>
      </c>
      <c r="H428" s="14">
        <f t="shared" si="10"/>
        <v>4.2121512458666559E-3</v>
      </c>
      <c r="I428" s="14">
        <f t="shared" si="10"/>
        <v>-1.6310111504696163E-3</v>
      </c>
      <c r="J428" s="14">
        <f t="shared" si="10"/>
        <v>-6.5643643630234547E-3</v>
      </c>
    </row>
    <row r="429" spans="1:10" x14ac:dyDescent="0.25">
      <c r="A429" s="2">
        <v>427</v>
      </c>
      <c r="B429" s="1">
        <v>39605</v>
      </c>
      <c r="C429">
        <v>12209.81</v>
      </c>
      <c r="D429">
        <v>5906.8</v>
      </c>
      <c r="E429">
        <v>4795.32</v>
      </c>
      <c r="F429">
        <v>14489.44</v>
      </c>
      <c r="G429" s="14">
        <f t="shared" si="10"/>
        <v>-3.18101992231586E-2</v>
      </c>
      <c r="H429" s="14">
        <f t="shared" si="10"/>
        <v>-1.4871599311369483E-2</v>
      </c>
      <c r="I429" s="14">
        <f t="shared" si="10"/>
        <v>-2.3034542171047809E-2</v>
      </c>
      <c r="J429" s="14">
        <f t="shared" si="10"/>
        <v>1.0289172913380135E-2</v>
      </c>
    </row>
    <row r="430" spans="1:10" x14ac:dyDescent="0.25">
      <c r="A430" s="2">
        <v>428</v>
      </c>
      <c r="B430" s="1">
        <v>39608</v>
      </c>
      <c r="C430">
        <v>12280.32</v>
      </c>
      <c r="D430">
        <v>5877.6</v>
      </c>
      <c r="E430">
        <v>4799.38</v>
      </c>
      <c r="F430">
        <v>14181.38</v>
      </c>
      <c r="G430" s="14">
        <f t="shared" si="10"/>
        <v>5.7582540254195727E-3</v>
      </c>
      <c r="H430" s="14">
        <f t="shared" si="10"/>
        <v>-4.9557142935511963E-3</v>
      </c>
      <c r="I430" s="14">
        <f t="shared" si="10"/>
        <v>8.4630061228045163E-4</v>
      </c>
      <c r="J430" s="14">
        <f t="shared" si="10"/>
        <v>-2.149027170483463E-2</v>
      </c>
    </row>
    <row r="431" spans="1:10" x14ac:dyDescent="0.25">
      <c r="A431" s="2">
        <v>429</v>
      </c>
      <c r="B431" s="1">
        <v>39609</v>
      </c>
      <c r="C431">
        <v>12289.76</v>
      </c>
      <c r="D431">
        <v>5827.3</v>
      </c>
      <c r="E431">
        <v>4761.08</v>
      </c>
      <c r="F431">
        <v>14021.17</v>
      </c>
      <c r="G431" s="14">
        <f t="shared" si="10"/>
        <v>7.6841430426741663E-4</v>
      </c>
      <c r="H431" s="14">
        <f t="shared" si="10"/>
        <v>-8.5947440194214346E-3</v>
      </c>
      <c r="I431" s="14">
        <f t="shared" si="10"/>
        <v>-8.0122096406300188E-3</v>
      </c>
      <c r="J431" s="14">
        <f t="shared" si="10"/>
        <v>-1.1361506202304469E-2</v>
      </c>
    </row>
    <row r="432" spans="1:10" x14ac:dyDescent="0.25">
      <c r="A432" s="2">
        <v>430</v>
      </c>
      <c r="B432" s="1">
        <v>39610</v>
      </c>
      <c r="C432">
        <v>12083.77</v>
      </c>
      <c r="D432">
        <v>5723.3</v>
      </c>
      <c r="E432">
        <v>4660.91</v>
      </c>
      <c r="F432">
        <v>14183.48</v>
      </c>
      <c r="G432" s="14">
        <f t="shared" si="10"/>
        <v>-1.6903165405015987E-2</v>
      </c>
      <c r="H432" s="14">
        <f t="shared" si="10"/>
        <v>-1.800820919201794E-2</v>
      </c>
      <c r="I432" s="14">
        <f t="shared" si="10"/>
        <v>-2.1263825220760882E-2</v>
      </c>
      <c r="J432" s="14">
        <f t="shared" si="10"/>
        <v>1.1509576737737212E-2</v>
      </c>
    </row>
    <row r="433" spans="1:10" x14ac:dyDescent="0.25">
      <c r="A433" s="2">
        <v>431</v>
      </c>
      <c r="B433" s="1">
        <v>39611</v>
      </c>
      <c r="C433">
        <v>12141.58</v>
      </c>
      <c r="D433">
        <v>5790.5</v>
      </c>
      <c r="E433">
        <v>4672.3</v>
      </c>
      <c r="F433">
        <v>13888.6</v>
      </c>
      <c r="G433" s="14">
        <f t="shared" si="10"/>
        <v>4.7726955223326949E-3</v>
      </c>
      <c r="H433" s="14">
        <f t="shared" si="10"/>
        <v>1.1673081529803843E-2</v>
      </c>
      <c r="I433" s="14">
        <f t="shared" si="10"/>
        <v>2.440747750114455E-3</v>
      </c>
      <c r="J433" s="14">
        <f t="shared" si="10"/>
        <v>-2.1009547323607311E-2</v>
      </c>
    </row>
    <row r="434" spans="1:10" x14ac:dyDescent="0.25">
      <c r="A434" s="2">
        <v>432</v>
      </c>
      <c r="B434" s="1">
        <v>39612</v>
      </c>
      <c r="C434">
        <v>12307.35</v>
      </c>
      <c r="D434">
        <v>5802.8</v>
      </c>
      <c r="E434">
        <v>4682.3</v>
      </c>
      <c r="F434">
        <v>13973.73</v>
      </c>
      <c r="G434" s="14">
        <f t="shared" si="10"/>
        <v>1.3560719452533428E-2</v>
      </c>
      <c r="H434" s="14">
        <f t="shared" si="10"/>
        <v>2.1219160403148315E-3</v>
      </c>
      <c r="I434" s="14">
        <f t="shared" si="10"/>
        <v>2.1379864043688133E-3</v>
      </c>
      <c r="J434" s="14">
        <f t="shared" si="10"/>
        <v>6.1107785965835854E-3</v>
      </c>
    </row>
    <row r="435" spans="1:10" x14ac:dyDescent="0.25">
      <c r="A435" s="2">
        <v>433</v>
      </c>
      <c r="B435" s="1">
        <v>39615</v>
      </c>
      <c r="C435">
        <v>12269.08</v>
      </c>
      <c r="D435">
        <v>5794.6</v>
      </c>
      <c r="E435">
        <v>4657.74</v>
      </c>
      <c r="F435">
        <v>14354.37</v>
      </c>
      <c r="G435" s="14">
        <f t="shared" si="10"/>
        <v>-3.1143685989098975E-3</v>
      </c>
      <c r="H435" s="14">
        <f t="shared" si="10"/>
        <v>-1.4141102948017341E-3</v>
      </c>
      <c r="I435" s="14">
        <f t="shared" si="10"/>
        <v>-5.2590902408860742E-3</v>
      </c>
      <c r="J435" s="14">
        <f t="shared" si="10"/>
        <v>2.6875287116280538E-2</v>
      </c>
    </row>
    <row r="436" spans="1:10" x14ac:dyDescent="0.25">
      <c r="A436" s="2">
        <v>434</v>
      </c>
      <c r="B436" s="1">
        <v>39616</v>
      </c>
      <c r="C436">
        <v>12160.3</v>
      </c>
      <c r="D436">
        <v>5861.9</v>
      </c>
      <c r="E436">
        <v>4686.33</v>
      </c>
      <c r="F436">
        <v>14348.37</v>
      </c>
      <c r="G436" s="14">
        <f t="shared" si="10"/>
        <v>-8.9057290002784763E-3</v>
      </c>
      <c r="H436" s="14">
        <f t="shared" si="10"/>
        <v>1.1547333731161655E-2</v>
      </c>
      <c r="I436" s="14">
        <f t="shared" si="10"/>
        <v>6.1194081846121838E-3</v>
      </c>
      <c r="J436" s="14">
        <f t="shared" si="10"/>
        <v>-4.1807855886888553E-4</v>
      </c>
    </row>
    <row r="437" spans="1:10" x14ac:dyDescent="0.25">
      <c r="A437" s="2">
        <v>435</v>
      </c>
      <c r="B437" s="1">
        <v>39617</v>
      </c>
      <c r="C437">
        <v>12029.06</v>
      </c>
      <c r="D437">
        <v>5756.9</v>
      </c>
      <c r="E437">
        <v>4618.75</v>
      </c>
      <c r="F437">
        <v>14452.82</v>
      </c>
      <c r="G437" s="14">
        <f t="shared" si="10"/>
        <v>-1.0851158341033652E-2</v>
      </c>
      <c r="H437" s="14">
        <f t="shared" si="10"/>
        <v>-1.8074647734228864E-2</v>
      </c>
      <c r="I437" s="14">
        <f t="shared" si="10"/>
        <v>-1.4525654426889969E-2</v>
      </c>
      <c r="J437" s="14">
        <f t="shared" si="10"/>
        <v>7.2532043236314576E-3</v>
      </c>
    </row>
    <row r="438" spans="1:10" x14ac:dyDescent="0.25">
      <c r="A438" s="2">
        <v>436</v>
      </c>
      <c r="B438" s="1">
        <v>39618</v>
      </c>
      <c r="C438">
        <v>12063.09</v>
      </c>
      <c r="D438">
        <v>5708.4</v>
      </c>
      <c r="E438">
        <v>4591.3900000000003</v>
      </c>
      <c r="F438">
        <v>14130.17</v>
      </c>
      <c r="G438" s="14">
        <f t="shared" si="10"/>
        <v>2.8249884407606615E-3</v>
      </c>
      <c r="H438" s="14">
        <f t="shared" si="10"/>
        <v>-8.4603611406420601E-3</v>
      </c>
      <c r="I438" s="14">
        <f t="shared" si="10"/>
        <v>-5.941295242341064E-3</v>
      </c>
      <c r="J438" s="14">
        <f t="shared" ref="J438:J501" si="11">LN(1+(F438-F437)/F437)</f>
        <v>-2.2577323463903336E-2</v>
      </c>
    </row>
    <row r="439" spans="1:10" x14ac:dyDescent="0.25">
      <c r="A439" s="2">
        <v>437</v>
      </c>
      <c r="B439" s="1">
        <v>39619</v>
      </c>
      <c r="C439">
        <v>11842.69</v>
      </c>
      <c r="D439">
        <v>5620.8</v>
      </c>
      <c r="E439">
        <v>4509.2700000000004</v>
      </c>
      <c r="F439">
        <v>13942.08</v>
      </c>
      <c r="G439" s="14">
        <f t="shared" ref="G439:J502" si="12">LN(1+(C439-C438)/C438)</f>
        <v>-1.8439577789338826E-2</v>
      </c>
      <c r="H439" s="14">
        <f t="shared" si="12"/>
        <v>-1.546477171467337E-2</v>
      </c>
      <c r="I439" s="14">
        <f t="shared" si="12"/>
        <v>-1.8047532586315602E-2</v>
      </c>
      <c r="J439" s="14">
        <f t="shared" si="11"/>
        <v>-1.3400622658070301E-2</v>
      </c>
    </row>
    <row r="440" spans="1:10" x14ac:dyDescent="0.25">
      <c r="A440" s="2">
        <v>438</v>
      </c>
      <c r="B440" s="1">
        <v>39622</v>
      </c>
      <c r="C440">
        <v>11842.36</v>
      </c>
      <c r="D440">
        <v>5667.2</v>
      </c>
      <c r="E440">
        <v>4511.37</v>
      </c>
      <c r="F440">
        <v>13857.47</v>
      </c>
      <c r="G440" s="14">
        <f t="shared" si="12"/>
        <v>-2.786567898492944E-5</v>
      </c>
      <c r="H440" s="14">
        <f t="shared" si="12"/>
        <v>8.2211660769517803E-3</v>
      </c>
      <c r="I440" s="14">
        <f t="shared" si="12"/>
        <v>4.6559890161599948E-4</v>
      </c>
      <c r="J440" s="14">
        <f t="shared" si="11"/>
        <v>-6.0871676885900228E-3</v>
      </c>
    </row>
    <row r="441" spans="1:10" x14ac:dyDescent="0.25">
      <c r="A441" s="2">
        <v>439</v>
      </c>
      <c r="B441" s="1">
        <v>39623</v>
      </c>
      <c r="C441">
        <v>11807.43</v>
      </c>
      <c r="D441">
        <v>5634.7</v>
      </c>
      <c r="E441">
        <v>4473.76</v>
      </c>
      <c r="F441">
        <v>13849.56</v>
      </c>
      <c r="G441" s="14">
        <f t="shared" si="12"/>
        <v>-2.9539395824848776E-3</v>
      </c>
      <c r="H441" s="14">
        <f t="shared" si="12"/>
        <v>-5.7512612186459977E-3</v>
      </c>
      <c r="I441" s="14">
        <f t="shared" si="12"/>
        <v>-8.3716584304875732E-3</v>
      </c>
      <c r="J441" s="14">
        <f t="shared" si="11"/>
        <v>-5.7097424118689177E-4</v>
      </c>
    </row>
    <row r="442" spans="1:10" x14ac:dyDescent="0.25">
      <c r="A442" s="2">
        <v>440</v>
      </c>
      <c r="B442" s="1">
        <v>39624</v>
      </c>
      <c r="C442">
        <v>11811.83</v>
      </c>
      <c r="D442">
        <v>5666.1</v>
      </c>
      <c r="E442">
        <v>4536.29</v>
      </c>
      <c r="F442">
        <v>13829.92</v>
      </c>
      <c r="G442" s="14">
        <f t="shared" si="12"/>
        <v>3.7257729928025712E-4</v>
      </c>
      <c r="H442" s="14">
        <f t="shared" si="12"/>
        <v>5.5571430000417596E-3</v>
      </c>
      <c r="I442" s="14">
        <f t="shared" si="12"/>
        <v>1.3880279005578252E-2</v>
      </c>
      <c r="J442" s="14">
        <f t="shared" si="11"/>
        <v>-1.419102042090442E-3</v>
      </c>
    </row>
    <row r="443" spans="1:10" x14ac:dyDescent="0.25">
      <c r="A443" s="2">
        <v>441</v>
      </c>
      <c r="B443" s="1">
        <v>39625</v>
      </c>
      <c r="C443">
        <v>11453.42</v>
      </c>
      <c r="D443">
        <v>5518.2</v>
      </c>
      <c r="E443">
        <v>4426.1899999999996</v>
      </c>
      <c r="F443">
        <v>13822.32</v>
      </c>
      <c r="G443" s="14">
        <f t="shared" si="12"/>
        <v>-3.0813196276909389E-2</v>
      </c>
      <c r="H443" s="14">
        <f t="shared" si="12"/>
        <v>-2.644933023320329E-2</v>
      </c>
      <c r="I443" s="14">
        <f t="shared" si="12"/>
        <v>-2.4570328503123517E-2</v>
      </c>
      <c r="J443" s="14">
        <f t="shared" si="11"/>
        <v>-5.4968423472123219E-4</v>
      </c>
    </row>
    <row r="444" spans="1:10" x14ac:dyDescent="0.25">
      <c r="A444" s="2">
        <v>442</v>
      </c>
      <c r="B444" s="1">
        <v>39626</v>
      </c>
      <c r="C444">
        <v>11346.51</v>
      </c>
      <c r="D444">
        <v>5529.9</v>
      </c>
      <c r="E444">
        <v>4397.32</v>
      </c>
      <c r="F444">
        <v>13544.36</v>
      </c>
      <c r="G444" s="14">
        <f t="shared" si="12"/>
        <v>-9.3781677014202949E-3</v>
      </c>
      <c r="H444" s="14">
        <f t="shared" si="12"/>
        <v>2.1180120335307089E-3</v>
      </c>
      <c r="I444" s="14">
        <f t="shared" si="12"/>
        <v>-6.5439044154014126E-3</v>
      </c>
      <c r="J444" s="14">
        <f t="shared" si="11"/>
        <v>-2.0314452385791944E-2</v>
      </c>
    </row>
    <row r="445" spans="1:10" x14ac:dyDescent="0.25">
      <c r="A445" s="2">
        <v>443</v>
      </c>
      <c r="B445" s="1">
        <v>39629</v>
      </c>
      <c r="C445">
        <v>11350.01</v>
      </c>
      <c r="D445">
        <v>5625.9</v>
      </c>
      <c r="E445">
        <v>4434.8500000000004</v>
      </c>
      <c r="F445">
        <v>13481.38</v>
      </c>
      <c r="G445" s="14">
        <f t="shared" si="12"/>
        <v>3.0841732809645274E-4</v>
      </c>
      <c r="H445" s="14">
        <f t="shared" si="12"/>
        <v>1.7211203103748424E-2</v>
      </c>
      <c r="I445" s="14">
        <f t="shared" si="12"/>
        <v>8.4985288741938492E-3</v>
      </c>
      <c r="J445" s="14">
        <f t="shared" si="11"/>
        <v>-4.6607503814789161E-3</v>
      </c>
    </row>
    <row r="446" spans="1:10" x14ac:dyDescent="0.25">
      <c r="A446" s="2">
        <v>444</v>
      </c>
      <c r="B446" s="1">
        <v>39630</v>
      </c>
      <c r="C446">
        <v>11382.26</v>
      </c>
      <c r="D446">
        <v>5479.9</v>
      </c>
      <c r="E446">
        <v>4341.21</v>
      </c>
      <c r="F446">
        <v>13463.2</v>
      </c>
      <c r="G446" s="14">
        <f t="shared" si="12"/>
        <v>2.8373780213142717E-3</v>
      </c>
      <c r="H446" s="14">
        <f t="shared" si="12"/>
        <v>-2.6294082673607336E-2</v>
      </c>
      <c r="I446" s="14">
        <f t="shared" si="12"/>
        <v>-2.1340682220473823E-2</v>
      </c>
      <c r="J446" s="14">
        <f t="shared" si="11"/>
        <v>-1.3494367148259368E-3</v>
      </c>
    </row>
    <row r="447" spans="1:10" x14ac:dyDescent="0.25">
      <c r="A447" s="2">
        <v>445</v>
      </c>
      <c r="B447" s="1">
        <v>39631</v>
      </c>
      <c r="C447">
        <v>11215.51</v>
      </c>
      <c r="D447">
        <v>5426.3</v>
      </c>
      <c r="E447">
        <v>4296.4799999999996</v>
      </c>
      <c r="F447">
        <v>13286.37</v>
      </c>
      <c r="G447" s="14">
        <f t="shared" si="12"/>
        <v>-1.4758361256861146E-2</v>
      </c>
      <c r="H447" s="14">
        <f t="shared" si="12"/>
        <v>-9.8293505623155263E-3</v>
      </c>
      <c r="I447" s="14">
        <f t="shared" si="12"/>
        <v>-1.0357028289018449E-2</v>
      </c>
      <c r="J447" s="14">
        <f t="shared" si="11"/>
        <v>-1.3221339697984155E-2</v>
      </c>
    </row>
    <row r="448" spans="1:10" x14ac:dyDescent="0.25">
      <c r="A448" s="2">
        <v>446</v>
      </c>
      <c r="B448" s="1">
        <v>39632</v>
      </c>
      <c r="C448">
        <v>11288.53</v>
      </c>
      <c r="D448">
        <v>5476.6</v>
      </c>
      <c r="E448">
        <v>4343.99</v>
      </c>
      <c r="F448">
        <v>13265.4</v>
      </c>
      <c r="G448" s="14">
        <f t="shared" si="12"/>
        <v>6.4895242154788179E-3</v>
      </c>
      <c r="H448" s="14">
        <f t="shared" si="12"/>
        <v>9.226968396516837E-3</v>
      </c>
      <c r="I448" s="14">
        <f t="shared" si="12"/>
        <v>1.0997197794600521E-2</v>
      </c>
      <c r="J448" s="14">
        <f t="shared" si="11"/>
        <v>-1.5795560416506647E-3</v>
      </c>
    </row>
    <row r="449" spans="1:10" x14ac:dyDescent="0.25">
      <c r="A449" s="2">
        <v>447</v>
      </c>
      <c r="B449" s="1">
        <v>39636</v>
      </c>
      <c r="C449">
        <v>11231.96</v>
      </c>
      <c r="D449">
        <v>5512.7</v>
      </c>
      <c r="E449">
        <v>4342.59</v>
      </c>
      <c r="F449">
        <v>13360.04</v>
      </c>
      <c r="G449" s="14">
        <f t="shared" si="12"/>
        <v>-5.0238799406715166E-3</v>
      </c>
      <c r="H449" s="14">
        <f t="shared" si="12"/>
        <v>6.5700508415136184E-3</v>
      </c>
      <c r="I449" s="14">
        <f t="shared" si="12"/>
        <v>-3.2233629624574327E-4</v>
      </c>
      <c r="J449" s="14">
        <f t="shared" si="11"/>
        <v>7.1090204389019761E-3</v>
      </c>
    </row>
    <row r="450" spans="1:10" x14ac:dyDescent="0.25">
      <c r="A450" s="2">
        <v>448</v>
      </c>
      <c r="B450" s="1">
        <v>39637</v>
      </c>
      <c r="C450">
        <v>11384.21</v>
      </c>
      <c r="D450">
        <v>5440.5</v>
      </c>
      <c r="E450">
        <v>4275.6099999999997</v>
      </c>
      <c r="F450">
        <v>13033.1</v>
      </c>
      <c r="G450" s="14">
        <f t="shared" si="12"/>
        <v>1.3464021536933619E-2</v>
      </c>
      <c r="H450" s="14">
        <f t="shared" si="12"/>
        <v>-1.3183552885026959E-2</v>
      </c>
      <c r="I450" s="14">
        <f t="shared" si="12"/>
        <v>-1.5544162039011166E-2</v>
      </c>
      <c r="J450" s="14">
        <f t="shared" si="11"/>
        <v>-2.4775886766339791E-2</v>
      </c>
    </row>
    <row r="451" spans="1:10" x14ac:dyDescent="0.25">
      <c r="A451" s="2">
        <v>449</v>
      </c>
      <c r="B451" s="1">
        <v>39638</v>
      </c>
      <c r="C451">
        <v>11147.44</v>
      </c>
      <c r="D451">
        <v>5529.6</v>
      </c>
      <c r="E451">
        <v>4339.66</v>
      </c>
      <c r="F451">
        <v>13052.13</v>
      </c>
      <c r="G451" s="14">
        <f t="shared" si="12"/>
        <v>-2.1017432428205994E-2</v>
      </c>
      <c r="H451" s="14">
        <f t="shared" si="12"/>
        <v>1.6244511778615047E-2</v>
      </c>
      <c r="I451" s="14">
        <f t="shared" si="12"/>
        <v>1.4869221761726132E-2</v>
      </c>
      <c r="J451" s="14">
        <f t="shared" si="11"/>
        <v>1.4590634911807352E-3</v>
      </c>
    </row>
    <row r="452" spans="1:10" x14ac:dyDescent="0.25">
      <c r="A452" s="2">
        <v>450</v>
      </c>
      <c r="B452" s="1">
        <v>39639</v>
      </c>
      <c r="C452">
        <v>11229.02</v>
      </c>
      <c r="D452">
        <v>5406.8</v>
      </c>
      <c r="E452">
        <v>4231.5600000000004</v>
      </c>
      <c r="F452">
        <v>13067.21</v>
      </c>
      <c r="G452" s="14">
        <f t="shared" si="12"/>
        <v>7.291623559037513E-3</v>
      </c>
      <c r="H452" s="14">
        <f t="shared" si="12"/>
        <v>-2.2458059560009132E-2</v>
      </c>
      <c r="I452" s="14">
        <f t="shared" si="12"/>
        <v>-2.5225284633155636E-2</v>
      </c>
      <c r="J452" s="14">
        <f t="shared" si="11"/>
        <v>1.1547000556334321E-3</v>
      </c>
    </row>
    <row r="453" spans="1:10" x14ac:dyDescent="0.25">
      <c r="A453" s="2">
        <v>451</v>
      </c>
      <c r="B453" s="1">
        <v>39640</v>
      </c>
      <c r="C453">
        <v>11100.54</v>
      </c>
      <c r="D453">
        <v>5261.6</v>
      </c>
      <c r="E453">
        <v>4100.6400000000003</v>
      </c>
      <c r="F453">
        <v>13039.69</v>
      </c>
      <c r="G453" s="14">
        <f t="shared" si="12"/>
        <v>-1.1507742907687904E-2</v>
      </c>
      <c r="H453" s="14">
        <f t="shared" si="12"/>
        <v>-2.7222257622531391E-2</v>
      </c>
      <c r="I453" s="14">
        <f t="shared" si="12"/>
        <v>-3.1427660307234255E-2</v>
      </c>
      <c r="J453" s="14">
        <f t="shared" si="11"/>
        <v>-2.1082556866784414E-3</v>
      </c>
    </row>
    <row r="454" spans="1:10" x14ac:dyDescent="0.25">
      <c r="A454" s="2">
        <v>452</v>
      </c>
      <c r="B454" s="1">
        <v>39643</v>
      </c>
      <c r="C454">
        <v>11055.19</v>
      </c>
      <c r="D454">
        <v>5300.4</v>
      </c>
      <c r="E454">
        <v>4142.53</v>
      </c>
      <c r="F454">
        <v>13010.16</v>
      </c>
      <c r="G454" s="14">
        <f t="shared" si="12"/>
        <v>-4.0937548286053812E-3</v>
      </c>
      <c r="H454" s="14">
        <f t="shared" si="12"/>
        <v>7.3471264033396358E-3</v>
      </c>
      <c r="I454" s="14">
        <f t="shared" si="12"/>
        <v>1.0163653206697367E-2</v>
      </c>
      <c r="J454" s="14">
        <f t="shared" si="11"/>
        <v>-2.26719252886922E-3</v>
      </c>
    </row>
    <row r="455" spans="1:10" x14ac:dyDescent="0.25">
      <c r="A455" s="2">
        <v>453</v>
      </c>
      <c r="B455" s="1">
        <v>39644</v>
      </c>
      <c r="C455">
        <v>10962.54</v>
      </c>
      <c r="D455">
        <v>5171.8999999999996</v>
      </c>
      <c r="E455">
        <v>4061.15</v>
      </c>
      <c r="F455">
        <v>12754.56</v>
      </c>
      <c r="G455" s="14">
        <f t="shared" si="12"/>
        <v>-8.4159944606434292E-3</v>
      </c>
      <c r="H455" s="14">
        <f t="shared" si="12"/>
        <v>-2.4542163565777989E-2</v>
      </c>
      <c r="I455" s="14">
        <f t="shared" si="12"/>
        <v>-1.9840527558866776E-2</v>
      </c>
      <c r="J455" s="14">
        <f t="shared" si="11"/>
        <v>-1.9841735958126147E-2</v>
      </c>
    </row>
    <row r="456" spans="1:10" x14ac:dyDescent="0.25">
      <c r="A456" s="2">
        <v>454</v>
      </c>
      <c r="B456" s="1">
        <v>39645</v>
      </c>
      <c r="C456">
        <v>11239.28</v>
      </c>
      <c r="D456">
        <v>5150.6000000000004</v>
      </c>
      <c r="E456">
        <v>4112.45</v>
      </c>
      <c r="F456">
        <v>12760.8</v>
      </c>
      <c r="G456" s="14">
        <f t="shared" si="12"/>
        <v>2.4930778979928698E-2</v>
      </c>
      <c r="H456" s="14">
        <f t="shared" si="12"/>
        <v>-4.1269130987157581E-3</v>
      </c>
      <c r="I456" s="14">
        <f t="shared" si="12"/>
        <v>1.25527732257573E-2</v>
      </c>
      <c r="J456" s="14">
        <f t="shared" si="11"/>
        <v>4.8911715330705343E-4</v>
      </c>
    </row>
    <row r="457" spans="1:10" x14ac:dyDescent="0.25">
      <c r="A457" s="2">
        <v>455</v>
      </c>
      <c r="B457" s="1">
        <v>39646</v>
      </c>
      <c r="C457">
        <v>11446.66</v>
      </c>
      <c r="D457">
        <v>5286.3</v>
      </c>
      <c r="E457">
        <v>4225.99</v>
      </c>
      <c r="F457">
        <v>12887.95</v>
      </c>
      <c r="G457" s="14">
        <f t="shared" si="12"/>
        <v>1.8283198915557849E-2</v>
      </c>
      <c r="H457" s="14">
        <f t="shared" si="12"/>
        <v>2.6005355516807296E-2</v>
      </c>
      <c r="I457" s="14">
        <f t="shared" si="12"/>
        <v>2.7234594924362601E-2</v>
      </c>
      <c r="J457" s="14">
        <f t="shared" si="11"/>
        <v>9.9147944131444069E-3</v>
      </c>
    </row>
    <row r="458" spans="1:10" x14ac:dyDescent="0.25">
      <c r="A458" s="2">
        <v>456</v>
      </c>
      <c r="B458" s="1">
        <v>39647</v>
      </c>
      <c r="C458">
        <v>11496.57</v>
      </c>
      <c r="D458">
        <v>5376.4</v>
      </c>
      <c r="E458">
        <v>4299.3599999999997</v>
      </c>
      <c r="F458">
        <v>12803.7</v>
      </c>
      <c r="G458" s="14">
        <f t="shared" si="12"/>
        <v>4.3507456211517035E-3</v>
      </c>
      <c r="H458" s="14">
        <f t="shared" si="12"/>
        <v>1.6900436954198524E-2</v>
      </c>
      <c r="I458" s="14">
        <f t="shared" si="12"/>
        <v>1.7212621525625946E-2</v>
      </c>
      <c r="J458" s="14">
        <f t="shared" si="11"/>
        <v>-6.5585746341893852E-3</v>
      </c>
    </row>
    <row r="459" spans="1:10" x14ac:dyDescent="0.25">
      <c r="A459" s="2">
        <v>457</v>
      </c>
      <c r="B459" s="1">
        <v>39651</v>
      </c>
      <c r="C459">
        <v>11602.5</v>
      </c>
      <c r="D459">
        <v>5364.1</v>
      </c>
      <c r="E459">
        <v>4327.26</v>
      </c>
      <c r="F459">
        <v>13184.96</v>
      </c>
      <c r="G459" s="14">
        <f t="shared" si="12"/>
        <v>9.171862122174192E-3</v>
      </c>
      <c r="H459" s="14">
        <f t="shared" si="12"/>
        <v>-2.2903971653211275E-3</v>
      </c>
      <c r="I459" s="14">
        <f t="shared" si="12"/>
        <v>6.4683728453502464E-3</v>
      </c>
      <c r="J459" s="14">
        <f t="shared" si="11"/>
        <v>2.9342594395117688E-2</v>
      </c>
    </row>
    <row r="460" spans="1:10" x14ac:dyDescent="0.25">
      <c r="A460" s="2">
        <v>458</v>
      </c>
      <c r="B460" s="1">
        <v>39652</v>
      </c>
      <c r="C460">
        <v>11632.38</v>
      </c>
      <c r="D460">
        <v>5449.9</v>
      </c>
      <c r="E460">
        <v>4408.74</v>
      </c>
      <c r="F460">
        <v>13312.93</v>
      </c>
      <c r="G460" s="14">
        <f t="shared" si="12"/>
        <v>2.5719966250535029E-3</v>
      </c>
      <c r="H460" s="14">
        <f t="shared" si="12"/>
        <v>1.5868651833426482E-2</v>
      </c>
      <c r="I460" s="14">
        <f t="shared" si="12"/>
        <v>1.8654387090729686E-2</v>
      </c>
      <c r="J460" s="14">
        <f t="shared" si="11"/>
        <v>9.6589573673045021E-3</v>
      </c>
    </row>
    <row r="461" spans="1:10" x14ac:dyDescent="0.25">
      <c r="A461" s="2">
        <v>459</v>
      </c>
      <c r="B461" s="1">
        <v>39653</v>
      </c>
      <c r="C461">
        <v>11349.28</v>
      </c>
      <c r="D461">
        <v>5362.3</v>
      </c>
      <c r="E461">
        <v>4347.99</v>
      </c>
      <c r="F461">
        <v>13603.31</v>
      </c>
      <c r="G461" s="14">
        <f t="shared" si="12"/>
        <v>-2.4638282966339582E-2</v>
      </c>
      <c r="H461" s="14">
        <f t="shared" si="12"/>
        <v>-1.620427236163648E-2</v>
      </c>
      <c r="I461" s="14">
        <f t="shared" si="12"/>
        <v>-1.3875265000623116E-2</v>
      </c>
      <c r="J461" s="14">
        <f t="shared" si="11"/>
        <v>2.1577402064788826E-2</v>
      </c>
    </row>
    <row r="462" spans="1:10" x14ac:dyDescent="0.25">
      <c r="A462" s="2">
        <v>460</v>
      </c>
      <c r="B462" s="1">
        <v>39654</v>
      </c>
      <c r="C462">
        <v>11370.69</v>
      </c>
      <c r="D462">
        <v>5352.6</v>
      </c>
      <c r="E462">
        <v>4377.18</v>
      </c>
      <c r="F462">
        <v>13334.76</v>
      </c>
      <c r="G462" s="14">
        <f t="shared" si="12"/>
        <v>1.8846861450462513E-3</v>
      </c>
      <c r="H462" s="14">
        <f t="shared" si="12"/>
        <v>-1.8105633556690856E-3</v>
      </c>
      <c r="I462" s="14">
        <f t="shared" si="12"/>
        <v>6.6910120724466664E-3</v>
      </c>
      <c r="J462" s="14">
        <f t="shared" si="11"/>
        <v>-1.9938985760532407E-2</v>
      </c>
    </row>
    <row r="463" spans="1:10" x14ac:dyDescent="0.25">
      <c r="A463" s="2">
        <v>461</v>
      </c>
      <c r="B463" s="1">
        <v>39657</v>
      </c>
      <c r="C463">
        <v>11131.08</v>
      </c>
      <c r="D463">
        <v>5312.6</v>
      </c>
      <c r="E463">
        <v>4324.45</v>
      </c>
      <c r="F463">
        <v>13353.78</v>
      </c>
      <c r="G463" s="14">
        <f t="shared" si="12"/>
        <v>-2.1297796316664314E-2</v>
      </c>
      <c r="H463" s="14">
        <f t="shared" si="12"/>
        <v>-7.5010665628691981E-3</v>
      </c>
      <c r="I463" s="14">
        <f t="shared" si="12"/>
        <v>-1.2119716753465027E-2</v>
      </c>
      <c r="J463" s="14">
        <f t="shared" si="11"/>
        <v>1.4253311136567534E-3</v>
      </c>
    </row>
    <row r="464" spans="1:10" x14ac:dyDescent="0.25">
      <c r="A464" s="2">
        <v>462</v>
      </c>
      <c r="B464" s="1">
        <v>39658</v>
      </c>
      <c r="C464">
        <v>11397.56</v>
      </c>
      <c r="D464">
        <v>5319.2</v>
      </c>
      <c r="E464">
        <v>4320.49</v>
      </c>
      <c r="F464">
        <v>13159.45</v>
      </c>
      <c r="G464" s="14">
        <f t="shared" si="12"/>
        <v>2.3658101783662445E-2</v>
      </c>
      <c r="H464" s="14">
        <f t="shared" si="12"/>
        <v>1.2415585033214811E-3</v>
      </c>
      <c r="I464" s="14">
        <f t="shared" si="12"/>
        <v>-9.1614291758524238E-4</v>
      </c>
      <c r="J464" s="14">
        <f t="shared" si="11"/>
        <v>-1.465935912465529E-2</v>
      </c>
    </row>
    <row r="465" spans="1:10" x14ac:dyDescent="0.25">
      <c r="A465" s="2">
        <v>463</v>
      </c>
      <c r="B465" s="1">
        <v>39659</v>
      </c>
      <c r="C465">
        <v>11583.69</v>
      </c>
      <c r="D465">
        <v>5420.7</v>
      </c>
      <c r="E465">
        <v>4400.55</v>
      </c>
      <c r="F465">
        <v>13367.79</v>
      </c>
      <c r="G465" s="14">
        <f t="shared" si="12"/>
        <v>1.6198776831601369E-2</v>
      </c>
      <c r="H465" s="14">
        <f t="shared" si="12"/>
        <v>1.8902042297649562E-2</v>
      </c>
      <c r="I465" s="14">
        <f t="shared" si="12"/>
        <v>1.8360711362655709E-2</v>
      </c>
      <c r="J465" s="14">
        <f t="shared" si="11"/>
        <v>1.5707950302772191E-2</v>
      </c>
    </row>
    <row r="466" spans="1:10" x14ac:dyDescent="0.25">
      <c r="A466" s="2">
        <v>464</v>
      </c>
      <c r="B466" s="1">
        <v>39660</v>
      </c>
      <c r="C466">
        <v>11378.02</v>
      </c>
      <c r="D466">
        <v>5411.9</v>
      </c>
      <c r="E466">
        <v>4392.3599999999997</v>
      </c>
      <c r="F466">
        <v>13376.81</v>
      </c>
      <c r="G466" s="14">
        <f t="shared" si="12"/>
        <v>-1.7914650130474354E-2</v>
      </c>
      <c r="H466" s="14">
        <f t="shared" si="12"/>
        <v>-1.6247257234282752E-3</v>
      </c>
      <c r="I466" s="14">
        <f t="shared" si="12"/>
        <v>-1.8628650511508032E-3</v>
      </c>
      <c r="J466" s="14">
        <f t="shared" si="11"/>
        <v>6.7452871547885095E-4</v>
      </c>
    </row>
    <row r="467" spans="1:10" x14ac:dyDescent="0.25">
      <c r="A467" s="2">
        <v>465</v>
      </c>
      <c r="B467" s="1">
        <v>39661</v>
      </c>
      <c r="C467">
        <v>11326.32</v>
      </c>
      <c r="D467">
        <v>5354.7</v>
      </c>
      <c r="E467">
        <v>4314.34</v>
      </c>
      <c r="F467">
        <v>13094.59</v>
      </c>
      <c r="G467" s="14">
        <f t="shared" si="12"/>
        <v>-4.5542032367474894E-3</v>
      </c>
      <c r="H467" s="14">
        <f t="shared" si="12"/>
        <v>-1.062555275889465E-2</v>
      </c>
      <c r="I467" s="14">
        <f t="shared" si="12"/>
        <v>-1.7922310033410615E-2</v>
      </c>
      <c r="J467" s="14">
        <f t="shared" si="11"/>
        <v>-2.1323442919645622E-2</v>
      </c>
    </row>
    <row r="468" spans="1:10" x14ac:dyDescent="0.25">
      <c r="A468" s="2">
        <v>466</v>
      </c>
      <c r="B468" s="1">
        <v>39664</v>
      </c>
      <c r="C468">
        <v>11284.15</v>
      </c>
      <c r="D468">
        <v>5320.2</v>
      </c>
      <c r="E468">
        <v>4280.63</v>
      </c>
      <c r="F468">
        <v>12933.18</v>
      </c>
      <c r="G468" s="14">
        <f t="shared" si="12"/>
        <v>-3.7301346584806268E-3</v>
      </c>
      <c r="H468" s="14">
        <f t="shared" si="12"/>
        <v>-6.463783289555442E-3</v>
      </c>
      <c r="I468" s="14">
        <f t="shared" si="12"/>
        <v>-7.844163004724158E-3</v>
      </c>
      <c r="J468" s="14">
        <f t="shared" si="11"/>
        <v>-1.2403065588605978E-2</v>
      </c>
    </row>
    <row r="469" spans="1:10" x14ac:dyDescent="0.25">
      <c r="A469" s="2">
        <v>467</v>
      </c>
      <c r="B469" s="1">
        <v>39665</v>
      </c>
      <c r="C469">
        <v>11615.77</v>
      </c>
      <c r="D469">
        <v>5454.5</v>
      </c>
      <c r="E469">
        <v>4386.3500000000004</v>
      </c>
      <c r="F469">
        <v>12914.66</v>
      </c>
      <c r="G469" s="14">
        <f t="shared" si="12"/>
        <v>2.8964571401079116E-2</v>
      </c>
      <c r="H469" s="14">
        <f t="shared" si="12"/>
        <v>2.493005942379525E-2</v>
      </c>
      <c r="I469" s="14">
        <f t="shared" si="12"/>
        <v>2.439725115042099E-2</v>
      </c>
      <c r="J469" s="14">
        <f t="shared" si="11"/>
        <v>-1.4330019970122993E-3</v>
      </c>
    </row>
    <row r="470" spans="1:10" x14ac:dyDescent="0.25">
      <c r="A470" s="2">
        <v>468</v>
      </c>
      <c r="B470" s="1">
        <v>39666</v>
      </c>
      <c r="C470">
        <v>11656.07</v>
      </c>
      <c r="D470">
        <v>5486.1</v>
      </c>
      <c r="E470">
        <v>4448.33</v>
      </c>
      <c r="F470">
        <v>13254.89</v>
      </c>
      <c r="G470" s="14">
        <f t="shared" si="12"/>
        <v>3.463416754675085E-3</v>
      </c>
      <c r="H470" s="14">
        <f t="shared" si="12"/>
        <v>5.7766645108855213E-3</v>
      </c>
      <c r="I470" s="14">
        <f t="shared" si="12"/>
        <v>1.4031298670271215E-2</v>
      </c>
      <c r="J470" s="14">
        <f t="shared" si="11"/>
        <v>2.6003440727643611E-2</v>
      </c>
    </row>
    <row r="471" spans="1:10" x14ac:dyDescent="0.25">
      <c r="A471" s="2">
        <v>469</v>
      </c>
      <c r="B471" s="1">
        <v>39667</v>
      </c>
      <c r="C471">
        <v>11431.43</v>
      </c>
      <c r="D471">
        <v>5477.5</v>
      </c>
      <c r="E471">
        <v>4457.43</v>
      </c>
      <c r="F471">
        <v>13124.99</v>
      </c>
      <c r="G471" s="14">
        <f t="shared" si="12"/>
        <v>-1.9460495023079491E-2</v>
      </c>
      <c r="H471" s="14">
        <f t="shared" si="12"/>
        <v>-1.5688280790753871E-3</v>
      </c>
      <c r="I471" s="14">
        <f t="shared" si="12"/>
        <v>2.0436219181959999E-3</v>
      </c>
      <c r="J471" s="14">
        <f t="shared" si="11"/>
        <v>-9.8484943787319913E-3</v>
      </c>
    </row>
    <row r="472" spans="1:10" x14ac:dyDescent="0.25">
      <c r="A472" s="2">
        <v>470</v>
      </c>
      <c r="B472" s="1">
        <v>39668</v>
      </c>
      <c r="C472">
        <v>11734.32</v>
      </c>
      <c r="D472">
        <v>5489.2</v>
      </c>
      <c r="E472">
        <v>4491.8500000000004</v>
      </c>
      <c r="F472">
        <v>13168.41</v>
      </c>
      <c r="G472" s="14">
        <f t="shared" si="12"/>
        <v>2.6151301967064531E-2</v>
      </c>
      <c r="H472" s="14">
        <f t="shared" si="12"/>
        <v>2.1337329258565795E-3</v>
      </c>
      <c r="I472" s="14">
        <f t="shared" si="12"/>
        <v>7.6922768585490535E-3</v>
      </c>
      <c r="J472" s="14">
        <f t="shared" si="11"/>
        <v>3.3027329648456097E-3</v>
      </c>
    </row>
    <row r="473" spans="1:10" x14ac:dyDescent="0.25">
      <c r="A473" s="2">
        <v>471</v>
      </c>
      <c r="B473" s="1">
        <v>39671</v>
      </c>
      <c r="C473">
        <v>11782.35</v>
      </c>
      <c r="D473">
        <v>5541.8</v>
      </c>
      <c r="E473">
        <v>4538.49</v>
      </c>
      <c r="F473">
        <v>13430.91</v>
      </c>
      <c r="G473" s="14">
        <f t="shared" si="12"/>
        <v>4.0847676803735106E-3</v>
      </c>
      <c r="H473" s="14">
        <f t="shared" si="12"/>
        <v>9.5368323214023373E-3</v>
      </c>
      <c r="I473" s="14">
        <f t="shared" si="12"/>
        <v>1.0329713990441325E-2</v>
      </c>
      <c r="J473" s="14">
        <f t="shared" si="11"/>
        <v>1.9737987451214158E-2</v>
      </c>
    </row>
    <row r="474" spans="1:10" x14ac:dyDescent="0.25">
      <c r="A474" s="2">
        <v>472</v>
      </c>
      <c r="B474" s="1">
        <v>39672</v>
      </c>
      <c r="C474">
        <v>11642.47</v>
      </c>
      <c r="D474">
        <v>5534.5</v>
      </c>
      <c r="E474">
        <v>4518.4799999999996</v>
      </c>
      <c r="F474">
        <v>13303.6</v>
      </c>
      <c r="G474" s="14">
        <f t="shared" si="12"/>
        <v>-1.1943029885046832E-2</v>
      </c>
      <c r="H474" s="14">
        <f t="shared" si="12"/>
        <v>-1.3181298912017334E-3</v>
      </c>
      <c r="I474" s="14">
        <f t="shared" si="12"/>
        <v>-4.4187035085305644E-3</v>
      </c>
      <c r="J474" s="14">
        <f t="shared" si="11"/>
        <v>-9.524091695584264E-3</v>
      </c>
    </row>
    <row r="475" spans="1:10" x14ac:dyDescent="0.25">
      <c r="A475" s="2">
        <v>473</v>
      </c>
      <c r="B475" s="1">
        <v>39673</v>
      </c>
      <c r="C475">
        <v>11532.96</v>
      </c>
      <c r="D475">
        <v>5448.6</v>
      </c>
      <c r="E475">
        <v>4402.97</v>
      </c>
      <c r="F475">
        <v>13023.05</v>
      </c>
      <c r="G475" s="14">
        <f t="shared" si="12"/>
        <v>-9.450596175462414E-3</v>
      </c>
      <c r="H475" s="14">
        <f t="shared" si="12"/>
        <v>-1.5642532901840946E-2</v>
      </c>
      <c r="I475" s="14">
        <f t="shared" si="12"/>
        <v>-2.5896340888249665E-2</v>
      </c>
      <c r="J475" s="14">
        <f t="shared" si="11"/>
        <v>-2.1313810953784759E-2</v>
      </c>
    </row>
    <row r="476" spans="1:10" x14ac:dyDescent="0.25">
      <c r="A476" s="2">
        <v>474</v>
      </c>
      <c r="B476" s="1">
        <v>39674</v>
      </c>
      <c r="C476">
        <v>11615.93</v>
      </c>
      <c r="D476">
        <v>5497.4</v>
      </c>
      <c r="E476">
        <v>4420.91</v>
      </c>
      <c r="F476">
        <v>12956.8</v>
      </c>
      <c r="G476" s="14">
        <f t="shared" si="12"/>
        <v>7.168408964029622E-3</v>
      </c>
      <c r="H476" s="14">
        <f t="shared" si="12"/>
        <v>8.9165582532338174E-3</v>
      </c>
      <c r="I476" s="14">
        <f t="shared" si="12"/>
        <v>4.0662440375053843E-3</v>
      </c>
      <c r="J476" s="14">
        <f t="shared" si="11"/>
        <v>-5.1001174836212146E-3</v>
      </c>
    </row>
    <row r="477" spans="1:10" x14ac:dyDescent="0.25">
      <c r="A477" s="2">
        <v>475</v>
      </c>
      <c r="B477" s="1">
        <v>39675</v>
      </c>
      <c r="C477">
        <v>11659.9</v>
      </c>
      <c r="D477">
        <v>5454.8</v>
      </c>
      <c r="E477">
        <v>4453.62</v>
      </c>
      <c r="F477">
        <v>13019.41</v>
      </c>
      <c r="G477" s="14">
        <f t="shared" si="12"/>
        <v>3.7781726627543568E-3</v>
      </c>
      <c r="H477" s="14">
        <f t="shared" si="12"/>
        <v>-7.7792981933927328E-3</v>
      </c>
      <c r="I477" s="14">
        <f t="shared" si="12"/>
        <v>7.371691374449642E-3</v>
      </c>
      <c r="J477" s="14">
        <f t="shared" si="11"/>
        <v>4.8205739978134966E-3</v>
      </c>
    </row>
    <row r="478" spans="1:10" x14ac:dyDescent="0.25">
      <c r="A478" s="2">
        <v>476</v>
      </c>
      <c r="B478" s="1">
        <v>39678</v>
      </c>
      <c r="C478">
        <v>11479.39</v>
      </c>
      <c r="D478">
        <v>5450.2</v>
      </c>
      <c r="E478">
        <v>4448.84</v>
      </c>
      <c r="F478">
        <v>13165.45</v>
      </c>
      <c r="G478" s="14">
        <f t="shared" si="12"/>
        <v>-1.560235096508104E-2</v>
      </c>
      <c r="H478" s="14">
        <f t="shared" si="12"/>
        <v>-8.43649752010259E-4</v>
      </c>
      <c r="I478" s="14">
        <f t="shared" si="12"/>
        <v>-1.0738605867025861E-3</v>
      </c>
      <c r="J478" s="14">
        <f t="shared" si="11"/>
        <v>1.1154653052546083E-2</v>
      </c>
    </row>
    <row r="479" spans="1:10" x14ac:dyDescent="0.25">
      <c r="A479" s="2">
        <v>477</v>
      </c>
      <c r="B479" s="1">
        <v>39679</v>
      </c>
      <c r="C479">
        <v>11348.55</v>
      </c>
      <c r="D479">
        <v>5320.4</v>
      </c>
      <c r="E479">
        <v>4332.79</v>
      </c>
      <c r="F479">
        <v>12865.05</v>
      </c>
      <c r="G479" s="14">
        <f t="shared" si="12"/>
        <v>-1.1463271128858756E-2</v>
      </c>
      <c r="H479" s="14">
        <f t="shared" si="12"/>
        <v>-2.4103816752527533E-2</v>
      </c>
      <c r="I479" s="14">
        <f t="shared" si="12"/>
        <v>-2.6431711722697478E-2</v>
      </c>
      <c r="J479" s="14">
        <f t="shared" si="11"/>
        <v>-2.3081641666112439E-2</v>
      </c>
    </row>
    <row r="480" spans="1:10" x14ac:dyDescent="0.25">
      <c r="A480" s="2">
        <v>478</v>
      </c>
      <c r="B480" s="1">
        <v>39680</v>
      </c>
      <c r="C480">
        <v>11417.43</v>
      </c>
      <c r="D480">
        <v>5371.8</v>
      </c>
      <c r="E480">
        <v>4365.87</v>
      </c>
      <c r="F480">
        <v>12851.69</v>
      </c>
      <c r="G480" s="14">
        <f t="shared" si="12"/>
        <v>6.0511526565767831E-3</v>
      </c>
      <c r="H480" s="14">
        <f t="shared" si="12"/>
        <v>9.6145593890243509E-3</v>
      </c>
      <c r="I480" s="14">
        <f t="shared" si="12"/>
        <v>7.6058058294675712E-3</v>
      </c>
      <c r="J480" s="14">
        <f t="shared" si="11"/>
        <v>-1.0390120366650507E-3</v>
      </c>
    </row>
    <row r="481" spans="1:10" x14ac:dyDescent="0.25">
      <c r="A481" s="2">
        <v>479</v>
      </c>
      <c r="B481" s="1">
        <v>39681</v>
      </c>
      <c r="C481">
        <v>11430.21</v>
      </c>
      <c r="D481">
        <v>5370.2</v>
      </c>
      <c r="E481">
        <v>4304.6099999999997</v>
      </c>
      <c r="F481">
        <v>12752.21</v>
      </c>
      <c r="G481" s="14">
        <f t="shared" si="12"/>
        <v>1.1187152224799051E-3</v>
      </c>
      <c r="H481" s="14">
        <f t="shared" si="12"/>
        <v>-2.9789611093510433E-4</v>
      </c>
      <c r="I481" s="14">
        <f t="shared" si="12"/>
        <v>-1.4130940704736026E-2</v>
      </c>
      <c r="J481" s="14">
        <f t="shared" si="11"/>
        <v>-7.7707302860051111E-3</v>
      </c>
    </row>
    <row r="482" spans="1:10" x14ac:dyDescent="0.25">
      <c r="A482" s="2">
        <v>480</v>
      </c>
      <c r="B482" s="1">
        <v>39682</v>
      </c>
      <c r="C482">
        <v>11628.06</v>
      </c>
      <c r="D482">
        <v>5505.6</v>
      </c>
      <c r="E482">
        <v>4400.45</v>
      </c>
      <c r="F482">
        <v>12666.04</v>
      </c>
      <c r="G482" s="14">
        <f t="shared" si="12"/>
        <v>1.7161292300682095E-2</v>
      </c>
      <c r="H482" s="14">
        <f t="shared" si="12"/>
        <v>2.490060428598578E-2</v>
      </c>
      <c r="I482" s="14">
        <f t="shared" si="12"/>
        <v>2.2020266980523392E-2</v>
      </c>
      <c r="J482" s="14">
        <f t="shared" si="11"/>
        <v>-6.7801937670793682E-3</v>
      </c>
    </row>
    <row r="483" spans="1:10" x14ac:dyDescent="0.25">
      <c r="A483" s="2">
        <v>481</v>
      </c>
      <c r="B483" s="1">
        <v>39686</v>
      </c>
      <c r="C483">
        <v>11412.87</v>
      </c>
      <c r="D483">
        <v>5470.7</v>
      </c>
      <c r="E483">
        <v>4368.55</v>
      </c>
      <c r="F483">
        <v>12778.71</v>
      </c>
      <c r="G483" s="14">
        <f t="shared" si="12"/>
        <v>-1.8679476655029639E-2</v>
      </c>
      <c r="H483" s="14">
        <f t="shared" si="12"/>
        <v>-6.3591770652040502E-3</v>
      </c>
      <c r="I483" s="14">
        <f t="shared" si="12"/>
        <v>-7.2756621551923681E-3</v>
      </c>
      <c r="J483" s="14">
        <f t="shared" si="11"/>
        <v>8.856108737369528E-3</v>
      </c>
    </row>
    <row r="484" spans="1:10" x14ac:dyDescent="0.25">
      <c r="A484" s="2">
        <v>482</v>
      </c>
      <c r="B484" s="1">
        <v>39687</v>
      </c>
      <c r="C484">
        <v>11502.51</v>
      </c>
      <c r="D484">
        <v>5528.1</v>
      </c>
      <c r="E484">
        <v>4373.08</v>
      </c>
      <c r="F484">
        <v>12752.96</v>
      </c>
      <c r="G484" s="14">
        <f t="shared" si="12"/>
        <v>7.823606436323632E-3</v>
      </c>
      <c r="H484" s="14">
        <f t="shared" si="12"/>
        <v>1.0437597030912925E-2</v>
      </c>
      <c r="I484" s="14">
        <f t="shared" si="12"/>
        <v>1.0364200739443835E-3</v>
      </c>
      <c r="J484" s="14">
        <f t="shared" si="11"/>
        <v>-2.0171033646263197E-3</v>
      </c>
    </row>
    <row r="485" spans="1:10" x14ac:dyDescent="0.25">
      <c r="A485" s="2">
        <v>483</v>
      </c>
      <c r="B485" s="1">
        <v>39688</v>
      </c>
      <c r="C485">
        <v>11715.18</v>
      </c>
      <c r="D485">
        <v>5601.2</v>
      </c>
      <c r="E485">
        <v>4461.49</v>
      </c>
      <c r="F485">
        <v>12768.25</v>
      </c>
      <c r="G485" s="14">
        <f t="shared" si="12"/>
        <v>1.8320164335162044E-2</v>
      </c>
      <c r="H485" s="14">
        <f t="shared" si="12"/>
        <v>1.3136684472696966E-2</v>
      </c>
      <c r="I485" s="14">
        <f t="shared" si="12"/>
        <v>2.0015224616183016E-2</v>
      </c>
      <c r="J485" s="14">
        <f t="shared" si="11"/>
        <v>1.1982191933188305E-3</v>
      </c>
    </row>
    <row r="486" spans="1:10" x14ac:dyDescent="0.25">
      <c r="A486" s="2">
        <v>484</v>
      </c>
      <c r="B486" s="1">
        <v>39689</v>
      </c>
      <c r="C486">
        <v>11543.55</v>
      </c>
      <c r="D486">
        <v>5636.6</v>
      </c>
      <c r="E486">
        <v>4482.6000000000004</v>
      </c>
      <c r="F486">
        <v>13072.87</v>
      </c>
      <c r="G486" s="14">
        <f t="shared" si="12"/>
        <v>-1.4758597335694986E-2</v>
      </c>
      <c r="H486" s="14">
        <f t="shared" si="12"/>
        <v>6.300186351839405E-3</v>
      </c>
      <c r="I486" s="14">
        <f t="shared" si="12"/>
        <v>4.7204442707493533E-3</v>
      </c>
      <c r="J486" s="14">
        <f t="shared" si="11"/>
        <v>2.3577469654296503E-2</v>
      </c>
    </row>
    <row r="487" spans="1:10" x14ac:dyDescent="0.25">
      <c r="A487" s="2">
        <v>485</v>
      </c>
      <c r="B487" s="1">
        <v>39693</v>
      </c>
      <c r="C487">
        <v>11516.92</v>
      </c>
      <c r="D487">
        <v>5620.7</v>
      </c>
      <c r="E487">
        <v>4539.07</v>
      </c>
      <c r="F487">
        <v>12609.47</v>
      </c>
      <c r="G487" s="14">
        <f t="shared" si="12"/>
        <v>-2.3095810135177986E-3</v>
      </c>
      <c r="H487" s="14">
        <f t="shared" si="12"/>
        <v>-2.8248355419320686E-3</v>
      </c>
      <c r="I487" s="14">
        <f t="shared" si="12"/>
        <v>1.2518910026835398E-2</v>
      </c>
      <c r="J487" s="14">
        <f t="shared" si="11"/>
        <v>-3.6090971411837439E-2</v>
      </c>
    </row>
    <row r="488" spans="1:10" x14ac:dyDescent="0.25">
      <c r="A488" s="2">
        <v>486</v>
      </c>
      <c r="B488" s="1">
        <v>39694</v>
      </c>
      <c r="C488">
        <v>11532.88</v>
      </c>
      <c r="D488">
        <v>5499.7</v>
      </c>
      <c r="E488">
        <v>4447.13</v>
      </c>
      <c r="F488">
        <v>12689.59</v>
      </c>
      <c r="G488" s="14">
        <f t="shared" si="12"/>
        <v>1.3848278553916721E-3</v>
      </c>
      <c r="H488" s="14">
        <f t="shared" si="12"/>
        <v>-2.1762666013169785E-2</v>
      </c>
      <c r="I488" s="14">
        <f t="shared" si="12"/>
        <v>-2.0463200962315724E-2</v>
      </c>
      <c r="J488" s="14">
        <f t="shared" si="11"/>
        <v>6.333853340979528E-3</v>
      </c>
    </row>
    <row r="489" spans="1:10" x14ac:dyDescent="0.25">
      <c r="A489" s="2">
        <v>487</v>
      </c>
      <c r="B489" s="1">
        <v>39695</v>
      </c>
      <c r="C489">
        <v>11188.23</v>
      </c>
      <c r="D489">
        <v>5362.1</v>
      </c>
      <c r="E489">
        <v>4304.01</v>
      </c>
      <c r="F489">
        <v>12557.66</v>
      </c>
      <c r="G489" s="14">
        <f t="shared" si="12"/>
        <v>-3.0339753395830209E-2</v>
      </c>
      <c r="H489" s="14">
        <f t="shared" si="12"/>
        <v>-2.5337855898806175E-2</v>
      </c>
      <c r="I489" s="14">
        <f t="shared" si="12"/>
        <v>-3.2711798015334637E-2</v>
      </c>
      <c r="J489" s="14">
        <f t="shared" si="11"/>
        <v>-1.0451134349203358E-2</v>
      </c>
    </row>
    <row r="490" spans="1:10" x14ac:dyDescent="0.25">
      <c r="A490" s="2">
        <v>488</v>
      </c>
      <c r="B490" s="1">
        <v>39696</v>
      </c>
      <c r="C490">
        <v>11220.96</v>
      </c>
      <c r="D490">
        <v>5240.7</v>
      </c>
      <c r="E490">
        <v>4196.66</v>
      </c>
      <c r="F490">
        <v>12212.23</v>
      </c>
      <c r="G490" s="14">
        <f t="shared" si="12"/>
        <v>2.9211250628582239E-3</v>
      </c>
      <c r="H490" s="14">
        <f t="shared" si="12"/>
        <v>-2.2900612200259639E-2</v>
      </c>
      <c r="I490" s="14">
        <f t="shared" si="12"/>
        <v>-2.5258175452325348E-2</v>
      </c>
      <c r="J490" s="14">
        <f t="shared" si="11"/>
        <v>-2.7892929321389048E-2</v>
      </c>
    </row>
    <row r="491" spans="1:10" x14ac:dyDescent="0.25">
      <c r="A491" s="2">
        <v>489</v>
      </c>
      <c r="B491" s="1">
        <v>39699</v>
      </c>
      <c r="C491">
        <v>11510.74</v>
      </c>
      <c r="D491">
        <v>5446.3</v>
      </c>
      <c r="E491">
        <v>4340.18</v>
      </c>
      <c r="F491">
        <v>12624.46</v>
      </c>
      <c r="G491" s="14">
        <f t="shared" si="12"/>
        <v>2.5497054655523665E-2</v>
      </c>
      <c r="H491" s="14">
        <f t="shared" si="12"/>
        <v>3.8481401839089706E-2</v>
      </c>
      <c r="I491" s="14">
        <f t="shared" si="12"/>
        <v>3.3626851082108528E-2</v>
      </c>
      <c r="J491" s="14">
        <f t="shared" si="11"/>
        <v>3.3198293340325105E-2</v>
      </c>
    </row>
    <row r="492" spans="1:10" x14ac:dyDescent="0.25">
      <c r="A492" s="2">
        <v>490</v>
      </c>
      <c r="B492" s="1">
        <v>39700</v>
      </c>
      <c r="C492">
        <v>11230.73</v>
      </c>
      <c r="D492">
        <v>5415.6</v>
      </c>
      <c r="E492">
        <v>4293.34</v>
      </c>
      <c r="F492">
        <v>12400.65</v>
      </c>
      <c r="G492" s="14">
        <f t="shared" si="12"/>
        <v>-2.4626741497210225E-2</v>
      </c>
      <c r="H492" s="14">
        <f t="shared" si="12"/>
        <v>-5.6528013974274207E-3</v>
      </c>
      <c r="I492" s="14">
        <f t="shared" si="12"/>
        <v>-1.0850837104718316E-2</v>
      </c>
      <c r="J492" s="14">
        <f t="shared" si="11"/>
        <v>-1.788731137745225E-2</v>
      </c>
    </row>
    <row r="493" spans="1:10" x14ac:dyDescent="0.25">
      <c r="A493" s="2">
        <v>491</v>
      </c>
      <c r="B493" s="1">
        <v>39701</v>
      </c>
      <c r="C493">
        <v>11268.92</v>
      </c>
      <c r="D493">
        <v>5366.2</v>
      </c>
      <c r="E493">
        <v>4283.66</v>
      </c>
      <c r="F493">
        <v>12346.63</v>
      </c>
      <c r="G493" s="14">
        <f t="shared" si="12"/>
        <v>3.3947227335160315E-3</v>
      </c>
      <c r="H493" s="14">
        <f t="shared" si="12"/>
        <v>-9.1636546191878783E-3</v>
      </c>
      <c r="I493" s="14">
        <f t="shared" si="12"/>
        <v>-2.257200445360649E-3</v>
      </c>
      <c r="J493" s="14">
        <f t="shared" si="11"/>
        <v>-4.3657392489433637E-3</v>
      </c>
    </row>
    <row r="494" spans="1:10" x14ac:dyDescent="0.25">
      <c r="A494" s="2">
        <v>492</v>
      </c>
      <c r="B494" s="1">
        <v>39702</v>
      </c>
      <c r="C494">
        <v>11433.71</v>
      </c>
      <c r="D494">
        <v>5318.4</v>
      </c>
      <c r="E494">
        <v>4249.07</v>
      </c>
      <c r="F494">
        <v>12102.5</v>
      </c>
      <c r="G494" s="14">
        <f t="shared" si="12"/>
        <v>1.4517515744007118E-2</v>
      </c>
      <c r="H494" s="14">
        <f t="shared" si="12"/>
        <v>-8.9475167806936998E-3</v>
      </c>
      <c r="I494" s="14">
        <f t="shared" si="12"/>
        <v>-8.1076488950107984E-3</v>
      </c>
      <c r="J494" s="14">
        <f t="shared" si="11"/>
        <v>-1.9971108511327794E-2</v>
      </c>
    </row>
    <row r="495" spans="1:10" x14ac:dyDescent="0.25">
      <c r="A495" s="2">
        <v>493</v>
      </c>
      <c r="B495" s="1">
        <v>39703</v>
      </c>
      <c r="C495">
        <v>11421.99</v>
      </c>
      <c r="D495">
        <v>5416.7</v>
      </c>
      <c r="E495">
        <v>4332.66</v>
      </c>
      <c r="F495">
        <v>12214.76</v>
      </c>
      <c r="G495" s="14">
        <f t="shared" si="12"/>
        <v>-1.0255648286634194E-3</v>
      </c>
      <c r="H495" s="14">
        <f t="shared" si="12"/>
        <v>1.8314267695918467E-2</v>
      </c>
      <c r="I495" s="14">
        <f t="shared" si="12"/>
        <v>1.9481536643050447E-2</v>
      </c>
      <c r="J495" s="14">
        <f t="shared" si="11"/>
        <v>9.2330137111647035E-3</v>
      </c>
    </row>
    <row r="496" spans="1:10" x14ac:dyDescent="0.25">
      <c r="A496" s="2">
        <v>494</v>
      </c>
      <c r="B496" s="1">
        <v>39707</v>
      </c>
      <c r="C496">
        <v>11059.02</v>
      </c>
      <c r="D496">
        <v>5025.6000000000004</v>
      </c>
      <c r="E496">
        <v>4087.4</v>
      </c>
      <c r="F496">
        <v>11609.72</v>
      </c>
      <c r="G496" s="14">
        <f t="shared" si="12"/>
        <v>-3.2294060165506261E-2</v>
      </c>
      <c r="H496" s="14">
        <f t="shared" si="12"/>
        <v>-7.4941924132610666E-2</v>
      </c>
      <c r="I496" s="14">
        <f t="shared" si="12"/>
        <v>-5.8272601012303728E-2</v>
      </c>
      <c r="J496" s="14">
        <f t="shared" si="11"/>
        <v>-5.0802378264296219E-2</v>
      </c>
    </row>
    <row r="497" spans="1:10" x14ac:dyDescent="0.25">
      <c r="A497" s="2">
        <v>495</v>
      </c>
      <c r="B497" s="1">
        <v>39708</v>
      </c>
      <c r="C497">
        <v>10609.66</v>
      </c>
      <c r="D497">
        <v>4912.3999999999996</v>
      </c>
      <c r="E497">
        <v>4000.11</v>
      </c>
      <c r="F497">
        <v>11749.79</v>
      </c>
      <c r="G497" s="14">
        <f t="shared" si="12"/>
        <v>-4.14814777012745E-2</v>
      </c>
      <c r="H497" s="14">
        <f t="shared" si="12"/>
        <v>-2.278222904815316E-2</v>
      </c>
      <c r="I497" s="14">
        <f t="shared" si="12"/>
        <v>-2.158721035052609E-2</v>
      </c>
      <c r="J497" s="14">
        <f t="shared" si="11"/>
        <v>1.1992689811449334E-2</v>
      </c>
    </row>
    <row r="498" spans="1:10" x14ac:dyDescent="0.25">
      <c r="A498" s="2">
        <v>496</v>
      </c>
      <c r="B498" s="1">
        <v>39709</v>
      </c>
      <c r="C498">
        <v>11019.69</v>
      </c>
      <c r="D498">
        <v>4880</v>
      </c>
      <c r="E498">
        <v>3957.86</v>
      </c>
      <c r="F498">
        <v>11489.3</v>
      </c>
      <c r="G498" s="14">
        <f t="shared" si="12"/>
        <v>3.7918765785494551E-2</v>
      </c>
      <c r="H498" s="14">
        <f t="shared" si="12"/>
        <v>-6.6174008890361484E-3</v>
      </c>
      <c r="I498" s="14">
        <f t="shared" si="12"/>
        <v>-1.0618385586678122E-2</v>
      </c>
      <c r="J498" s="14">
        <f t="shared" si="11"/>
        <v>-2.2419200626559721E-2</v>
      </c>
    </row>
    <row r="499" spans="1:10" x14ac:dyDescent="0.25">
      <c r="A499" s="2">
        <v>497</v>
      </c>
      <c r="B499" s="1">
        <v>39710</v>
      </c>
      <c r="C499">
        <v>11388.44</v>
      </c>
      <c r="D499">
        <v>5311.3</v>
      </c>
      <c r="E499">
        <v>4324.87</v>
      </c>
      <c r="F499">
        <v>11920.86</v>
      </c>
      <c r="G499" s="14">
        <f t="shared" si="12"/>
        <v>3.2915133173732805E-2</v>
      </c>
      <c r="H499" s="14">
        <f t="shared" si="12"/>
        <v>8.469140651727726E-2</v>
      </c>
      <c r="I499" s="14">
        <f t="shared" si="12"/>
        <v>8.8678606973535051E-2</v>
      </c>
      <c r="J499" s="14">
        <f t="shared" si="11"/>
        <v>3.6873639222223323E-2</v>
      </c>
    </row>
    <row r="500" spans="1:10" x14ac:dyDescent="0.25">
      <c r="A500" s="2">
        <v>498</v>
      </c>
      <c r="B500" s="1">
        <v>39713</v>
      </c>
      <c r="C500">
        <v>11015.69</v>
      </c>
      <c r="D500">
        <v>5236.3</v>
      </c>
      <c r="E500">
        <v>4223.51</v>
      </c>
      <c r="F500">
        <v>12090.59</v>
      </c>
      <c r="G500" s="14">
        <f t="shared" si="12"/>
        <v>-3.3278185686912543E-2</v>
      </c>
      <c r="H500" s="14">
        <f t="shared" si="12"/>
        <v>-1.4221484330481354E-2</v>
      </c>
      <c r="I500" s="14">
        <f t="shared" si="12"/>
        <v>-2.3715546241507818E-2</v>
      </c>
      <c r="J500" s="14">
        <f t="shared" si="11"/>
        <v>1.4137657411997821E-2</v>
      </c>
    </row>
    <row r="501" spans="1:10" x14ac:dyDescent="0.25">
      <c r="A501" s="2">
        <v>499</v>
      </c>
      <c r="B501" s="1">
        <v>39715</v>
      </c>
      <c r="C501">
        <v>10825.17</v>
      </c>
      <c r="D501">
        <v>5095.6000000000004</v>
      </c>
      <c r="E501">
        <v>4114.54</v>
      </c>
      <c r="F501">
        <v>12115.03</v>
      </c>
      <c r="G501" s="14">
        <f t="shared" si="12"/>
        <v>-1.7446641991175835E-2</v>
      </c>
      <c r="H501" s="14">
        <f t="shared" si="12"/>
        <v>-2.7237719798356853E-2</v>
      </c>
      <c r="I501" s="14">
        <f t="shared" si="12"/>
        <v>-2.6139494154863968E-2</v>
      </c>
      <c r="J501" s="14">
        <f t="shared" si="11"/>
        <v>2.0193664368194121E-3</v>
      </c>
    </row>
    <row r="502" spans="1:10" x14ac:dyDescent="0.25">
      <c r="A502" s="2">
        <v>500</v>
      </c>
      <c r="B502" s="1">
        <v>39716</v>
      </c>
      <c r="C502">
        <v>11022.06</v>
      </c>
      <c r="D502">
        <v>5197</v>
      </c>
      <c r="E502">
        <v>4226.8100000000004</v>
      </c>
      <c r="F502">
        <v>12006.53</v>
      </c>
      <c r="G502" s="14">
        <f t="shared" si="12"/>
        <v>1.8024740951133454E-2</v>
      </c>
      <c r="H502" s="14">
        <f t="shared" si="12"/>
        <v>1.9704113772809988E-2</v>
      </c>
      <c r="I502" s="14">
        <f t="shared" si="12"/>
        <v>2.6920529705649072E-2</v>
      </c>
      <c r="J502" s="14">
        <f t="shared" si="12"/>
        <v>-8.9961620848340931E-3</v>
      </c>
    </row>
    <row r="504" spans="1:10" x14ac:dyDescent="0.25">
      <c r="E504" s="15" t="s">
        <v>38</v>
      </c>
      <c r="F504" s="15"/>
      <c r="G504" s="14">
        <f>AVERAGE(G4:G502)</f>
        <v>-2.7363204284474504E-5</v>
      </c>
      <c r="H504" s="14">
        <f>AVERAGE(H4:H502)</f>
        <v>-2.2623689766757435E-4</v>
      </c>
      <c r="I504" s="14">
        <f>AVERAGE(I4:I502)</f>
        <v>-3.2376695136350232E-4</v>
      </c>
      <c r="J504" s="14">
        <f>AVERAGE(J4:J502)</f>
        <v>-5.0722796055706061E-4</v>
      </c>
    </row>
    <row r="505" spans="1:10" x14ac:dyDescent="0.25">
      <c r="E505" s="15" t="s">
        <v>39</v>
      </c>
      <c r="F505" s="15"/>
      <c r="G505" s="14">
        <f>STDEV(G4:G502)</f>
        <v>1.1115822805718153E-2</v>
      </c>
      <c r="H505" s="14">
        <f>STDEV(H4:H502)</f>
        <v>1.2852709336333026E-2</v>
      </c>
      <c r="I505" s="14">
        <f>STDEV(I4:I502)</f>
        <v>1.339968292894069E-2</v>
      </c>
      <c r="J505" s="14">
        <f>STDEV(J4:J502)</f>
        <v>1.4770154513117703E-2</v>
      </c>
    </row>
    <row r="506" spans="1:10" x14ac:dyDescent="0.25">
      <c r="E506" s="15"/>
      <c r="F506" s="15"/>
      <c r="G506" s="14"/>
      <c r="H506" s="14"/>
      <c r="I506" s="14"/>
      <c r="J506" s="14"/>
    </row>
    <row r="507" spans="1:10" x14ac:dyDescent="0.25">
      <c r="E507" s="15" t="s">
        <v>40</v>
      </c>
      <c r="F507" s="15"/>
      <c r="G507" s="14">
        <f>365*G504</f>
        <v>-9.9875695638331936E-3</v>
      </c>
      <c r="H507" s="14">
        <f>365*H504</f>
        <v>-8.2576467648664637E-2</v>
      </c>
      <c r="I507" s="14">
        <f>365*I504</f>
        <v>-0.11817493724767834</v>
      </c>
      <c r="J507" s="14">
        <f>365*J504</f>
        <v>-0.18513820560332711</v>
      </c>
    </row>
    <row r="508" spans="1:10" x14ac:dyDescent="0.25">
      <c r="E508" s="15" t="s">
        <v>41</v>
      </c>
      <c r="F508" s="15"/>
      <c r="G508" s="14">
        <f>SQRT(365)*G505</f>
        <v>0.21236749651621639</v>
      </c>
      <c r="H508" s="14">
        <f>SQRT(365)*H505</f>
        <v>0.24555066709083825</v>
      </c>
      <c r="I508" s="14">
        <f>SQRT(365)*I505</f>
        <v>0.25600058290479094</v>
      </c>
      <c r="J508" s="14">
        <f>SQRT(365)*J505</f>
        <v>0.28218340575696599</v>
      </c>
    </row>
  </sheetData>
  <mergeCells count="1">
    <mergeCell ref="H1:K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0"/>
  <sheetViews>
    <sheetView zoomScaleNormal="100" workbookViewId="0">
      <selection activeCell="K1" sqref="K1:P2"/>
    </sheetView>
  </sheetViews>
  <sheetFormatPr defaultRowHeight="15" x14ac:dyDescent="0.25"/>
  <cols>
    <col min="1" max="1" width="9.140625" style="2"/>
    <col min="2" max="2" width="10" style="4" bestFit="1" customWidth="1"/>
    <col min="3" max="4" width="9.140625" style="4"/>
    <col min="5" max="5" width="9.7109375" style="4" customWidth="1"/>
    <col min="7" max="7" width="14.42578125" style="16" bestFit="1" customWidth="1"/>
    <col min="8" max="8" width="14.5703125" style="5" customWidth="1"/>
    <col min="9" max="9" width="15.7109375" style="18" customWidth="1"/>
    <col min="10" max="10" width="12.28515625" customWidth="1"/>
    <col min="11" max="11" width="11.85546875" customWidth="1"/>
    <col min="12" max="15" width="11.5703125" bestFit="1" customWidth="1"/>
  </cols>
  <sheetData>
    <row r="1" spans="1:16" x14ac:dyDescent="0.25">
      <c r="A1" s="2" t="s">
        <v>3</v>
      </c>
      <c r="B1" s="3" t="s">
        <v>1</v>
      </c>
      <c r="C1" s="3" t="s">
        <v>4</v>
      </c>
      <c r="D1" s="3" t="s">
        <v>5</v>
      </c>
      <c r="E1" s="3" t="s">
        <v>6</v>
      </c>
      <c r="G1" s="19" t="s">
        <v>7</v>
      </c>
      <c r="I1" s="18" t="s">
        <v>49</v>
      </c>
      <c r="K1" t="s">
        <v>31</v>
      </c>
      <c r="L1" t="s">
        <v>1</v>
      </c>
      <c r="M1" t="s">
        <v>4</v>
      </c>
      <c r="N1" t="s">
        <v>33</v>
      </c>
      <c r="O1" t="s">
        <v>6</v>
      </c>
      <c r="P1" t="s">
        <v>42</v>
      </c>
    </row>
    <row r="2" spans="1:16" x14ac:dyDescent="0.25">
      <c r="A2" s="2">
        <f>Data!A3</f>
        <v>1</v>
      </c>
      <c r="B2" s="4">
        <f>Data!C$502*Data!C3/Data!C2</f>
        <v>10977.075328173216</v>
      </c>
      <c r="C2" s="4">
        <f>Data!D$502*Data!D3/Data!D2</f>
        <v>5187.4598030469397</v>
      </c>
      <c r="D2" s="4">
        <f>Data!E$502*Data!E3/Data!E2</f>
        <v>4236.7111093064641</v>
      </c>
      <c r="E2" s="4">
        <f>Data!F$502*Data!F3/Data!F2</f>
        <v>12252.617729492957</v>
      </c>
      <c r="G2" s="16">
        <f>$L$2*B2/Data!C$501+$M$2*C2/Data!D$501+$N$2*D2/Data!E$501+$O$2*E2/Data!F$501</f>
        <v>50878.012245206024</v>
      </c>
      <c r="I2" s="18">
        <f>$P$2-G2</f>
        <v>-878.01224520602409</v>
      </c>
      <c r="K2" t="s">
        <v>32</v>
      </c>
      <c r="L2" s="17">
        <v>10000</v>
      </c>
      <c r="M2" s="17">
        <v>15000</v>
      </c>
      <c r="N2" s="17">
        <v>10000</v>
      </c>
      <c r="O2" s="17">
        <v>15000</v>
      </c>
      <c r="P2" s="20">
        <f>SUM(L2:O2)</f>
        <v>50000</v>
      </c>
    </row>
    <row r="3" spans="1:16" x14ac:dyDescent="0.25">
      <c r="A3" s="2">
        <f>Data!A4</f>
        <v>2</v>
      </c>
      <c r="B3" s="4">
        <f>Data!C$502*Data!C4/Data!C3</f>
        <v>10925.971020128714</v>
      </c>
      <c r="C3" s="4">
        <f>Data!D$502*Data!D4/Data!D3</f>
        <v>5234.8736700984855</v>
      </c>
      <c r="D3" s="4">
        <f>Data!E$502*Data!E4/Data!E3</f>
        <v>4275.4766596886038</v>
      </c>
      <c r="E3" s="4">
        <f>Data!F$502*Data!F4/Data!F3</f>
        <v>12155.541572378572</v>
      </c>
      <c r="G3" s="16">
        <f>$L$2*B3/Data!C$501+$M$2*C3/Data!D$501+$N$2*D3/Data!E$501+$O$2*E3/Data!F$501</f>
        <v>50944.399385077886</v>
      </c>
      <c r="I3" s="18">
        <f t="shared" ref="I3:I66" si="0">$P$2-G3</f>
        <v>-944.39938507788611</v>
      </c>
    </row>
    <row r="4" spans="1:16" x14ac:dyDescent="0.25">
      <c r="A4" s="2">
        <f>Data!A5</f>
        <v>3</v>
      </c>
      <c r="B4" s="4">
        <f>Data!C$502*Data!C5/Data!C4</f>
        <v>11070.014535895949</v>
      </c>
      <c r="C4" s="4">
        <f>Data!D$502*Data!D5/Data!D4</f>
        <v>5164.1002986093335</v>
      </c>
      <c r="D4" s="4">
        <f>Data!E$502*Data!E5/Data!E4</f>
        <v>4186.0067298289605</v>
      </c>
      <c r="E4" s="4">
        <f>Data!F$502*Data!F5/Data!F4</f>
        <v>11986.836842652199</v>
      </c>
      <c r="G4" s="16">
        <f>$L$2*B4/Data!C$501+$M$2*C4/Data!D$501+$N$2*D4/Data!E$501+$O$2*E4/Data!F$501</f>
        <v>50442.79935049612</v>
      </c>
      <c r="I4" s="18">
        <f t="shared" si="0"/>
        <v>-442.79935049611959</v>
      </c>
    </row>
    <row r="5" spans="1:16" x14ac:dyDescent="0.25">
      <c r="A5" s="2">
        <f>Data!A6</f>
        <v>4</v>
      </c>
      <c r="B5" s="4">
        <f>Data!C$502*Data!C6/Data!C5</f>
        <v>10986.044308234983</v>
      </c>
      <c r="C5" s="4">
        <f>Data!D$502*Data!D6/Data!D5</f>
        <v>5194.0549678881762</v>
      </c>
      <c r="D5" s="4">
        <f>Data!E$502*Data!E6/Data!E5</f>
        <v>4234.3520510223771</v>
      </c>
      <c r="E5" s="4">
        <f>Data!F$502*Data!F6/Data!F5</f>
        <v>11955.918086701287</v>
      </c>
      <c r="G5" s="16">
        <f>$L$2*B5/Data!C$501+$M$2*C5/Data!D$501+$N$2*D5/Data!E$501+$O$2*E5/Data!F$501</f>
        <v>50532.62520514326</v>
      </c>
      <c r="I5" s="18">
        <f t="shared" si="0"/>
        <v>-532.62520514326025</v>
      </c>
    </row>
    <row r="6" spans="1:16" x14ac:dyDescent="0.25">
      <c r="A6" s="2">
        <f>Data!A7</f>
        <v>5</v>
      </c>
      <c r="B6" s="4">
        <f>Data!C$502*Data!C7/Data!C6</f>
        <v>11031.851404687221</v>
      </c>
      <c r="C6" s="4">
        <f>Data!D$502*Data!D7/Data!D6</f>
        <v>5242.361351179532</v>
      </c>
      <c r="D6" s="4">
        <f>Data!E$502*Data!E7/Data!E6</f>
        <v>4278.8744590935357</v>
      </c>
      <c r="E6" s="4">
        <f>Data!F$502*Data!F7/Data!F6</f>
        <v>12231.842100318536</v>
      </c>
      <c r="G6" s="16">
        <f>$L$2*B6/Data!C$501+$M$2*C6/Data!D$501+$N$2*D6/Data!E$501+$O$2*E6/Data!F$501</f>
        <v>51166.978550810447</v>
      </c>
      <c r="I6" s="18">
        <f t="shared" si="0"/>
        <v>-1166.9785508104469</v>
      </c>
      <c r="J6" t="s">
        <v>28</v>
      </c>
    </row>
    <row r="7" spans="1:16" x14ac:dyDescent="0.25">
      <c r="A7" s="2">
        <f>Data!A8</f>
        <v>6</v>
      </c>
      <c r="B7" s="4">
        <f>Data!C$502*Data!C8/Data!C7</f>
        <v>11153.545638541449</v>
      </c>
      <c r="C7" s="4">
        <f>Data!D$502*Data!D8/Data!D7</f>
        <v>5220.9007647890439</v>
      </c>
      <c r="D7" s="4">
        <f>Data!E$502*Data!E8/Data!E7</f>
        <v>4283.8354576346419</v>
      </c>
      <c r="E7" s="4">
        <f>Data!F$502*Data!F8/Data!F7</f>
        <v>11975.546598383944</v>
      </c>
      <c r="G7" s="16">
        <f>$L$2*B7/Data!C$501+$M$2*C7/Data!D$501+$N$2*D7/Data!E$501+$O$2*E7/Data!F$501</f>
        <v>50910.952234983299</v>
      </c>
      <c r="I7" s="18">
        <f t="shared" si="0"/>
        <v>-910.95223498329869</v>
      </c>
    </row>
    <row r="8" spans="1:16" x14ac:dyDescent="0.25">
      <c r="A8" s="2">
        <f>Data!A9</f>
        <v>7</v>
      </c>
      <c r="B8" s="4">
        <f>Data!C$502*Data!C9/Data!C8</f>
        <v>11117.124293400153</v>
      </c>
      <c r="C8" s="4">
        <f>Data!D$502*Data!D9/Data!D8</f>
        <v>5195.8544905813942</v>
      </c>
      <c r="D8" s="4">
        <f>Data!E$502*Data!E9/Data!E8</f>
        <v>4245.2293991225843</v>
      </c>
      <c r="E8" s="4">
        <f>Data!F$502*Data!F9/Data!F8</f>
        <v>12200.236971154241</v>
      </c>
      <c r="G8" s="16">
        <f>$L$2*B8/Data!C$501+$M$2*C8/Data!D$501+$N$2*D8/Data!E$501+$O$2*E8/Data!F$501</f>
        <v>50987.945909570357</v>
      </c>
      <c r="I8" s="18">
        <f t="shared" si="0"/>
        <v>-987.94590957035689</v>
      </c>
      <c r="K8" t="s">
        <v>43</v>
      </c>
      <c r="L8">
        <v>-650</v>
      </c>
      <c r="M8">
        <f>COUNTIF($I$2:$I$501,"&gt;-650")</f>
        <v>253</v>
      </c>
      <c r="P8" t="s">
        <v>30</v>
      </c>
    </row>
    <row r="9" spans="1:16" x14ac:dyDescent="0.25">
      <c r="A9" s="2">
        <f>Data!A10</f>
        <v>8</v>
      </c>
      <c r="B9" s="4">
        <f>Data!C$502*Data!C10/Data!C9</f>
        <v>11029.688854501408</v>
      </c>
      <c r="C9" s="4">
        <f>Data!D$502*Data!D10/Data!D9</f>
        <v>5200.3491503578325</v>
      </c>
      <c r="D9" s="4">
        <f>Data!E$502*Data!E10/Data!E9</f>
        <v>4233.0054367752773</v>
      </c>
      <c r="E9" s="4">
        <f>Data!F$502*Data!F10/Data!F9</f>
        <v>11968.787712128906</v>
      </c>
      <c r="G9" s="16">
        <f>$L$2*B9/Data!C$501+$M$2*C9/Data!D$501+$N$2*D9/Data!E$501+$O$2*E9/Data!F$501</f>
        <v>50604.132615983952</v>
      </c>
      <c r="I9" s="18">
        <f t="shared" si="0"/>
        <v>-604.13261598395184</v>
      </c>
      <c r="L9">
        <v>-550</v>
      </c>
      <c r="M9">
        <f>COUNTIF($I$2:$I$501,"&gt;-550")</f>
        <v>208</v>
      </c>
      <c r="O9">
        <v>-600</v>
      </c>
      <c r="P9">
        <f>M8-M9</f>
        <v>45</v>
      </c>
    </row>
    <row r="10" spans="1:16" x14ac:dyDescent="0.25">
      <c r="A10" s="2">
        <f>Data!A11</f>
        <v>9</v>
      </c>
      <c r="B10" s="4">
        <f>Data!C$502*Data!C11/Data!C10</f>
        <v>11067.286097895361</v>
      </c>
      <c r="C10" s="4">
        <f>Data!D$502*Data!D11/Data!D10</f>
        <v>5199.642363229611</v>
      </c>
      <c r="D10" s="4">
        <f>Data!E$502*Data!E11/Data!E10</f>
        <v>4219.2926988788768</v>
      </c>
      <c r="E10" s="4">
        <f>Data!F$502*Data!F11/Data!F10</f>
        <v>12070.336639614403</v>
      </c>
      <c r="G10" s="16">
        <f>$L$2*B10/Data!C$501+$M$2*C10/Data!D$501+$N$2*D10/Data!E$501+$O$2*E10/Data!F$501</f>
        <v>50729.186766662009</v>
      </c>
      <c r="I10" s="18">
        <f t="shared" si="0"/>
        <v>-729.18676666200918</v>
      </c>
      <c r="L10">
        <v>-450</v>
      </c>
      <c r="M10">
        <f>COUNTIF($I$2:$I$501,"&gt;-450")</f>
        <v>165</v>
      </c>
      <c r="O10">
        <v>-500</v>
      </c>
      <c r="P10">
        <f t="shared" ref="P10:P20" si="1">M9-M10</f>
        <v>43</v>
      </c>
    </row>
    <row r="11" spans="1:16" x14ac:dyDescent="0.25">
      <c r="A11" s="2">
        <f>Data!A12</f>
        <v>10</v>
      </c>
      <c r="B11" s="4">
        <f>Data!C$502*Data!C12/Data!C11</f>
        <v>10986.780405553942</v>
      </c>
      <c r="C11" s="4">
        <f>Data!D$502*Data!D12/Data!D11</f>
        <v>5207.3880136870275</v>
      </c>
      <c r="D11" s="4">
        <f>Data!E$502*Data!E12/Data!E11</f>
        <v>4201.263251189228</v>
      </c>
      <c r="E11" s="4">
        <f>Data!F$502*Data!F12/Data!F11</f>
        <v>11904.445294927726</v>
      </c>
      <c r="G11" s="16">
        <f>$L$2*B11/Data!C$501+$M$2*C11/Data!D$501+$N$2*D11/Data!E$501+$O$2*E11/Data!F$501</f>
        <v>50428.404614534273</v>
      </c>
      <c r="I11" s="18">
        <f t="shared" si="0"/>
        <v>-428.4046145342727</v>
      </c>
      <c r="L11">
        <v>-350</v>
      </c>
      <c r="M11">
        <f>COUNTIF($I$2:$I$501,"&gt;-350")</f>
        <v>132</v>
      </c>
      <c r="O11">
        <v>-400</v>
      </c>
      <c r="P11">
        <f t="shared" si="1"/>
        <v>33</v>
      </c>
    </row>
    <row r="12" spans="1:16" x14ac:dyDescent="0.25">
      <c r="A12" s="2">
        <f>Data!A13</f>
        <v>11</v>
      </c>
      <c r="B12" s="4">
        <f>Data!C$502*Data!C13/Data!C12</f>
        <v>11017.008037909076</v>
      </c>
      <c r="C12" s="4">
        <f>Data!D$502*Data!D13/Data!D12</f>
        <v>5185.9298417635928</v>
      </c>
      <c r="D12" s="4">
        <f>Data!E$502*Data!E13/Data!E12</f>
        <v>4246.4177812974449</v>
      </c>
      <c r="E12" s="4">
        <f>Data!F$502*Data!F13/Data!F12</f>
        <v>12166.022693918983</v>
      </c>
      <c r="G12" s="16">
        <f>$L$2*B12/Data!C$501+$M$2*C12/Data!D$501+$N$2*D12/Data!E$501+$O$2*E12/Data!F$501</f>
        <v>50826.772341490432</v>
      </c>
      <c r="I12" s="18">
        <f t="shared" si="0"/>
        <v>-826.77234149043215</v>
      </c>
      <c r="L12">
        <v>-250</v>
      </c>
      <c r="M12">
        <f>COUNTIF($I$2:$I$501,"&gt;-250")</f>
        <v>103</v>
      </c>
      <c r="O12">
        <v>-300</v>
      </c>
      <c r="P12">
        <f t="shared" si="1"/>
        <v>29</v>
      </c>
    </row>
    <row r="13" spans="1:16" x14ac:dyDescent="0.25">
      <c r="A13" s="2">
        <f>Data!A14</f>
        <v>12</v>
      </c>
      <c r="B13" s="4">
        <f>Data!C$502*Data!C14/Data!C13</f>
        <v>10981.295298169991</v>
      </c>
      <c r="C13" s="4">
        <f>Data!D$502*Data!D14/Data!D13</f>
        <v>5159.4924270660385</v>
      </c>
      <c r="D13" s="4">
        <f>Data!E$502*Data!E14/Data!E13</f>
        <v>4189.2261206474623</v>
      </c>
      <c r="E13" s="4">
        <f>Data!F$502*Data!F14/Data!F13</f>
        <v>11993.070005809222</v>
      </c>
      <c r="G13" s="16">
        <f>$L$2*B13/Data!C$501+$M$2*C13/Data!D$501+$N$2*D13/Data!E$501+$O$2*E13/Data!F$501</f>
        <v>50362.820546482137</v>
      </c>
      <c r="I13" s="18">
        <f t="shared" si="0"/>
        <v>-362.82054648213671</v>
      </c>
      <c r="L13">
        <v>-150</v>
      </c>
      <c r="M13">
        <f>COUNTIF($I$2:$I$501,"&gt;-150")</f>
        <v>77</v>
      </c>
      <c r="O13">
        <v>-200</v>
      </c>
      <c r="P13">
        <f t="shared" si="1"/>
        <v>26</v>
      </c>
    </row>
    <row r="14" spans="1:16" x14ac:dyDescent="0.25">
      <c r="A14" s="2">
        <f>Data!A15</f>
        <v>13</v>
      </c>
      <c r="B14" s="4">
        <f>Data!C$502*Data!C15/Data!C14</f>
        <v>11028.459836571397</v>
      </c>
      <c r="C14" s="4">
        <f>Data!D$502*Data!D15/Data!D14</f>
        <v>5205.0704266211605</v>
      </c>
      <c r="D14" s="4">
        <f>Data!E$502*Data!E15/Data!E14</f>
        <v>4251.8578615232373</v>
      </c>
      <c r="E14" s="4">
        <f>Data!F$502*Data!F15/Data!F14</f>
        <v>11856.171946015074</v>
      </c>
      <c r="G14" s="16">
        <f>$L$2*B14/Data!C$501+$M$2*C14/Data!D$501+$N$2*D14/Data!E$501+$O$2*E14/Data!F$501</f>
        <v>50523.281288439808</v>
      </c>
      <c r="I14" s="18">
        <f t="shared" si="0"/>
        <v>-523.28128843980812</v>
      </c>
      <c r="L14">
        <v>-50</v>
      </c>
      <c r="M14">
        <f>COUNTIF($I$2:$I$501,"&gt;-50")</f>
        <v>65</v>
      </c>
      <c r="O14">
        <v>-100</v>
      </c>
      <c r="P14">
        <f t="shared" si="1"/>
        <v>12</v>
      </c>
    </row>
    <row r="15" spans="1:16" x14ac:dyDescent="0.25">
      <c r="A15" s="2">
        <f>Data!A16</f>
        <v>14</v>
      </c>
      <c r="B15" s="4">
        <f>Data!C$502*Data!C16/Data!C15</f>
        <v>11002.159868140539</v>
      </c>
      <c r="C15" s="4">
        <f>Data!D$502*Data!D16/Data!D15</f>
        <v>5205.4121074781488</v>
      </c>
      <c r="D15" s="4">
        <f>Data!E$502*Data!E16/Data!E15</f>
        <v>4225.3880703130344</v>
      </c>
      <c r="E15" s="4">
        <f>Data!F$502*Data!F16/Data!F15</f>
        <v>11990.010378656969</v>
      </c>
      <c r="G15" s="16">
        <f>$L$2*B15/Data!C$501+$M$2*C15/Data!D$501+$N$2*D15/Data!E$501+$O$2*E15/Data!F$501</f>
        <v>50601.36915302655</v>
      </c>
      <c r="I15" s="18">
        <f t="shared" si="0"/>
        <v>-601.36915302654961</v>
      </c>
      <c r="L15">
        <v>50</v>
      </c>
      <c r="M15">
        <f>COUNTIF($I$2:$I$501,"&gt;50")</f>
        <v>47</v>
      </c>
      <c r="O15">
        <v>0</v>
      </c>
      <c r="P15">
        <f t="shared" si="1"/>
        <v>18</v>
      </c>
    </row>
    <row r="16" spans="1:16" x14ac:dyDescent="0.25">
      <c r="A16" s="2">
        <f>Data!A17</f>
        <v>15</v>
      </c>
      <c r="B16" s="4">
        <f>Data!C$502*Data!C17/Data!C16</f>
        <v>11105.955829369774</v>
      </c>
      <c r="C16" s="4">
        <f>Data!D$502*Data!D17/Data!D16</f>
        <v>5205.5753240567483</v>
      </c>
      <c r="D16" s="4">
        <f>Data!E$502*Data!E17/Data!E16</f>
        <v>4267.4892204267944</v>
      </c>
      <c r="E16" s="4">
        <f>Data!F$502*Data!F17/Data!F16</f>
        <v>11970.296458849112</v>
      </c>
      <c r="G16" s="16">
        <f>$L$2*B16/Data!C$501+$M$2*C16/Data!D$501+$N$2*D16/Data!E$501+$O$2*E16/Data!F$501</f>
        <v>50775.647960550879</v>
      </c>
      <c r="I16" s="18">
        <f t="shared" si="0"/>
        <v>-775.64796055087936</v>
      </c>
      <c r="L16">
        <v>150</v>
      </c>
      <c r="M16">
        <f>COUNTIF($I$2:$I$501,"&gt;150")</f>
        <v>35</v>
      </c>
      <c r="O16">
        <v>100</v>
      </c>
      <c r="P16">
        <f t="shared" si="1"/>
        <v>12</v>
      </c>
    </row>
    <row r="17" spans="1:16" x14ac:dyDescent="0.25">
      <c r="A17" s="2">
        <f>Data!A18</f>
        <v>16</v>
      </c>
      <c r="B17" s="4">
        <f>Data!C$502*Data!C18/Data!C17</f>
        <v>11034.633163816166</v>
      </c>
      <c r="C17" s="4">
        <f>Data!D$502*Data!D18/Data!D17</f>
        <v>5233.1865054429973</v>
      </c>
      <c r="D17" s="4">
        <f>Data!E$502*Data!E18/Data!E17</f>
        <v>4245.2151416772613</v>
      </c>
      <c r="E17" s="4">
        <f>Data!F$502*Data!F18/Data!F17</f>
        <v>11992.521616016051</v>
      </c>
      <c r="G17" s="16">
        <f>$L$2*B17/Data!C$501+$M$2*C17/Data!D$501+$N$2*D17/Data!E$501+$O$2*E17/Data!F$501</f>
        <v>50764.424113465851</v>
      </c>
      <c r="I17" s="18">
        <f t="shared" si="0"/>
        <v>-764.42411346585141</v>
      </c>
      <c r="L17">
        <v>250</v>
      </c>
      <c r="M17">
        <f>COUNTIF($I$2:$I$501,"&gt;250")</f>
        <v>25</v>
      </c>
      <c r="O17">
        <v>200</v>
      </c>
      <c r="P17">
        <f t="shared" si="1"/>
        <v>10</v>
      </c>
    </row>
    <row r="18" spans="1:16" x14ac:dyDescent="0.25">
      <c r="A18" s="2">
        <f>Data!A19</f>
        <v>17</v>
      </c>
      <c r="B18" s="4">
        <f>Data!C$502*Data!C19/Data!C18</f>
        <v>11020.355793817222</v>
      </c>
      <c r="C18" s="4">
        <f>Data!D$502*Data!D19/Data!D18</f>
        <v>5176.6653230566853</v>
      </c>
      <c r="D18" s="4">
        <f>Data!E$502*Data!E19/Data!E18</f>
        <v>4212.334036763983</v>
      </c>
      <c r="E18" s="4">
        <f>Data!F$502*Data!F19/Data!F18</f>
        <v>12209.820751410343</v>
      </c>
      <c r="G18" s="16">
        <f>$L$2*B18/Data!C$501+$M$2*C18/Data!D$501+$N$2*D18/Data!E$501+$O$2*E18/Data!F$501</f>
        <v>50773.983233599</v>
      </c>
      <c r="I18" s="18">
        <f t="shared" si="0"/>
        <v>-773.9832335989995</v>
      </c>
      <c r="L18">
        <v>350</v>
      </c>
      <c r="M18">
        <f>COUNTIF($I$2:$I$501,"&gt;350")</f>
        <v>15</v>
      </c>
      <c r="O18">
        <v>300</v>
      </c>
      <c r="P18">
        <f t="shared" si="1"/>
        <v>10</v>
      </c>
    </row>
    <row r="19" spans="1:16" x14ac:dyDescent="0.25">
      <c r="A19" s="2">
        <f>Data!A20</f>
        <v>18</v>
      </c>
      <c r="B19" s="4">
        <f>Data!C$502*Data!C20/Data!C19</f>
        <v>11102.441242668798</v>
      </c>
      <c r="C19" s="4">
        <f>Data!D$502*Data!D20/Data!D19</f>
        <v>5234.8373207361883</v>
      </c>
      <c r="D19" s="4">
        <f>Data!E$502*Data!E20/Data!E19</f>
        <v>4241.8758217748555</v>
      </c>
      <c r="E19" s="4">
        <f>Data!F$502*Data!F20/Data!F19</f>
        <v>12001.687445479643</v>
      </c>
      <c r="G19" s="16">
        <f>$L$2*B19/Data!C$501+$M$2*C19/Data!D$501+$N$2*D19/Data!E$501+$O$2*E19/Data!F$501</f>
        <v>50835.155520037806</v>
      </c>
      <c r="I19" s="18">
        <f t="shared" si="0"/>
        <v>-835.15552003780613</v>
      </c>
      <c r="L19">
        <v>450</v>
      </c>
      <c r="M19">
        <f>COUNTIF($I$2:$I$501,"&gt;450")</f>
        <v>12</v>
      </c>
      <c r="O19">
        <v>400</v>
      </c>
      <c r="P19">
        <f t="shared" si="1"/>
        <v>3</v>
      </c>
    </row>
    <row r="20" spans="1:16" x14ac:dyDescent="0.25">
      <c r="A20" s="2">
        <f>Data!A21</f>
        <v>19</v>
      </c>
      <c r="B20" s="4">
        <f>Data!C$502*Data!C21/Data!C20</f>
        <v>11026.992172712326</v>
      </c>
      <c r="C20" s="4">
        <f>Data!D$502*Data!D21/Data!D20</f>
        <v>5225.4786270192126</v>
      </c>
      <c r="D20" s="4">
        <f>Data!E$502*Data!E21/Data!E20</f>
        <v>4218.1663001475863</v>
      </c>
      <c r="E20" s="4">
        <f>Data!F$502*Data!F21/Data!F20</f>
        <v>12193.843551376729</v>
      </c>
      <c r="G20" s="16">
        <f>$L$2*B20/Data!C$501+$M$2*C20/Data!D$501+$N$2*D20/Data!E$501+$O$2*E20/Data!F$501</f>
        <v>50918.199142256351</v>
      </c>
      <c r="I20" s="18">
        <f t="shared" si="0"/>
        <v>-918.19914225635148</v>
      </c>
      <c r="L20">
        <v>550</v>
      </c>
      <c r="M20">
        <f>COUNTIF($I$2:$I$501,"&gt;550")</f>
        <v>8</v>
      </c>
      <c r="O20">
        <v>500</v>
      </c>
      <c r="P20">
        <f t="shared" si="1"/>
        <v>4</v>
      </c>
    </row>
    <row r="21" spans="1:16" x14ac:dyDescent="0.25">
      <c r="A21" s="2">
        <f>Data!A22</f>
        <v>20</v>
      </c>
      <c r="B21" s="4">
        <f>Data!C$502*Data!C22/Data!C21</f>
        <v>10961.439669447427</v>
      </c>
      <c r="C21" s="4">
        <f>Data!D$502*Data!D22/Data!D21</f>
        <v>5151.4740124045011</v>
      </c>
      <c r="D21" s="4">
        <f>Data!E$502*Data!E22/Data!E21</f>
        <v>4179.9648339310061</v>
      </c>
      <c r="E21" s="4">
        <f>Data!F$502*Data!F22/Data!F21</f>
        <v>11931.88651184917</v>
      </c>
      <c r="G21" s="16">
        <f>$L$2*B21/Data!C$501+$M$2*C21/Data!D$501+$N$2*D21/Data!E$501+$O$2*E21/Data!F$501</f>
        <v>50222.612625101967</v>
      </c>
      <c r="I21" s="18">
        <f t="shared" si="0"/>
        <v>-222.61262510196684</v>
      </c>
    </row>
    <row r="22" spans="1:16" x14ac:dyDescent="0.25">
      <c r="A22" s="2">
        <f>Data!A23</f>
        <v>21</v>
      </c>
      <c r="B22" s="4">
        <f>Data!C$502*Data!C23/Data!C22</f>
        <v>10949.817780365065</v>
      </c>
      <c r="C22" s="4">
        <f>Data!D$502*Data!D23/Data!D22</f>
        <v>5134.5935776567221</v>
      </c>
      <c r="D22" s="4">
        <f>Data!E$502*Data!E23/Data!E22</f>
        <v>4181.0097532411173</v>
      </c>
      <c r="E22" s="4">
        <f>Data!F$502*Data!F23/Data!F22</f>
        <v>11806.215823991393</v>
      </c>
      <c r="G22" s="16">
        <f>$L$2*B22/Data!C$501+$M$2*C22/Data!D$501+$N$2*D22/Data!E$501+$O$2*E22/Data!F$501</f>
        <v>50009.128172142809</v>
      </c>
      <c r="I22" s="18">
        <f t="shared" si="0"/>
        <v>-9.1281721428094897</v>
      </c>
    </row>
    <row r="23" spans="1:16" x14ac:dyDescent="0.25">
      <c r="A23" s="2">
        <f>Data!A24</f>
        <v>22</v>
      </c>
      <c r="B23" s="4">
        <f>Data!C$502*Data!C24/Data!C23</f>
        <v>11081.073539338337</v>
      </c>
      <c r="C23" s="4">
        <f>Data!D$502*Data!D24/Data!D23</f>
        <v>5215.8075314521775</v>
      </c>
      <c r="D23" s="4">
        <f>Data!E$502*Data!E24/Data!E23</f>
        <v>4238.0701552146302</v>
      </c>
      <c r="E23" s="4">
        <f>Data!F$502*Data!F24/Data!F23</f>
        <v>12057.555696100713</v>
      </c>
      <c r="G23" s="16">
        <f>$L$2*B23/Data!C$501+$M$2*C23/Data!D$501+$N$2*D23/Data!E$501+$O$2*E23/Data!F$501</f>
        <v>50819.321241547135</v>
      </c>
      <c r="I23" s="18">
        <f t="shared" si="0"/>
        <v>-819.32124154713529</v>
      </c>
    </row>
    <row r="24" spans="1:16" x14ac:dyDescent="0.25">
      <c r="A24" s="2">
        <f>Data!A25</f>
        <v>23</v>
      </c>
      <c r="B24" s="4">
        <f>Data!C$502*Data!C25/Data!C24</f>
        <v>11026.636355372269</v>
      </c>
      <c r="C24" s="4">
        <f>Data!D$502*Data!D25/Data!D24</f>
        <v>5171.8074600717773</v>
      </c>
      <c r="D24" s="4">
        <f>Data!E$502*Data!E25/Data!E24</f>
        <v>4214.0968373551568</v>
      </c>
      <c r="E24" s="4">
        <f>Data!F$502*Data!F25/Data!F24</f>
        <v>11792.927397686386</v>
      </c>
      <c r="G24" s="16">
        <f>$L$2*B24/Data!C$501+$M$2*C24/Data!D$501+$N$2*D24/Data!E$501+$O$2*E24/Data!F$501</f>
        <v>50253.600412971908</v>
      </c>
      <c r="I24" s="18">
        <f t="shared" si="0"/>
        <v>-253.60041297190764</v>
      </c>
    </row>
    <row r="25" spans="1:16" x14ac:dyDescent="0.25">
      <c r="A25" s="2">
        <f>Data!A26</f>
        <v>24</v>
      </c>
      <c r="B25" s="4">
        <f>Data!C$502*Data!C26/Data!C25</f>
        <v>11119.980438911136</v>
      </c>
      <c r="C25" s="4">
        <f>Data!D$502*Data!D26/Data!D25</f>
        <v>5236.7049805154847</v>
      </c>
      <c r="D25" s="4">
        <f>Data!E$502*Data!E26/Data!E25</f>
        <v>4283.3478485304386</v>
      </c>
      <c r="E25" s="4">
        <f>Data!F$502*Data!F26/Data!F25</f>
        <v>11949.486291339073</v>
      </c>
      <c r="G25" s="16">
        <f>$L$2*B25/Data!C$501+$M$2*C25/Data!D$501+$N$2*D25/Data!E$501+$O$2*E25/Data!F$501</f>
        <v>50893.017559878761</v>
      </c>
      <c r="I25" s="18">
        <f t="shared" si="0"/>
        <v>-893.01755987876095</v>
      </c>
    </row>
    <row r="26" spans="1:16" x14ac:dyDescent="0.25">
      <c r="A26" s="2">
        <f>Data!A27</f>
        <v>25</v>
      </c>
      <c r="B26" s="4">
        <f>Data!C$502*Data!C27/Data!C26</f>
        <v>11065.417442305634</v>
      </c>
      <c r="C26" s="4">
        <f>Data!D$502*Data!D27/Data!D26</f>
        <v>5194.0909846493087</v>
      </c>
      <c r="D26" s="4">
        <f>Data!E$502*Data!E27/Data!E26</f>
        <v>4236.6720646628837</v>
      </c>
      <c r="E26" s="4">
        <f>Data!F$502*Data!F27/Data!F26</f>
        <v>12029.986489668141</v>
      </c>
      <c r="G26" s="16">
        <f>$L$2*B26/Data!C$501+$M$2*C26/Data!D$501+$N$2*D26/Data!E$501+$O$2*E26/Data!F$501</f>
        <v>50703.398982943865</v>
      </c>
      <c r="I26" s="18">
        <f t="shared" si="0"/>
        <v>-703.39898294386512</v>
      </c>
    </row>
    <row r="27" spans="1:16" x14ac:dyDescent="0.25">
      <c r="A27" s="2">
        <f>Data!A28</f>
        <v>26</v>
      </c>
      <c r="B27" s="4">
        <f>Data!C$502*Data!C28/Data!C27</f>
        <v>11006.849348662256</v>
      </c>
      <c r="C27" s="4">
        <f>Data!D$502*Data!D28/Data!D27</f>
        <v>5183.7697973592203</v>
      </c>
      <c r="D27" s="4">
        <f>Data!E$502*Data!E28/Data!E27</f>
        <v>4215.226836196679</v>
      </c>
      <c r="E27" s="4">
        <f>Data!F$502*Data!F28/Data!F27</f>
        <v>12153.154041206219</v>
      </c>
      <c r="G27" s="16">
        <f>$L$2*B27/Data!C$501+$M$2*C27/Data!D$501+$N$2*D27/Data!E$501+$O$2*E27/Data!F$501</f>
        <v>50719.28973720823</v>
      </c>
      <c r="I27" s="18">
        <f t="shared" si="0"/>
        <v>-719.28973720822978</v>
      </c>
    </row>
    <row r="28" spans="1:16" x14ac:dyDescent="0.25">
      <c r="A28" s="2">
        <f>Data!A29</f>
        <v>27</v>
      </c>
      <c r="B28" s="4">
        <f>Data!C$502*Data!C29/Data!C28</f>
        <v>11053.976709923061</v>
      </c>
      <c r="C28" s="4">
        <f>Data!D$502*Data!D29/Data!D28</f>
        <v>5196.8231470768396</v>
      </c>
      <c r="D28" s="4">
        <f>Data!E$502*Data!E29/Data!E28</f>
        <v>4244.158246787084</v>
      </c>
      <c r="E28" s="4">
        <f>Data!F$502*Data!F29/Data!F28</f>
        <v>11949.699577848744</v>
      </c>
      <c r="G28" s="16">
        <f>$L$2*B28/Data!C$501+$M$2*C28/Data!D$501+$N$2*D28/Data!E$501+$O$2*E28/Data!F$501</f>
        <v>50619.6617579144</v>
      </c>
      <c r="I28" s="18">
        <f t="shared" si="0"/>
        <v>-619.66175791440037</v>
      </c>
    </row>
    <row r="29" spans="1:16" x14ac:dyDescent="0.25">
      <c r="A29" s="2">
        <f>Data!A30</f>
        <v>28</v>
      </c>
      <c r="B29" s="4">
        <f>Data!C$502*Data!C30/Data!C29</f>
        <v>11003.125438409377</v>
      </c>
      <c r="C29" s="4">
        <f>Data!D$502*Data!D30/Data!D29</f>
        <v>5157.0298791900632</v>
      </c>
      <c r="D29" s="4">
        <f>Data!E$502*Data!E30/Data!E29</f>
        <v>4203.0752305010028</v>
      </c>
      <c r="E29" s="4">
        <f>Data!F$502*Data!F30/Data!F29</f>
        <v>12012.091756149426</v>
      </c>
      <c r="G29" s="16">
        <f>$L$2*B29/Data!C$501+$M$2*C29/Data!D$501+$N$2*D29/Data!E$501+$O$2*E29/Data!F$501</f>
        <v>50432.947977593518</v>
      </c>
      <c r="I29" s="18">
        <f t="shared" si="0"/>
        <v>-432.94797759351786</v>
      </c>
    </row>
    <row r="30" spans="1:16" x14ac:dyDescent="0.25">
      <c r="A30" s="2">
        <f>Data!A31</f>
        <v>29</v>
      </c>
      <c r="B30" s="4">
        <f>Data!C$502*Data!C31/Data!C30</f>
        <v>11091.090474789249</v>
      </c>
      <c r="C30" s="4">
        <f>Data!D$502*Data!D31/Data!D30</f>
        <v>5227.6555094481973</v>
      </c>
      <c r="D30" s="4">
        <f>Data!E$502*Data!E31/Data!E30</f>
        <v>4290.2205358884594</v>
      </c>
      <c r="E30" s="4">
        <f>Data!F$502*Data!F31/Data!F30</f>
        <v>11888.834196895859</v>
      </c>
      <c r="G30" s="16">
        <f>$L$2*B30/Data!C$501+$M$2*C30/Data!D$501+$N$2*D30/Data!E$501+$O$2*E30/Data!F$501</f>
        <v>50781.298865062141</v>
      </c>
      <c r="I30" s="18">
        <f t="shared" si="0"/>
        <v>-781.29886506214098</v>
      </c>
    </row>
    <row r="31" spans="1:16" x14ac:dyDescent="0.25">
      <c r="A31" s="2">
        <f>Data!A32</f>
        <v>30</v>
      </c>
      <c r="B31" s="4">
        <f>Data!C$502*Data!C32/Data!C31</f>
        <v>10946.170092265775</v>
      </c>
      <c r="C31" s="4">
        <f>Data!D$502*Data!D32/Data!D31</f>
        <v>5224.020643687566</v>
      </c>
      <c r="D31" s="4">
        <f>Data!E$502*Data!E32/Data!E31</f>
        <v>4239.4918788924542</v>
      </c>
      <c r="E31" s="4">
        <f>Data!F$502*Data!F32/Data!F31</f>
        <v>12094.799211504536</v>
      </c>
      <c r="G31" s="16">
        <f>$L$2*B31/Data!C$501+$M$2*C31/Data!D$501+$N$2*D31/Data!E$501+$O$2*E31/Data!F$501</f>
        <v>50768.445881326144</v>
      </c>
      <c r="I31" s="18">
        <f t="shared" si="0"/>
        <v>-768.44588132614444</v>
      </c>
    </row>
    <row r="32" spans="1:16" x14ac:dyDescent="0.25">
      <c r="A32" s="2">
        <f>Data!A33</f>
        <v>31</v>
      </c>
      <c r="B32" s="4">
        <f>Data!C$502*Data!C33/Data!C32</f>
        <v>10998.043799178547</v>
      </c>
      <c r="C32" s="4">
        <f>Data!D$502*Data!D33/Data!D32</f>
        <v>5131.4282734410772</v>
      </c>
      <c r="D32" s="4">
        <f>Data!E$502*Data!E33/Data!E32</f>
        <v>4172.947453209481</v>
      </c>
      <c r="E32" s="4">
        <f>Data!F$502*Data!F33/Data!F32</f>
        <v>11855.210793016144</v>
      </c>
      <c r="G32" s="16">
        <f>$L$2*B32/Data!C$501+$M$2*C32/Data!D$501+$N$2*D32/Data!E$501+$O$2*E32/Data!F$501</f>
        <v>50085.427866469981</v>
      </c>
      <c r="I32" s="18">
        <f t="shared" si="0"/>
        <v>-85.427866469981382</v>
      </c>
    </row>
    <row r="33" spans="1:9" x14ac:dyDescent="0.25">
      <c r="A33" s="2">
        <f>Data!A34</f>
        <v>32</v>
      </c>
      <c r="B33" s="4">
        <f>Data!C$502*Data!C34/Data!C33</f>
        <v>11086.910295235528</v>
      </c>
      <c r="C33" s="4">
        <f>Data!D$502*Data!D34/Data!D33</f>
        <v>5175.5775380863233</v>
      </c>
      <c r="D33" s="4">
        <f>Data!E$502*Data!E34/Data!E33</f>
        <v>4230.5419922208503</v>
      </c>
      <c r="E33" s="4">
        <f>Data!F$502*Data!F34/Data!F33</f>
        <v>12005.869569316143</v>
      </c>
      <c r="G33" s="16">
        <f>$L$2*B33/Data!C$501+$M$2*C33/Data!D$501+$N$2*D33/Data!E$501+$O$2*E33/Data!F$501</f>
        <v>50623.996689991771</v>
      </c>
      <c r="I33" s="18">
        <f t="shared" si="0"/>
        <v>-623.99668999177084</v>
      </c>
    </row>
    <row r="34" spans="1:9" x14ac:dyDescent="0.25">
      <c r="A34" s="2">
        <f>Data!A35</f>
        <v>33</v>
      </c>
      <c r="B34" s="4">
        <f>Data!C$502*Data!C35/Data!C34</f>
        <v>11111.16342989389</v>
      </c>
      <c r="C34" s="4">
        <f>Data!D$502*Data!D35/Data!D34</f>
        <v>5264.4911784488559</v>
      </c>
      <c r="D34" s="4">
        <f>Data!E$502*Data!E35/Data!E34</f>
        <v>4286.8469982259758</v>
      </c>
      <c r="E34" s="4">
        <f>Data!F$502*Data!F35/Data!F34</f>
        <v>11947.886673082252</v>
      </c>
      <c r="G34" s="16">
        <f>$L$2*B34/Data!C$501+$M$2*C34/Data!D$501+$N$2*D34/Data!E$501+$O$2*E34/Data!F$501</f>
        <v>50973.191138744594</v>
      </c>
      <c r="I34" s="18">
        <f t="shared" si="0"/>
        <v>-973.19113874459435</v>
      </c>
    </row>
    <row r="35" spans="1:9" x14ac:dyDescent="0.25">
      <c r="A35" s="2">
        <f>Data!A36</f>
        <v>34</v>
      </c>
      <c r="B35" s="4">
        <f>Data!C$502*Data!C36/Data!C35</f>
        <v>11040.808871277763</v>
      </c>
      <c r="C35" s="4">
        <f>Data!D$502*Data!D36/Data!D35</f>
        <v>5246.9915724598204</v>
      </c>
      <c r="D35" s="4">
        <f>Data!E$502*Data!E36/Data!E35</f>
        <v>4245.8483350224833</v>
      </c>
      <c r="E35" s="4">
        <f>Data!F$502*Data!F36/Data!F35</f>
        <v>12307.83834054424</v>
      </c>
      <c r="G35" s="16">
        <f>$L$2*B35/Data!C$501+$M$2*C35/Data!D$501+$N$2*D35/Data!E$501+$O$2*E35/Data!F$501</f>
        <v>51202.709742769337</v>
      </c>
      <c r="I35" s="18">
        <f t="shared" si="0"/>
        <v>-1202.709742769337</v>
      </c>
    </row>
    <row r="36" spans="1:9" x14ac:dyDescent="0.25">
      <c r="A36" s="2">
        <f>Data!A37</f>
        <v>35</v>
      </c>
      <c r="B36" s="4">
        <f>Data!C$502*Data!C37/Data!C36</f>
        <v>11049.602797701134</v>
      </c>
      <c r="C36" s="4">
        <f>Data!D$502*Data!D37/Data!D36</f>
        <v>5233.1067098362591</v>
      </c>
      <c r="D36" s="4">
        <f>Data!E$502*Data!E37/Data!E36</f>
        <v>4232.3806084377566</v>
      </c>
      <c r="E36" s="4">
        <f>Data!F$502*Data!F37/Data!F36</f>
        <v>12064.485242888235</v>
      </c>
      <c r="G36" s="16">
        <f>$L$2*B36/Data!C$501+$M$2*C36/Data!D$501+$N$2*D36/Data!E$501+$O$2*E36/Data!F$501</f>
        <v>50835.925075317413</v>
      </c>
      <c r="I36" s="18">
        <f t="shared" si="0"/>
        <v>-835.92507531741285</v>
      </c>
    </row>
    <row r="37" spans="1:9" x14ac:dyDescent="0.25">
      <c r="A37" s="2">
        <f>Data!A38</f>
        <v>36</v>
      </c>
      <c r="B37" s="4">
        <f>Data!C$502*Data!C38/Data!C37</f>
        <v>10985.020227436222</v>
      </c>
      <c r="C37" s="4">
        <f>Data!D$502*Data!D38/Data!D37</f>
        <v>5187.861537688611</v>
      </c>
      <c r="D37" s="4">
        <f>Data!E$502*Data!E38/Data!E37</f>
        <v>4226.8100000000004</v>
      </c>
      <c r="E37" s="4">
        <f>Data!F$502*Data!F38/Data!F37</f>
        <v>12083.499882831977</v>
      </c>
      <c r="G37" s="16">
        <f>$L$2*B37/Data!C$501+$M$2*C37/Data!D$501+$N$2*D37/Data!E$501+$O$2*E37/Data!F$501</f>
        <v>50653.080283152136</v>
      </c>
      <c r="I37" s="18">
        <f t="shared" si="0"/>
        <v>-653.08028315213596</v>
      </c>
    </row>
    <row r="38" spans="1:9" x14ac:dyDescent="0.25">
      <c r="A38" s="2">
        <f>Data!A39</f>
        <v>37</v>
      </c>
      <c r="B38" s="4">
        <f>Data!C$502*Data!C39/Data!C38</f>
        <v>11013.830546524681</v>
      </c>
      <c r="C38" s="4">
        <f>Data!D$502*Data!D39/Data!D38</f>
        <v>5194.3844114883905</v>
      </c>
      <c r="D38" s="4">
        <f>Data!E$502*Data!E39/Data!E38</f>
        <v>4221.2708766840451</v>
      </c>
      <c r="E38" s="4">
        <f>Data!F$502*Data!F39/Data!F38</f>
        <v>12100.862033466894</v>
      </c>
      <c r="G38" s="16">
        <f>$L$2*B38/Data!C$501+$M$2*C38/Data!D$501+$N$2*D38/Data!E$501+$O$2*E38/Data!F$501</f>
        <v>50706.930277924432</v>
      </c>
      <c r="I38" s="18">
        <f t="shared" si="0"/>
        <v>-706.93027792443172</v>
      </c>
    </row>
    <row r="39" spans="1:9" x14ac:dyDescent="0.25">
      <c r="A39" s="2">
        <f>Data!A40</f>
        <v>38</v>
      </c>
      <c r="B39" s="4">
        <f>Data!C$502*Data!C40/Data!C39</f>
        <v>11075.884195452578</v>
      </c>
      <c r="C39" s="4">
        <f>Data!D$502*Data!D40/Data!D39</f>
        <v>5178.9433515727287</v>
      </c>
      <c r="D39" s="4">
        <f>Data!E$502*Data!E40/Data!E39</f>
        <v>4207.9941885667531</v>
      </c>
      <c r="E39" s="4">
        <f>Data!F$502*Data!F40/Data!F39</f>
        <v>11997.518245810797</v>
      </c>
      <c r="G39" s="16">
        <f>$L$2*B39/Data!C$501+$M$2*C39/Data!D$501+$N$2*D39/Data!E$501+$O$2*E39/Data!F$501</f>
        <v>50558.578736998767</v>
      </c>
      <c r="I39" s="18">
        <f t="shared" si="0"/>
        <v>-558.57873699876654</v>
      </c>
    </row>
    <row r="40" spans="1:9" x14ac:dyDescent="0.25">
      <c r="A40" s="2">
        <f>Data!A41</f>
        <v>39</v>
      </c>
      <c r="B40" s="4">
        <f>Data!C$502*Data!C41/Data!C40</f>
        <v>11137.916565615049</v>
      </c>
      <c r="C40" s="4">
        <f>Data!D$502*Data!D41/Data!D40</f>
        <v>5222.7350895218196</v>
      </c>
      <c r="D40" s="4">
        <f>Data!E$502*Data!E41/Data!E40</f>
        <v>4256.5770089409734</v>
      </c>
      <c r="E40" s="4">
        <f>Data!F$502*Data!F41/Data!F40</f>
        <v>11888.5943281622</v>
      </c>
      <c r="G40" s="16">
        <f>$L$2*B40/Data!C$501+$M$2*C40/Data!D$501+$N$2*D40/Data!E$501+$O$2*E40/Data!F$501</f>
        <v>50728.006828204016</v>
      </c>
      <c r="I40" s="18">
        <f t="shared" si="0"/>
        <v>-728.00682820401562</v>
      </c>
    </row>
    <row r="41" spans="1:9" x14ac:dyDescent="0.25">
      <c r="A41" s="2">
        <f>Data!A42</f>
        <v>40</v>
      </c>
      <c r="B41" s="4">
        <f>Data!C$502*Data!C42/Data!C41</f>
        <v>11037.015746986863</v>
      </c>
      <c r="C41" s="4">
        <f>Data!D$502*Data!D42/Data!D41</f>
        <v>5230.0991368473979</v>
      </c>
      <c r="D41" s="4">
        <f>Data!E$502*Data!E42/Data!E41</f>
        <v>4252.525228391245</v>
      </c>
      <c r="E41" s="4">
        <f>Data!F$502*Data!F42/Data!F41</f>
        <v>12280.351942005469</v>
      </c>
      <c r="G41" s="16">
        <f>$L$2*B41/Data!C$501+$M$2*C41/Data!D$501+$N$2*D41/Data!E$501+$O$2*E41/Data!F$501</f>
        <v>51131.675003473203</v>
      </c>
      <c r="I41" s="18">
        <f t="shared" si="0"/>
        <v>-1131.6750034732031</v>
      </c>
    </row>
    <row r="42" spans="1:9" x14ac:dyDescent="0.25">
      <c r="A42" s="2">
        <f>Data!A43</f>
        <v>41</v>
      </c>
      <c r="B42" s="4">
        <f>Data!C$502*Data!C43/Data!C42</f>
        <v>11006.75298946884</v>
      </c>
      <c r="C42" s="4">
        <f>Data!D$502*Data!D43/Data!D42</f>
        <v>5194.1437921558827</v>
      </c>
      <c r="D42" s="4">
        <f>Data!E$502*Data!E43/Data!E42</f>
        <v>4221.6389107370105</v>
      </c>
      <c r="E42" s="4">
        <f>Data!F$502*Data!F43/Data!F42</f>
        <v>11996.844094671334</v>
      </c>
      <c r="G42" s="16">
        <f>$L$2*B42/Data!C$501+$M$2*C42/Data!D$501+$N$2*D42/Data!E$501+$O$2*E42/Data!F$501</f>
        <v>50571.790494271663</v>
      </c>
      <c r="I42" s="18">
        <f t="shared" si="0"/>
        <v>-571.79049427166319</v>
      </c>
    </row>
    <row r="43" spans="1:9" x14ac:dyDescent="0.25">
      <c r="A43" s="2">
        <f>Data!A44</f>
        <v>42</v>
      </c>
      <c r="B43" s="4">
        <f>Data!C$502*Data!C44/Data!C43</f>
        <v>11037.834753156274</v>
      </c>
      <c r="C43" s="4">
        <f>Data!D$502*Data!D44/Data!D43</f>
        <v>5258.9185329600741</v>
      </c>
      <c r="D43" s="4">
        <f>Data!E$502*Data!E44/Data!E43</f>
        <v>4249.000100320708</v>
      </c>
      <c r="E43" s="4">
        <f>Data!F$502*Data!F44/Data!F43</f>
        <v>12036.619265353133</v>
      </c>
      <c r="G43" s="16">
        <f>$L$2*B43/Data!C$501+$M$2*C43/Data!D$501+$N$2*D43/Data!E$501+$O$2*E43/Data!F$501</f>
        <v>50906.927111688725</v>
      </c>
      <c r="I43" s="18">
        <f t="shared" si="0"/>
        <v>-906.92711168872484</v>
      </c>
    </row>
    <row r="44" spans="1:9" x14ac:dyDescent="0.25">
      <c r="A44" s="2">
        <f>Data!A45</f>
        <v>43</v>
      </c>
      <c r="B44" s="4">
        <f>Data!C$502*Data!C45/Data!C44</f>
        <v>11008.09106027806</v>
      </c>
      <c r="C44" s="4">
        <f>Data!D$502*Data!D45/Data!D44</f>
        <v>5197.6846378052596</v>
      </c>
      <c r="D44" s="4">
        <f>Data!E$502*Data!E45/Data!E44</f>
        <v>4229.5165390533339</v>
      </c>
      <c r="E44" s="4">
        <f>Data!F$502*Data!F45/Data!F44</f>
        <v>11950.655341279644</v>
      </c>
      <c r="G44" s="16">
        <f>$L$2*B44/Data!C$501+$M$2*C44/Data!D$501+$N$2*D44/Data!E$501+$O$2*E44/Data!F$501</f>
        <v>50545.407892945244</v>
      </c>
      <c r="I44" s="18">
        <f t="shared" si="0"/>
        <v>-545.40789294524438</v>
      </c>
    </row>
    <row r="45" spans="1:9" x14ac:dyDescent="0.25">
      <c r="A45" s="2">
        <f>Data!A46</f>
        <v>44</v>
      </c>
      <c r="B45" s="4">
        <f>Data!C$502*Data!C46/Data!C45</f>
        <v>11110.936706060429</v>
      </c>
      <c r="C45" s="4">
        <f>Data!D$502*Data!D46/Data!D45</f>
        <v>5237.9017205894461</v>
      </c>
      <c r="D45" s="4">
        <f>Data!E$502*Data!E46/Data!E45</f>
        <v>4265.2500819846464</v>
      </c>
      <c r="E45" s="4">
        <f>Data!F$502*Data!F46/Data!F45</f>
        <v>11983.279137816553</v>
      </c>
      <c r="G45" s="16">
        <f>$L$2*B45/Data!C$501+$M$2*C45/Data!D$501+$N$2*D45/Data!E$501+$O$2*E45/Data!F$501</f>
        <v>50886.041144982621</v>
      </c>
      <c r="I45" s="18">
        <f t="shared" si="0"/>
        <v>-886.04114498262061</v>
      </c>
    </row>
    <row r="46" spans="1:9" x14ac:dyDescent="0.25">
      <c r="A46" s="2">
        <f>Data!A47</f>
        <v>45</v>
      </c>
      <c r="B46" s="4">
        <f>Data!C$502*Data!C47/Data!C46</f>
        <v>11033.877553889031</v>
      </c>
      <c r="C46" s="4">
        <f>Data!D$502*Data!D47/Data!D46</f>
        <v>5227.5640958619906</v>
      </c>
      <c r="D46" s="4">
        <f>Data!E$502*Data!E47/Data!E46</f>
        <v>4220.2823637930351</v>
      </c>
      <c r="E46" s="4">
        <f>Data!F$502*Data!F47/Data!F46</f>
        <v>12129.560035592081</v>
      </c>
      <c r="G46" s="16">
        <f>$L$2*B46/Data!C$501+$M$2*C46/Data!D$501+$N$2*D46/Data!E$501+$O$2*E46/Data!F$501</f>
        <v>50856.250147917875</v>
      </c>
      <c r="I46" s="18">
        <f t="shared" si="0"/>
        <v>-856.25014791787544</v>
      </c>
    </row>
    <row r="47" spans="1:9" x14ac:dyDescent="0.25">
      <c r="A47" s="2">
        <f>Data!A48</f>
        <v>46</v>
      </c>
      <c r="B47" s="4">
        <f>Data!C$502*Data!C48/Data!C47</f>
        <v>11040.564475544938</v>
      </c>
      <c r="C47" s="4">
        <f>Data!D$502*Data!D48/Data!D47</f>
        <v>5209.7449856268167</v>
      </c>
      <c r="D47" s="4">
        <f>Data!E$502*Data!E48/Data!E47</f>
        <v>4233.7109400679601</v>
      </c>
      <c r="E47" s="4">
        <f>Data!F$502*Data!F48/Data!F47</f>
        <v>12119.955185474106</v>
      </c>
      <c r="G47" s="16">
        <f>$L$2*B47/Data!C$501+$M$2*C47/Data!D$501+$N$2*D47/Data!E$501+$O$2*E47/Data!F$501</f>
        <v>50830.717759466737</v>
      </c>
      <c r="I47" s="18">
        <f t="shared" si="0"/>
        <v>-830.71775946673733</v>
      </c>
    </row>
    <row r="48" spans="1:9" x14ac:dyDescent="0.25">
      <c r="A48" s="2">
        <f>Data!A49</f>
        <v>47</v>
      </c>
      <c r="B48" s="4">
        <f>Data!C$502*Data!C49/Data!C48</f>
        <v>10993.935811274738</v>
      </c>
      <c r="C48" s="4">
        <f>Data!D$502*Data!D49/Data!D48</f>
        <v>5143.2820620828206</v>
      </c>
      <c r="D48" s="4">
        <f>Data!E$502*Data!E49/Data!E48</f>
        <v>4180.3164064513603</v>
      </c>
      <c r="E48" s="4">
        <f>Data!F$502*Data!F49/Data!F48</f>
        <v>11948.147201703016</v>
      </c>
      <c r="G48" s="16">
        <f>$L$2*B48/Data!C$501+$M$2*C48/Data!D$501+$N$2*D48/Data!E$501+$O$2*E48/Data!F$501</f>
        <v>50249.504243481977</v>
      </c>
      <c r="I48" s="18">
        <f t="shared" si="0"/>
        <v>-249.50424348197703</v>
      </c>
    </row>
    <row r="49" spans="1:9" x14ac:dyDescent="0.25">
      <c r="A49" s="2">
        <f>Data!A50</f>
        <v>48</v>
      </c>
      <c r="B49" s="4">
        <f>Data!C$502*Data!C50/Data!C49</f>
        <v>11061.407304824594</v>
      </c>
      <c r="C49" s="4">
        <f>Data!D$502*Data!D50/Data!D49</f>
        <v>5232.5620927872169</v>
      </c>
      <c r="D49" s="4">
        <f>Data!E$502*Data!E50/Data!E49</f>
        <v>4273.2786946420792</v>
      </c>
      <c r="E49" s="4">
        <f>Data!F$502*Data!F50/Data!F49</f>
        <v>12036.460332213834</v>
      </c>
      <c r="G49" s="16">
        <f>$L$2*B49/Data!C$501+$M$2*C49/Data!D$501+$N$2*D49/Data!E$501+$O$2*E49/Data!F$501</f>
        <v>50909.92696568503</v>
      </c>
      <c r="I49" s="18">
        <f t="shared" si="0"/>
        <v>-909.92696568503015</v>
      </c>
    </row>
    <row r="50" spans="1:9" x14ac:dyDescent="0.25">
      <c r="A50" s="2">
        <f>Data!A51</f>
        <v>49</v>
      </c>
      <c r="B50" s="4">
        <f>Data!C$502*Data!C51/Data!C50</f>
        <v>11039.568200252153</v>
      </c>
      <c r="C50" s="4">
        <f>Data!D$502*Data!D51/Data!D50</f>
        <v>5201.7319198751302</v>
      </c>
      <c r="D50" s="4">
        <f>Data!E$502*Data!E51/Data!E50</f>
        <v>4225.587988972803</v>
      </c>
      <c r="E50" s="4">
        <f>Data!F$502*Data!F51/Data!F50</f>
        <v>11933.249287263556</v>
      </c>
      <c r="G50" s="16">
        <f>$L$2*B50/Data!C$501+$M$2*C50/Data!D$501+$N$2*D50/Data!E$501+$O$2*E50/Data!F$501</f>
        <v>50555.30072274019</v>
      </c>
      <c r="I50" s="18">
        <f t="shared" si="0"/>
        <v>-555.30072274019039</v>
      </c>
    </row>
    <row r="51" spans="1:9" x14ac:dyDescent="0.25">
      <c r="A51" s="2">
        <f>Data!A52</f>
        <v>50</v>
      </c>
      <c r="B51" s="4">
        <f>Data!C$502*Data!C52/Data!C51</f>
        <v>11013.471188762986</v>
      </c>
      <c r="C51" s="4">
        <f>Data!D$502*Data!D52/Data!D51</f>
        <v>5196.3246263807669</v>
      </c>
      <c r="D51" s="4">
        <f>Data!E$502*Data!E52/Data!E51</f>
        <v>4239.1203926869593</v>
      </c>
      <c r="E51" s="4">
        <f>Data!F$502*Data!F52/Data!F51</f>
        <v>12079.266908815955</v>
      </c>
      <c r="G51" s="16">
        <f>$L$2*B51/Data!C$501+$M$2*C51/Data!D$501+$N$2*D51/Data!E$501+$O$2*E51/Data!F$501</f>
        <v>50728.953710288624</v>
      </c>
      <c r="I51" s="18">
        <f t="shared" si="0"/>
        <v>-728.95371028862428</v>
      </c>
    </row>
    <row r="52" spans="1:9" x14ac:dyDescent="0.25">
      <c r="A52" s="2">
        <f>Data!A53</f>
        <v>51</v>
      </c>
      <c r="B52" s="4">
        <f>Data!C$502*Data!C53/Data!C52</f>
        <v>11127.244788704229</v>
      </c>
      <c r="C52" s="4">
        <f>Data!D$502*Data!D53/Data!D52</f>
        <v>5206.2031615544583</v>
      </c>
      <c r="D52" s="4">
        <f>Data!E$502*Data!E53/Data!E52</f>
        <v>4255.4796666449629</v>
      </c>
      <c r="E52" s="4">
        <f>Data!F$502*Data!F53/Data!F52</f>
        <v>12105.449796482386</v>
      </c>
      <c r="G52" s="16">
        <f>$L$2*B52/Data!C$501+$M$2*C52/Data!D$501+$N$2*D52/Data!E$501+$O$2*E52/Data!F$501</f>
        <v>50935.311820224422</v>
      </c>
      <c r="I52" s="18">
        <f t="shared" si="0"/>
        <v>-935.31182022442226</v>
      </c>
    </row>
    <row r="53" spans="1:9" x14ac:dyDescent="0.25">
      <c r="A53" s="2">
        <f>Data!A54</f>
        <v>52</v>
      </c>
      <c r="B53" s="4">
        <f>Data!C$502*Data!C54/Data!C53</f>
        <v>11032.038781570549</v>
      </c>
      <c r="C53" s="4">
        <f>Data!D$502*Data!D54/Data!D53</f>
        <v>5210.8224809847388</v>
      </c>
      <c r="D53" s="4">
        <f>Data!E$502*Data!E54/Data!E53</f>
        <v>4221.1318796114429</v>
      </c>
      <c r="E53" s="4">
        <f>Data!F$502*Data!F54/Data!F53</f>
        <v>12000.558494825726</v>
      </c>
      <c r="G53" s="16">
        <f>$L$2*B53/Data!C$501+$M$2*C53/Data!D$501+$N$2*D53/Data!E$501+$O$2*E53/Data!F$501</f>
        <v>50647.612777061579</v>
      </c>
      <c r="I53" s="18">
        <f t="shared" si="0"/>
        <v>-647.61277706157853</v>
      </c>
    </row>
    <row r="54" spans="1:9" x14ac:dyDescent="0.25">
      <c r="A54" s="2">
        <f>Data!A55</f>
        <v>53</v>
      </c>
      <c r="B54" s="4">
        <f>Data!C$502*Data!C55/Data!C54</f>
        <v>11028.239976055173</v>
      </c>
      <c r="C54" s="4">
        <f>Data!D$502*Data!D55/Data!D54</f>
        <v>5223.9832106752938</v>
      </c>
      <c r="D54" s="4">
        <f>Data!E$502*Data!E55/Data!E54</f>
        <v>4240.6841889966581</v>
      </c>
      <c r="E54" s="4">
        <f>Data!F$502*Data!F55/Data!F54</f>
        <v>11948.452363312826</v>
      </c>
      <c r="G54" s="16">
        <f>$L$2*B54/Data!C$501+$M$2*C54/Data!D$501+$N$2*D54/Data!E$501+$O$2*E54/Data!F$501</f>
        <v>50665.85079108669</v>
      </c>
      <c r="I54" s="18">
        <f t="shared" si="0"/>
        <v>-665.85079108669015</v>
      </c>
    </row>
    <row r="55" spans="1:9" x14ac:dyDescent="0.25">
      <c r="A55" s="2">
        <f>Data!A56</f>
        <v>54</v>
      </c>
      <c r="B55" s="4">
        <f>Data!C$502*Data!C56/Data!C55</f>
        <v>11048.382844838099</v>
      </c>
      <c r="C55" s="4">
        <f>Data!D$502*Data!D56/Data!D55</f>
        <v>5172.0795545972387</v>
      </c>
      <c r="D55" s="4">
        <f>Data!E$502*Data!E56/Data!E55</f>
        <v>4235.7823479975223</v>
      </c>
      <c r="E55" s="4">
        <f>Data!F$502*Data!F56/Data!F55</f>
        <v>12087.271906487098</v>
      </c>
      <c r="G55" s="16">
        <f>$L$2*B55/Data!C$501+$M$2*C55/Data!D$501+$N$2*D55/Data!E$501+$O$2*E55/Data!F$501</f>
        <v>50691.631984958301</v>
      </c>
      <c r="I55" s="18">
        <f t="shared" si="0"/>
        <v>-691.63198495830147</v>
      </c>
    </row>
    <row r="56" spans="1:9" x14ac:dyDescent="0.25">
      <c r="A56" s="2">
        <f>Data!A57</f>
        <v>55</v>
      </c>
      <c r="B56" s="4">
        <f>Data!C$502*Data!C57/Data!C56</f>
        <v>10955.548834446212</v>
      </c>
      <c r="C56" s="4">
        <f>Data!D$502*Data!D57/Data!D56</f>
        <v>5176.9171678954854</v>
      </c>
      <c r="D56" s="4">
        <f>Data!E$502*Data!E57/Data!E56</f>
        <v>4197.4374358044752</v>
      </c>
      <c r="E56" s="4">
        <f>Data!F$502*Data!F57/Data!F56</f>
        <v>11904.737742219659</v>
      </c>
      <c r="G56" s="16">
        <f>$L$2*B56/Data!C$501+$M$2*C56/Data!D$501+$N$2*D56/Data!E$501+$O$2*E56/Data!F$501</f>
        <v>50300.920016991426</v>
      </c>
      <c r="I56" s="18">
        <f t="shared" si="0"/>
        <v>-300.92001699142565</v>
      </c>
    </row>
    <row r="57" spans="1:9" x14ac:dyDescent="0.25">
      <c r="A57" s="2">
        <f>Data!A58</f>
        <v>56</v>
      </c>
      <c r="B57" s="4">
        <f>Data!C$502*Data!C58/Data!C57</f>
        <v>11018.623087460484</v>
      </c>
      <c r="C57" s="4">
        <f>Data!D$502*Data!D58/Data!D57</f>
        <v>5168.2350955217589</v>
      </c>
      <c r="D57" s="4">
        <f>Data!E$502*Data!E58/Data!E57</f>
        <v>4200.33383548646</v>
      </c>
      <c r="E57" s="4">
        <f>Data!F$502*Data!F58/Data!F57</f>
        <v>11778.040261424303</v>
      </c>
      <c r="G57" s="16">
        <f>$L$2*B57/Data!C$501+$M$2*C57/Data!D$501+$N$2*D57/Data!E$501+$O$2*E57/Data!F$501</f>
        <v>50183.800039749607</v>
      </c>
      <c r="I57" s="18">
        <f t="shared" si="0"/>
        <v>-183.80003974960709</v>
      </c>
    </row>
    <row r="58" spans="1:9" x14ac:dyDescent="0.25">
      <c r="A58" s="2">
        <f>Data!A59</f>
        <v>57</v>
      </c>
      <c r="B58" s="4">
        <f>Data!C$502*Data!C59/Data!C58</f>
        <v>11016.807270249676</v>
      </c>
      <c r="C58" s="4">
        <f>Data!D$502*Data!D59/Data!D58</f>
        <v>5199.0357772409734</v>
      </c>
      <c r="D58" s="4">
        <f>Data!E$502*Data!E59/Data!E58</f>
        <v>4216.1685439266876</v>
      </c>
      <c r="E58" s="4">
        <f>Data!F$502*Data!F59/Data!F58</f>
        <v>12041.436780345954</v>
      </c>
      <c r="G58" s="16">
        <f>$L$2*B58/Data!C$501+$M$2*C58/Data!D$501+$N$2*D58/Data!E$501+$O$2*E58/Data!F$501</f>
        <v>50637.395382194147</v>
      </c>
      <c r="I58" s="18">
        <f t="shared" si="0"/>
        <v>-637.3953821941468</v>
      </c>
    </row>
    <row r="59" spans="1:9" x14ac:dyDescent="0.25">
      <c r="A59" s="2">
        <f>Data!A60</f>
        <v>58</v>
      </c>
      <c r="B59" s="4">
        <f>Data!C$502*Data!C60/Data!C59</f>
        <v>10976.706233911362</v>
      </c>
      <c r="C59" s="4">
        <f>Data!D$502*Data!D60/Data!D59</f>
        <v>5214.2973308098944</v>
      </c>
      <c r="D59" s="4">
        <f>Data!E$502*Data!E60/Data!E59</f>
        <v>4244.2981336878102</v>
      </c>
      <c r="E59" s="4">
        <f>Data!F$502*Data!F60/Data!F59</f>
        <v>11988.863637476761</v>
      </c>
      <c r="G59" s="16">
        <f>$L$2*B59/Data!C$501+$M$2*C59/Data!D$501+$N$2*D59/Data!E$501+$O$2*E59/Data!F$501</f>
        <v>50648.550650528457</v>
      </c>
      <c r="I59" s="18">
        <f t="shared" si="0"/>
        <v>-648.55065052845748</v>
      </c>
    </row>
    <row r="60" spans="1:9" x14ac:dyDescent="0.25">
      <c r="A60" s="2">
        <f>Data!A61</f>
        <v>59</v>
      </c>
      <c r="B60" s="4">
        <f>Data!C$502*Data!C61/Data!C60</f>
        <v>11010.626612905638</v>
      </c>
      <c r="C60" s="4">
        <f>Data!D$502*Data!D61/Data!D60</f>
        <v>5196.7464713152076</v>
      </c>
      <c r="D60" s="4">
        <f>Data!E$502*Data!E61/Data!E60</f>
        <v>4178.9689131163359</v>
      </c>
      <c r="E60" s="4">
        <f>Data!F$502*Data!F61/Data!F60</f>
        <v>11988.023740117715</v>
      </c>
      <c r="G60" s="16">
        <f>$L$2*B60/Data!C$501+$M$2*C60/Data!D$501+$N$2*D60/Data!E$501+$O$2*E60/Data!F$501</f>
        <v>50468.404242942539</v>
      </c>
      <c r="I60" s="18">
        <f t="shared" si="0"/>
        <v>-468.40424294253899</v>
      </c>
    </row>
    <row r="61" spans="1:9" x14ac:dyDescent="0.25">
      <c r="A61" s="2">
        <f>Data!A62</f>
        <v>60</v>
      </c>
      <c r="B61" s="4">
        <f>Data!C$502*Data!C62/Data!C61</f>
        <v>11101.855835484175</v>
      </c>
      <c r="C61" s="4">
        <f>Data!D$502*Data!D62/Data!D61</f>
        <v>5260.5542907322779</v>
      </c>
      <c r="D61" s="4">
        <f>Data!E$502*Data!E62/Data!E61</f>
        <v>4300.2727405853411</v>
      </c>
      <c r="E61" s="4">
        <f>Data!F$502*Data!F62/Data!F61</f>
        <v>12017.354222367923</v>
      </c>
      <c r="G61" s="16">
        <f>$L$2*B61/Data!C$501+$M$2*C61/Data!D$501+$N$2*D61/Data!E$501+$O$2*E61/Data!F$501</f>
        <v>51071.643909626429</v>
      </c>
      <c r="I61" s="18">
        <f t="shared" si="0"/>
        <v>-1071.6439096264294</v>
      </c>
    </row>
    <row r="62" spans="1:9" x14ac:dyDescent="0.25">
      <c r="A62" s="2">
        <f>Data!A63</f>
        <v>61</v>
      </c>
      <c r="B62" s="4">
        <f>Data!C$502*Data!C63/Data!C62</f>
        <v>11068.695626898407</v>
      </c>
      <c r="C62" s="4">
        <f>Data!D$502*Data!D63/Data!D62</f>
        <v>5213.2810667523499</v>
      </c>
      <c r="D62" s="4">
        <f>Data!E$502*Data!E63/Data!E62</f>
        <v>4254.5226311834085</v>
      </c>
      <c r="E62" s="4">
        <f>Data!F$502*Data!F63/Data!F62</f>
        <v>12027.54998956905</v>
      </c>
      <c r="G62" s="16">
        <f>$L$2*B62/Data!C$501+$M$2*C62/Data!D$501+$N$2*D62/Data!E$501+$O$2*E62/Data!F$501</f>
        <v>50803.284840762746</v>
      </c>
      <c r="I62" s="18">
        <f t="shared" si="0"/>
        <v>-803.28484076274617</v>
      </c>
    </row>
    <row r="63" spans="1:9" x14ac:dyDescent="0.25">
      <c r="A63" s="2">
        <f>Data!A64</f>
        <v>62</v>
      </c>
      <c r="B63" s="4">
        <f>Data!C$502*Data!C64/Data!C63</f>
        <v>11039.984672935328</v>
      </c>
      <c r="C63" s="4">
        <f>Data!D$502*Data!D64/Data!D63</f>
        <v>5192.8384048686739</v>
      </c>
      <c r="D63" s="4">
        <f>Data!E$502*Data!E64/Data!E63</f>
        <v>4226.3280713085123</v>
      </c>
      <c r="E63" s="4">
        <f>Data!F$502*Data!F64/Data!F63</f>
        <v>11876.404529759215</v>
      </c>
      <c r="G63" s="16">
        <f>$L$2*B63/Data!C$501+$M$2*C63/Data!D$501+$N$2*D63/Data!E$501+$O$2*E63/Data!F$501</f>
        <v>50460.922881675855</v>
      </c>
      <c r="I63" s="18">
        <f t="shared" si="0"/>
        <v>-460.92288167585502</v>
      </c>
    </row>
    <row r="64" spans="1:9" x14ac:dyDescent="0.25">
      <c r="A64" s="2">
        <f>Data!A65</f>
        <v>63</v>
      </c>
      <c r="B64" s="4">
        <f>Data!C$502*Data!C65/Data!C64</f>
        <v>10955.764018185788</v>
      </c>
      <c r="C64" s="4">
        <f>Data!D$502*Data!D65/Data!D64</f>
        <v>5190.7526045840677</v>
      </c>
      <c r="D64" s="4">
        <f>Data!E$502*Data!E65/Data!E64</f>
        <v>4235.7033756593519</v>
      </c>
      <c r="E64" s="4">
        <f>Data!F$502*Data!F65/Data!F64</f>
        <v>11993.816912586168</v>
      </c>
      <c r="G64" s="16">
        <f>$L$2*B64/Data!C$501+$M$2*C64/Data!D$501+$N$2*D64/Data!E$501+$O$2*E64/Data!F$501</f>
        <v>50545.139865853227</v>
      </c>
      <c r="I64" s="18">
        <f t="shared" si="0"/>
        <v>-545.13986585322709</v>
      </c>
    </row>
    <row r="65" spans="1:9" x14ac:dyDescent="0.25">
      <c r="A65" s="2">
        <f>Data!A66</f>
        <v>64</v>
      </c>
      <c r="B65" s="4">
        <f>Data!C$502*Data!C66/Data!C65</f>
        <v>11026.731714970298</v>
      </c>
      <c r="C65" s="4">
        <f>Data!D$502*Data!D66/Data!D65</f>
        <v>5177.7348631950572</v>
      </c>
      <c r="D65" s="4">
        <f>Data!E$502*Data!E66/Data!E65</f>
        <v>4225.9566631795324</v>
      </c>
      <c r="E65" s="4">
        <f>Data!F$502*Data!F66/Data!F65</f>
        <v>11942.68223478369</v>
      </c>
      <c r="G65" s="16">
        <f>$L$2*B65/Data!C$501+$M$2*C65/Data!D$501+$N$2*D65/Data!E$501+$O$2*E65/Data!F$501</f>
        <v>50485.377457725896</v>
      </c>
      <c r="I65" s="18">
        <f t="shared" si="0"/>
        <v>-485.37745772589551</v>
      </c>
    </row>
    <row r="66" spans="1:9" x14ac:dyDescent="0.25">
      <c r="A66" s="2">
        <f>Data!A67</f>
        <v>65</v>
      </c>
      <c r="B66" s="4">
        <f>Data!C$502*Data!C67/Data!C66</f>
        <v>11043.406062784356</v>
      </c>
      <c r="C66" s="4">
        <f>Data!D$502*Data!D67/Data!D66</f>
        <v>5185.1132981122355</v>
      </c>
      <c r="D66" s="4">
        <f>Data!E$502*Data!E67/Data!E66</f>
        <v>4260.2210029554853</v>
      </c>
      <c r="E66" s="4">
        <f>Data!F$502*Data!F67/Data!F66</f>
        <v>11939.509239742236</v>
      </c>
      <c r="G66" s="16">
        <f>$L$2*B66/Data!C$501+$M$2*C66/Data!D$501+$N$2*D66/Data!E$501+$O$2*E66/Data!F$501</f>
        <v>50601.84843782174</v>
      </c>
      <c r="I66" s="18">
        <f t="shared" si="0"/>
        <v>-601.84843782173994</v>
      </c>
    </row>
    <row r="67" spans="1:9" x14ac:dyDescent="0.25">
      <c r="A67" s="2">
        <f>Data!A68</f>
        <v>66</v>
      </c>
      <c r="B67" s="4">
        <f>Data!C$502*Data!C68/Data!C67</f>
        <v>11100.310858712746</v>
      </c>
      <c r="C67" s="4">
        <f>Data!D$502*Data!D68/Data!D67</f>
        <v>5190.6235187756292</v>
      </c>
      <c r="D67" s="4">
        <f>Data!E$502*Data!E68/Data!E67</f>
        <v>4215.8167958823869</v>
      </c>
      <c r="E67" s="4">
        <f>Data!F$502*Data!F68/Data!F67</f>
        <v>12206.652696397377</v>
      </c>
      <c r="G67" s="16">
        <f>$L$2*B67/Data!C$501+$M$2*C67/Data!D$501+$N$2*D67/Data!E$501+$O$2*E67/Data!F$501</f>
        <v>50893.474579346715</v>
      </c>
      <c r="I67" s="18">
        <f t="shared" ref="I67:I130" si="2">$P$2-G67</f>
        <v>-893.47457934671547</v>
      </c>
    </row>
    <row r="68" spans="1:9" x14ac:dyDescent="0.25">
      <c r="A68" s="2">
        <f>Data!A69</f>
        <v>67</v>
      </c>
      <c r="B68" s="4">
        <f>Data!C$502*Data!C69/Data!C68</f>
        <v>11052.461302830819</v>
      </c>
      <c r="C68" s="4">
        <f>Data!D$502*Data!D69/Data!D68</f>
        <v>5233.2897876054694</v>
      </c>
      <c r="D68" s="4">
        <f>Data!E$502*Data!E69/Data!E68</f>
        <v>4254.0173474146686</v>
      </c>
      <c r="E68" s="4">
        <f>Data!F$502*Data!F69/Data!F68</f>
        <v>11972.565838780078</v>
      </c>
      <c r="G68" s="16">
        <f>$L$2*B68/Data!C$501+$M$2*C68/Data!D$501+$N$2*D68/Data!E$501+$O$2*E68/Data!F$501</f>
        <v>50777.882352572386</v>
      </c>
      <c r="I68" s="18">
        <f t="shared" si="2"/>
        <v>-777.88235257238557</v>
      </c>
    </row>
    <row r="69" spans="1:9" x14ac:dyDescent="0.25">
      <c r="A69" s="2">
        <f>Data!A70</f>
        <v>68</v>
      </c>
      <c r="B69" s="4">
        <f>Data!C$502*Data!C70/Data!C69</f>
        <v>11070.739218378496</v>
      </c>
      <c r="C69" s="4">
        <f>Data!D$502*Data!D70/Data!D69</f>
        <v>5217.9388262865577</v>
      </c>
      <c r="D69" s="4">
        <f>Data!E$502*Data!E70/Data!E69</f>
        <v>4222.3542924015665</v>
      </c>
      <c r="E69" s="4">
        <f>Data!F$502*Data!F70/Data!F69</f>
        <v>11947.69283109459</v>
      </c>
      <c r="G69" s="16">
        <f>$L$2*B69/Data!C$501+$M$2*C69/Data!D$501+$N$2*D69/Data!E$501+$O$2*E69/Data!F$501</f>
        <v>50641.828013287741</v>
      </c>
      <c r="I69" s="18">
        <f t="shared" si="2"/>
        <v>-641.82801328774076</v>
      </c>
    </row>
    <row r="70" spans="1:9" x14ac:dyDescent="0.25">
      <c r="A70" s="2">
        <f>Data!A71</f>
        <v>69</v>
      </c>
      <c r="B70" s="4">
        <f>Data!C$502*Data!C71/Data!C70</f>
        <v>11054.958276083998</v>
      </c>
      <c r="C70" s="4">
        <f>Data!D$502*Data!D71/Data!D70</f>
        <v>5144.7383651217451</v>
      </c>
      <c r="D70" s="4">
        <f>Data!E$502*Data!E71/Data!E70</f>
        <v>4176.1332986603029</v>
      </c>
      <c r="E70" s="4">
        <f>Data!F$502*Data!F71/Data!F70</f>
        <v>11952.944375134171</v>
      </c>
      <c r="G70" s="16">
        <f>$L$2*B70/Data!C$501+$M$2*C70/Data!D$501+$N$2*D70/Data!E$501+$O$2*E70/Data!F$501</f>
        <v>50305.934976858814</v>
      </c>
      <c r="I70" s="18">
        <f t="shared" si="2"/>
        <v>-305.93497685881448</v>
      </c>
    </row>
    <row r="71" spans="1:9" x14ac:dyDescent="0.25">
      <c r="A71" s="2">
        <f>Data!A72</f>
        <v>70</v>
      </c>
      <c r="B71" s="4">
        <f>Data!C$502*Data!C72/Data!C71</f>
        <v>10998.832726819015</v>
      </c>
      <c r="C71" s="4">
        <f>Data!D$502*Data!D72/Data!D71</f>
        <v>5207.4913598191215</v>
      </c>
      <c r="D71" s="4">
        <f>Data!E$502*Data!E72/Data!E71</f>
        <v>4238.4887391791108</v>
      </c>
      <c r="E71" s="4">
        <f>Data!F$502*Data!F72/Data!F71</f>
        <v>11733.602936924744</v>
      </c>
      <c r="G71" s="16">
        <f>$L$2*B71/Data!C$501+$M$2*C71/Data!D$501+$N$2*D71/Data!E$501+$O$2*E71/Data!F$501</f>
        <v>50318.790169130196</v>
      </c>
      <c r="I71" s="18">
        <f t="shared" si="2"/>
        <v>-318.79016913019586</v>
      </c>
    </row>
    <row r="72" spans="1:9" x14ac:dyDescent="0.25">
      <c r="A72" s="2">
        <f>Data!A73</f>
        <v>71</v>
      </c>
      <c r="B72" s="4">
        <f>Data!C$502*Data!C73/Data!C72</f>
        <v>11026.579240224932</v>
      </c>
      <c r="C72" s="4">
        <f>Data!D$502*Data!D73/Data!D72</f>
        <v>5195.4085260697884</v>
      </c>
      <c r="D72" s="4">
        <f>Data!E$502*Data!E73/Data!E72</f>
        <v>4230.3822315087436</v>
      </c>
      <c r="E72" s="4">
        <f>Data!F$502*Data!F73/Data!F72</f>
        <v>12012.790582578846</v>
      </c>
      <c r="G72" s="16">
        <f>$L$2*B72/Data!C$501+$M$2*C72/Data!D$501+$N$2*D72/Data!E$501+$O$2*E72/Data!F$501</f>
        <v>50634.822129644701</v>
      </c>
      <c r="I72" s="18">
        <f t="shared" si="2"/>
        <v>-634.82212964470091</v>
      </c>
    </row>
    <row r="73" spans="1:9" x14ac:dyDescent="0.25">
      <c r="A73" s="2">
        <f>Data!A74</f>
        <v>72</v>
      </c>
      <c r="B73" s="4">
        <f>Data!C$502*Data!C74/Data!C73</f>
        <v>11026.854693022571</v>
      </c>
      <c r="C73" s="4">
        <f>Data!D$502*Data!D74/Data!D73</f>
        <v>5161.5579111985298</v>
      </c>
      <c r="D73" s="4">
        <f>Data!E$502*Data!E74/Data!E73</f>
        <v>4221.4987602736592</v>
      </c>
      <c r="E73" s="4">
        <f>Data!F$502*Data!F74/Data!F73</f>
        <v>12143.95447872588</v>
      </c>
      <c r="G73" s="16">
        <f>$L$2*B73/Data!C$501+$M$2*C73/Data!D$501+$N$2*D73/Data!E$501+$O$2*E73/Data!F$501</f>
        <v>50676.237696560056</v>
      </c>
      <c r="I73" s="18">
        <f t="shared" si="2"/>
        <v>-676.23769656005607</v>
      </c>
    </row>
    <row r="74" spans="1:9" x14ac:dyDescent="0.25">
      <c r="A74" s="2">
        <f>Data!A75</f>
        <v>73</v>
      </c>
      <c r="B74" s="4">
        <f>Data!C$502*Data!C75/Data!C74</f>
        <v>10980.231975484607</v>
      </c>
      <c r="C74" s="4">
        <f>Data!D$502*Data!D75/Data!D74</f>
        <v>5164.7734201256435</v>
      </c>
      <c r="D74" s="4">
        <f>Data!E$502*Data!E75/Data!E74</f>
        <v>4177.9486844725989</v>
      </c>
      <c r="E74" s="4">
        <f>Data!F$502*Data!F75/Data!F74</f>
        <v>11871.007704299864</v>
      </c>
      <c r="G74" s="16">
        <f>$L$2*B74/Data!C$501+$M$2*C74/Data!D$501+$N$2*D74/Data!E$501+$O$2*E74/Data!F$501</f>
        <v>50198.846103303804</v>
      </c>
      <c r="I74" s="18">
        <f t="shared" si="2"/>
        <v>-198.84610330380383</v>
      </c>
    </row>
    <row r="75" spans="1:9" x14ac:dyDescent="0.25">
      <c r="A75" s="2">
        <f>Data!A76</f>
        <v>74</v>
      </c>
      <c r="B75" s="4">
        <f>Data!C$502*Data!C76/Data!C75</f>
        <v>10879.834311951707</v>
      </c>
      <c r="C75" s="4">
        <f>Data!D$502*Data!D76/Data!D75</f>
        <v>5135.8797961483806</v>
      </c>
      <c r="D75" s="4">
        <f>Data!E$502*Data!E76/Data!E75</f>
        <v>4163.4328683207596</v>
      </c>
      <c r="E75" s="4">
        <f>Data!F$502*Data!F76/Data!F75</f>
        <v>12121.585012100721</v>
      </c>
      <c r="G75" s="16">
        <f>$L$2*B75/Data!C$501+$M$2*C75/Data!D$501+$N$2*D75/Data!E$501+$O$2*E75/Data!F$501</f>
        <v>50296.015158176771</v>
      </c>
      <c r="I75" s="18">
        <f t="shared" si="2"/>
        <v>-296.01515817677137</v>
      </c>
    </row>
    <row r="76" spans="1:9" x14ac:dyDescent="0.25">
      <c r="A76" s="2">
        <f>Data!A77</f>
        <v>75</v>
      </c>
      <c r="B76" s="4">
        <f>Data!C$502*Data!C77/Data!C76</f>
        <v>11035.453732715931</v>
      </c>
      <c r="C76" s="4">
        <f>Data!D$502*Data!D77/Data!D76</f>
        <v>5176.2123435976255</v>
      </c>
      <c r="D76" s="4">
        <f>Data!E$502*Data!E77/Data!E76</f>
        <v>4224.8911294585259</v>
      </c>
      <c r="E76" s="4">
        <f>Data!F$502*Data!F77/Data!F76</f>
        <v>11983.7646217969</v>
      </c>
      <c r="G76" s="16">
        <f>$L$2*B76/Data!C$501+$M$2*C76/Data!D$501+$N$2*D76/Data!E$501+$O$2*E76/Data!F$501</f>
        <v>50537.228474593598</v>
      </c>
      <c r="I76" s="18">
        <f t="shared" si="2"/>
        <v>-537.22847459359764</v>
      </c>
    </row>
    <row r="77" spans="1:9" x14ac:dyDescent="0.25">
      <c r="A77" s="2">
        <f>Data!A78</f>
        <v>76</v>
      </c>
      <c r="B77" s="4">
        <f>Data!C$502*Data!C78/Data!C77</f>
        <v>11104.059482335841</v>
      </c>
      <c r="C77" s="4">
        <f>Data!D$502*Data!D78/Data!D77</f>
        <v>5247.452961383362</v>
      </c>
      <c r="D77" s="4">
        <f>Data!E$502*Data!E78/Data!E77</f>
        <v>4286.5609758510745</v>
      </c>
      <c r="E77" s="4">
        <f>Data!F$502*Data!F78/Data!F77</f>
        <v>12173.838687350446</v>
      </c>
      <c r="G77" s="16">
        <f>$L$2*B77/Data!C$501+$M$2*C77/Data!D$501+$N$2*D77/Data!E$501+$O$2*E77/Data!F$501</f>
        <v>51195.536180023846</v>
      </c>
      <c r="I77" s="18">
        <f t="shared" si="2"/>
        <v>-1195.5361800238461</v>
      </c>
    </row>
    <row r="78" spans="1:9" x14ac:dyDescent="0.25">
      <c r="A78" s="2">
        <f>Data!A79</f>
        <v>77</v>
      </c>
      <c r="B78" s="4">
        <f>Data!C$502*Data!C79/Data!C78</f>
        <v>11017.732932337591</v>
      </c>
      <c r="C78" s="4">
        <f>Data!D$502*Data!D79/Data!D78</f>
        <v>5166.5922030109796</v>
      </c>
      <c r="D78" s="4">
        <f>Data!E$502*Data!E79/Data!E78</f>
        <v>4184.7009576585369</v>
      </c>
      <c r="E78" s="4">
        <f>Data!F$502*Data!F79/Data!F78</f>
        <v>12154.503637358332</v>
      </c>
      <c r="G78" s="16">
        <f>$L$2*B78/Data!C$501+$M$2*C78/Data!D$501+$N$2*D78/Data!E$501+$O$2*E78/Data!F$501</f>
        <v>50606.258455511095</v>
      </c>
      <c r="I78" s="18">
        <f t="shared" si="2"/>
        <v>-606.25845551109524</v>
      </c>
    </row>
    <row r="79" spans="1:9" x14ac:dyDescent="0.25">
      <c r="A79" s="2">
        <f>Data!A80</f>
        <v>78</v>
      </c>
      <c r="B79" s="4">
        <f>Data!C$502*Data!C80/Data!C79</f>
        <v>10996.989224107811</v>
      </c>
      <c r="C79" s="4">
        <f>Data!D$502*Data!D80/Data!D79</f>
        <v>5173.5444220341224</v>
      </c>
      <c r="D79" s="4">
        <f>Data!E$502*Data!E80/Data!E79</f>
        <v>4168.4256219451772</v>
      </c>
      <c r="E79" s="4">
        <f>Data!F$502*Data!F80/Data!F79</f>
        <v>12041.536654559668</v>
      </c>
      <c r="G79" s="16">
        <f>$L$2*B79/Data!C$501+$M$2*C79/Data!D$501+$N$2*D79/Data!E$501+$O$2*E79/Data!F$501</f>
        <v>50428.137696623242</v>
      </c>
      <c r="I79" s="18">
        <f t="shared" si="2"/>
        <v>-428.13769662324194</v>
      </c>
    </row>
    <row r="80" spans="1:9" x14ac:dyDescent="0.25">
      <c r="A80" s="2">
        <f>Data!A81</f>
        <v>79</v>
      </c>
      <c r="B80" s="4">
        <f>Data!C$502*Data!C81/Data!C80</f>
        <v>11103.156332678102</v>
      </c>
      <c r="C80" s="4">
        <f>Data!D$502*Data!D81/Data!D80</f>
        <v>5221.9428381632479</v>
      </c>
      <c r="D80" s="4">
        <f>Data!E$502*Data!E81/Data!E80</f>
        <v>4260.6225492334488</v>
      </c>
      <c r="E80" s="4">
        <f>Data!F$502*Data!F81/Data!F80</f>
        <v>11993.149181198374</v>
      </c>
      <c r="G80" s="16">
        <f>$L$2*B80/Data!C$501+$M$2*C80/Data!D$501+$N$2*D80/Data!E$501+$O$2*E80/Data!F$501</f>
        <v>50832.849057140818</v>
      </c>
      <c r="I80" s="18">
        <f t="shared" si="2"/>
        <v>-832.84905714081833</v>
      </c>
    </row>
    <row r="81" spans="1:9" x14ac:dyDescent="0.25">
      <c r="A81" s="2">
        <f>Data!A82</f>
        <v>80</v>
      </c>
      <c r="B81" s="4">
        <f>Data!C$502*Data!C82/Data!C81</f>
        <v>11064.905147490403</v>
      </c>
      <c r="C81" s="4">
        <f>Data!D$502*Data!D82/Data!D81</f>
        <v>5227.9222530741763</v>
      </c>
      <c r="D81" s="4">
        <f>Data!E$502*Data!E82/Data!E81</f>
        <v>4277.5772437161068</v>
      </c>
      <c r="E81" s="4">
        <f>Data!F$502*Data!F82/Data!F81</f>
        <v>11978.670673931325</v>
      </c>
      <c r="G81" s="16">
        <f>$L$2*B81/Data!C$501+$M$2*C81/Data!D$501+$N$2*D81/Data!E$501+$O$2*E81/Data!F$501</f>
        <v>50838.395828903267</v>
      </c>
      <c r="I81" s="18">
        <f t="shared" si="2"/>
        <v>-838.3958289032671</v>
      </c>
    </row>
    <row r="82" spans="1:9" x14ac:dyDescent="0.25">
      <c r="A82" s="2">
        <f>Data!A83</f>
        <v>81</v>
      </c>
      <c r="B82" s="4">
        <f>Data!C$502*Data!C83/Data!C82</f>
        <v>11002.08343240131</v>
      </c>
      <c r="C82" s="4">
        <f>Data!D$502*Data!D83/Data!D82</f>
        <v>5200.3300966088336</v>
      </c>
      <c r="D82" s="4">
        <f>Data!E$502*Data!E83/Data!E82</f>
        <v>4219.6571298340023</v>
      </c>
      <c r="E82" s="4">
        <f>Data!F$502*Data!F83/Data!F82</f>
        <v>12084.419323683616</v>
      </c>
      <c r="G82" s="16">
        <f>$L$2*B82/Data!C$501+$M$2*C82/Data!D$501+$N$2*D82/Data!E$501+$O$2*E82/Data!F$501</f>
        <v>50689.300724578454</v>
      </c>
      <c r="I82" s="18">
        <f t="shared" si="2"/>
        <v>-689.30072457845381</v>
      </c>
    </row>
    <row r="83" spans="1:9" x14ac:dyDescent="0.25">
      <c r="A83" s="2">
        <f>Data!A84</f>
        <v>82</v>
      </c>
      <c r="B83" s="4">
        <f>Data!C$502*Data!C84/Data!C83</f>
        <v>10994.444968182463</v>
      </c>
      <c r="C83" s="4">
        <f>Data!D$502*Data!D84/Data!D83</f>
        <v>5232.1569545014199</v>
      </c>
      <c r="D83" s="4">
        <f>Data!E$502*Data!E84/Data!E83</f>
        <v>4249.3951392735798</v>
      </c>
      <c r="E83" s="4">
        <f>Data!F$502*Data!F84/Data!F83</f>
        <v>12081.394432249646</v>
      </c>
      <c r="G83" s="16">
        <f>$L$2*B83/Data!C$501+$M$2*C83/Data!D$501+$N$2*D83/Data!E$501+$O$2*E83/Data!F$501</f>
        <v>50844.463956632157</v>
      </c>
      <c r="I83" s="18">
        <f t="shared" si="2"/>
        <v>-844.46395663215662</v>
      </c>
    </row>
    <row r="84" spans="1:9" x14ac:dyDescent="0.25">
      <c r="A84" s="2">
        <f>Data!A85</f>
        <v>83</v>
      </c>
      <c r="B84" s="4">
        <f>Data!C$502*Data!C85/Data!C84</f>
        <v>11048.15550293564</v>
      </c>
      <c r="C84" s="4">
        <f>Data!D$502*Data!D85/Data!D84</f>
        <v>5214.7146375275215</v>
      </c>
      <c r="D84" s="4">
        <f>Data!E$502*Data!E85/Data!E84</f>
        <v>4230.6995506031562</v>
      </c>
      <c r="E84" s="4">
        <f>Data!F$502*Data!F85/Data!F84</f>
        <v>11966.049935447292</v>
      </c>
      <c r="G84" s="16">
        <f>$L$2*B84/Data!C$501+$M$2*C84/Data!D$501+$N$2*D84/Data!E$501+$O$2*E84/Data!F$501</f>
        <v>50654.485558588851</v>
      </c>
      <c r="I84" s="18">
        <f t="shared" si="2"/>
        <v>-654.48555858885084</v>
      </c>
    </row>
    <row r="85" spans="1:9" x14ac:dyDescent="0.25">
      <c r="A85" s="2">
        <f>Data!A86</f>
        <v>84</v>
      </c>
      <c r="B85" s="4">
        <f>Data!C$502*Data!C86/Data!C85</f>
        <v>11040.866714290822</v>
      </c>
      <c r="C85" s="4">
        <f>Data!D$502*Data!D86/Data!D85</f>
        <v>5203.2508614524422</v>
      </c>
      <c r="D85" s="4">
        <f>Data!E$502*Data!E86/Data!E85</f>
        <v>4260.8809700306092</v>
      </c>
      <c r="E85" s="4">
        <f>Data!F$502*Data!F86/Data!F85</f>
        <v>12087.098517019922</v>
      </c>
      <c r="G85" s="16">
        <f>$L$2*B85/Data!C$501+$M$2*C85/Data!D$501+$N$2*D85/Data!E$501+$O$2*E85/Data!F$501</f>
        <v>50837.233411787027</v>
      </c>
      <c r="I85" s="18">
        <f t="shared" si="2"/>
        <v>-837.23341178702685</v>
      </c>
    </row>
    <row r="86" spans="1:9" x14ac:dyDescent="0.25">
      <c r="A86" s="2">
        <f>Data!A87</f>
        <v>85</v>
      </c>
      <c r="B86" s="4">
        <f>Data!C$502*Data!C87/Data!C86</f>
        <v>11010.526982628839</v>
      </c>
      <c r="C86" s="4">
        <f>Data!D$502*Data!D87/Data!D86</f>
        <v>5194.131432838728</v>
      </c>
      <c r="D86" s="4">
        <f>Data!E$502*Data!E87/Data!E86</f>
        <v>4226.2337116862818</v>
      </c>
      <c r="E86" s="4">
        <f>Data!F$502*Data!F87/Data!F86</f>
        <v>12086.285428742392</v>
      </c>
      <c r="G86" s="16">
        <f>$L$2*B86/Data!C$501+$M$2*C86/Data!D$501+$N$2*D86/Data!E$501+$O$2*E86/Data!F$501</f>
        <v>50697.147784940476</v>
      </c>
      <c r="I86" s="18">
        <f t="shared" si="2"/>
        <v>-697.14778494047641</v>
      </c>
    </row>
    <row r="87" spans="1:9" x14ac:dyDescent="0.25">
      <c r="A87" s="2">
        <f>Data!A88</f>
        <v>86</v>
      </c>
      <c r="B87" s="4">
        <f>Data!C$502*Data!C88/Data!C87</f>
        <v>11023.778340118775</v>
      </c>
      <c r="C87" s="4">
        <f>Data!D$502*Data!D88/Data!D87</f>
        <v>5227.4742544344099</v>
      </c>
      <c r="D87" s="4">
        <f>Data!E$502*Data!E88/Data!E87</f>
        <v>4264.9982012486144</v>
      </c>
      <c r="E87" s="4">
        <f>Data!F$502*Data!F88/Data!F87</f>
        <v>12046.328586680436</v>
      </c>
      <c r="G87" s="16">
        <f>$L$2*B87/Data!C$501+$M$2*C87/Data!D$501+$N$2*D87/Data!E$501+$O$2*E87/Data!F$501</f>
        <v>50852.282432447952</v>
      </c>
      <c r="I87" s="18">
        <f t="shared" si="2"/>
        <v>-852.28243244795158</v>
      </c>
    </row>
    <row r="88" spans="1:9" x14ac:dyDescent="0.25">
      <c r="A88" s="2">
        <f>Data!A89</f>
        <v>87</v>
      </c>
      <c r="B88" s="4">
        <f>Data!C$502*Data!C89/Data!C88</f>
        <v>11110.880757101684</v>
      </c>
      <c r="C88" s="4">
        <f>Data!D$502*Data!D89/Data!D88</f>
        <v>5226.7930561162693</v>
      </c>
      <c r="D88" s="4">
        <f>Data!E$502*Data!E89/Data!E88</f>
        <v>4252.8461955312869</v>
      </c>
      <c r="E88" s="4">
        <f>Data!F$502*Data!F89/Data!F88</f>
        <v>12104.543341162997</v>
      </c>
      <c r="G88" s="16">
        <f>$L$2*B88/Data!C$501+$M$2*C88/Data!D$501+$N$2*D88/Data!E$501+$O$2*E88/Data!F$501</f>
        <v>50973.283261268152</v>
      </c>
      <c r="I88" s="18">
        <f t="shared" si="2"/>
        <v>-973.28326126815227</v>
      </c>
    </row>
    <row r="89" spans="1:9" x14ac:dyDescent="0.25">
      <c r="A89" s="2">
        <f>Data!A90</f>
        <v>88</v>
      </c>
      <c r="B89" s="4">
        <f>Data!C$502*Data!C90/Data!C89</f>
        <v>11047.589562107991</v>
      </c>
      <c r="C89" s="4">
        <f>Data!D$502*Data!D90/Data!D89</f>
        <v>5223.7026332691075</v>
      </c>
      <c r="D89" s="4">
        <f>Data!E$502*Data!E90/Data!E89</f>
        <v>4251.3902751570904</v>
      </c>
      <c r="E89" s="4">
        <f>Data!F$502*Data!F90/Data!F89</f>
        <v>12067.250400749888</v>
      </c>
      <c r="G89" s="16">
        <f>$L$2*B89/Data!C$501+$M$2*C89/Data!D$501+$N$2*D89/Data!E$501+$O$2*E89/Data!F$501</f>
        <v>50856.007195103099</v>
      </c>
      <c r="I89" s="18">
        <f t="shared" si="2"/>
        <v>-856.00719510309864</v>
      </c>
    </row>
    <row r="90" spans="1:9" x14ac:dyDescent="0.25">
      <c r="A90" s="2">
        <f>Data!A91</f>
        <v>89</v>
      </c>
      <c r="B90" s="4">
        <f>Data!C$502*Data!C91/Data!C90</f>
        <v>11018.296094996433</v>
      </c>
      <c r="C90" s="4">
        <f>Data!D$502*Data!D91/Data!D90</f>
        <v>5186.5395846645361</v>
      </c>
      <c r="D90" s="4">
        <f>Data!E$502*Data!E91/Data!E90</f>
        <v>4218.1910486825154</v>
      </c>
      <c r="E90" s="4">
        <f>Data!F$502*Data!F91/Data!F90</f>
        <v>12040.460567312532</v>
      </c>
      <c r="G90" s="16">
        <f>$L$2*B90/Data!C$501+$M$2*C90/Data!D$501+$N$2*D90/Data!E$501+$O$2*E90/Data!F$501</f>
        <v>50605.692300741372</v>
      </c>
      <c r="I90" s="18">
        <f t="shared" si="2"/>
        <v>-605.69230074137158</v>
      </c>
    </row>
    <row r="91" spans="1:9" x14ac:dyDescent="0.25">
      <c r="A91" s="2">
        <f>Data!A92</f>
        <v>90</v>
      </c>
      <c r="B91" s="4">
        <f>Data!C$502*Data!C92/Data!C91</f>
        <v>11048.682113578436</v>
      </c>
      <c r="C91" s="4">
        <f>Data!D$502*Data!D92/Data!D91</f>
        <v>5160.8138265518455</v>
      </c>
      <c r="D91" s="4">
        <f>Data!E$502*Data!E92/Data!E91</f>
        <v>4191.9886038420927</v>
      </c>
      <c r="E91" s="4">
        <f>Data!F$502*Data!F92/Data!F91</f>
        <v>11875.416031755485</v>
      </c>
      <c r="G91" s="16">
        <f>$L$2*B91/Data!C$501+$M$2*C91/Data!D$501+$N$2*D91/Data!E$501+$O$2*E91/Data!F$501</f>
        <v>50290.003358697519</v>
      </c>
      <c r="I91" s="18">
        <f t="shared" si="2"/>
        <v>-290.00335869751871</v>
      </c>
    </row>
    <row r="92" spans="1:9" x14ac:dyDescent="0.25">
      <c r="A92" s="2">
        <f>Data!A93</f>
        <v>91</v>
      </c>
      <c r="B92" s="4">
        <f>Data!C$502*Data!C93/Data!C92</f>
        <v>11015.475745326077</v>
      </c>
      <c r="C92" s="4">
        <f>Data!D$502*Data!D93/Data!D92</f>
        <v>5192.5601960057393</v>
      </c>
      <c r="D92" s="4">
        <f>Data!E$502*Data!E93/Data!E92</f>
        <v>4249.6673692559016</v>
      </c>
      <c r="E92" s="4">
        <f>Data!F$502*Data!F93/Data!F92</f>
        <v>12174.108778938635</v>
      </c>
      <c r="G92" s="16">
        <f>$L$2*B92/Data!C$501+$M$2*C92/Data!D$501+$N$2*D92/Data!E$501+$O$2*E92/Data!F$501</f>
        <v>50862.784184119242</v>
      </c>
      <c r="I92" s="18">
        <f t="shared" si="2"/>
        <v>-862.78418411924213</v>
      </c>
    </row>
    <row r="93" spans="1:9" x14ac:dyDescent="0.25">
      <c r="A93" s="2">
        <f>Data!A94</f>
        <v>92</v>
      </c>
      <c r="B93" s="4">
        <f>Data!C$502*Data!C94/Data!C93</f>
        <v>10984.37024575834</v>
      </c>
      <c r="C93" s="4">
        <f>Data!D$502*Data!D94/Data!D93</f>
        <v>5184.5076146226565</v>
      </c>
      <c r="D93" s="4">
        <f>Data!E$502*Data!E94/Data!E93</f>
        <v>4223.7209998331655</v>
      </c>
      <c r="E93" s="4">
        <f>Data!F$502*Data!F94/Data!F93</f>
        <v>12032.496680385209</v>
      </c>
      <c r="G93" s="16">
        <f>$L$2*B93/Data!C$501+$M$2*C93/Data!D$501+$N$2*D93/Data!E$501+$O$2*E93/Data!F$501</f>
        <v>50571.950657189125</v>
      </c>
      <c r="I93" s="18">
        <f t="shared" si="2"/>
        <v>-571.9506571891252</v>
      </c>
    </row>
    <row r="94" spans="1:9" x14ac:dyDescent="0.25">
      <c r="A94" s="2">
        <f>Data!A95</f>
        <v>93</v>
      </c>
      <c r="B94" s="4">
        <f>Data!C$502*Data!C95/Data!C94</f>
        <v>10952.810805080004</v>
      </c>
      <c r="C94" s="4">
        <f>Data!D$502*Data!D95/Data!D94</f>
        <v>5202.2947426298169</v>
      </c>
      <c r="D94" s="4">
        <f>Data!E$502*Data!E95/Data!E94</f>
        <v>4183.5093580309194</v>
      </c>
      <c r="E94" s="4">
        <f>Data!F$502*Data!F95/Data!F94</f>
        <v>12046.765798861203</v>
      </c>
      <c r="G94" s="16">
        <f>$L$2*B94/Data!C$501+$M$2*C94/Data!D$501+$N$2*D94/Data!E$501+$O$2*E94/Data!F$501</f>
        <v>50515.093608903946</v>
      </c>
      <c r="I94" s="18">
        <f t="shared" si="2"/>
        <v>-515.09360890394601</v>
      </c>
    </row>
    <row r="95" spans="1:9" x14ac:dyDescent="0.25">
      <c r="A95" s="2">
        <f>Data!A96</f>
        <v>94</v>
      </c>
      <c r="B95" s="4">
        <f>Data!C$502*Data!C96/Data!C95</f>
        <v>11171.506696734481</v>
      </c>
      <c r="C95" s="4">
        <f>Data!D$502*Data!D96/Data!D95</f>
        <v>5243.344814216478</v>
      </c>
      <c r="D95" s="4">
        <f>Data!E$502*Data!E96/Data!E95</f>
        <v>4293.5143525781368</v>
      </c>
      <c r="E95" s="4">
        <f>Data!F$502*Data!F96/Data!F95</f>
        <v>12107.376664657506</v>
      </c>
      <c r="G95" s="16">
        <f>$L$2*B95/Data!C$501+$M$2*C95/Data!D$501+$N$2*D95/Data!E$501+$O$2*E95/Data!F$501</f>
        <v>51180.359679476642</v>
      </c>
      <c r="I95" s="18">
        <f t="shared" si="2"/>
        <v>-1180.3596794766418</v>
      </c>
    </row>
    <row r="96" spans="1:9" x14ac:dyDescent="0.25">
      <c r="A96" s="2">
        <f>Data!A97</f>
        <v>95</v>
      </c>
      <c r="B96" s="4">
        <f>Data!C$502*Data!C97/Data!C96</f>
        <v>11014.086770722677</v>
      </c>
      <c r="C96" s="4">
        <f>Data!D$502*Data!D97/Data!D96</f>
        <v>5193.4217158777938</v>
      </c>
      <c r="D96" s="4">
        <f>Data!E$502*Data!E97/Data!E96</f>
        <v>4221.7363112340954</v>
      </c>
      <c r="E96" s="4">
        <f>Data!F$502*Data!F97/Data!F96</f>
        <v>11989.949231289675</v>
      </c>
      <c r="G96" s="16">
        <f>$L$2*B96/Data!C$501+$M$2*C96/Data!D$501+$N$2*D96/Data!E$501+$O$2*E96/Data!F$501</f>
        <v>50568.139631239887</v>
      </c>
      <c r="I96" s="18">
        <f t="shared" si="2"/>
        <v>-568.13963123988651</v>
      </c>
    </row>
    <row r="97" spans="1:9" x14ac:dyDescent="0.25">
      <c r="A97" s="2">
        <f>Data!A98</f>
        <v>96</v>
      </c>
      <c r="B97" s="4">
        <f>Data!C$502*Data!C98/Data!C97</f>
        <v>10988.23079825493</v>
      </c>
      <c r="C97" s="4">
        <f>Data!D$502*Data!D98/Data!D97</f>
        <v>5180.2620775849646</v>
      </c>
      <c r="D97" s="4">
        <f>Data!E$502*Data!E98/Data!E97</f>
        <v>4233.2265722092916</v>
      </c>
      <c r="E97" s="4">
        <f>Data!F$502*Data!F98/Data!F97</f>
        <v>12007.240989590016</v>
      </c>
      <c r="G97" s="16">
        <f>$L$2*B97/Data!C$501+$M$2*C97/Data!D$501+$N$2*D97/Data!E$501+$O$2*E97/Data!F$501</f>
        <v>50554.851803621103</v>
      </c>
      <c r="I97" s="18">
        <f t="shared" si="2"/>
        <v>-554.85180362110259</v>
      </c>
    </row>
    <row r="98" spans="1:9" x14ac:dyDescent="0.25">
      <c r="A98" s="2">
        <f>Data!A99</f>
        <v>97</v>
      </c>
      <c r="B98" s="4">
        <f>Data!C$502*Data!C99/Data!C98</f>
        <v>11037.571883624927</v>
      </c>
      <c r="C98" s="4">
        <f>Data!D$502*Data!D99/Data!D98</f>
        <v>5252.3050090020579</v>
      </c>
      <c r="D98" s="4">
        <f>Data!E$502*Data!E99/Data!E98</f>
        <v>4251.8272089733227</v>
      </c>
      <c r="E98" s="4">
        <f>Data!F$502*Data!F99/Data!F98</f>
        <v>12095.635418734539</v>
      </c>
      <c r="G98" s="16">
        <f>$L$2*B98/Data!C$501+$M$2*C98/Data!D$501+$N$2*D98/Data!E$501+$O$2*E98/Data!F$501</f>
        <v>50967.156719828912</v>
      </c>
      <c r="I98" s="18">
        <f t="shared" si="2"/>
        <v>-967.15671982891217</v>
      </c>
    </row>
    <row r="99" spans="1:9" x14ac:dyDescent="0.25">
      <c r="A99" s="2">
        <f>Data!A100</f>
        <v>98</v>
      </c>
      <c r="B99" s="4">
        <f>Data!C$502*Data!C100/Data!C99</f>
        <v>10949.042889503706</v>
      </c>
      <c r="C99" s="4">
        <f>Data!D$502*Data!D100/Data!D99</f>
        <v>5141.6986957213303</v>
      </c>
      <c r="D99" s="4">
        <f>Data!E$502*Data!E100/Data!E99</f>
        <v>4183.4315450008617</v>
      </c>
      <c r="E99" s="4">
        <f>Data!F$502*Data!F100/Data!F99</f>
        <v>11825.204010604099</v>
      </c>
      <c r="G99" s="16">
        <f>$L$2*B99/Data!C$501+$M$2*C99/Data!D$501+$N$2*D99/Data!E$501+$O$2*E99/Data!F$501</f>
        <v>50058.723606833417</v>
      </c>
      <c r="I99" s="18">
        <f t="shared" si="2"/>
        <v>-58.723606833416852</v>
      </c>
    </row>
    <row r="100" spans="1:9" x14ac:dyDescent="0.25">
      <c r="A100" s="2">
        <f>Data!A101</f>
        <v>99</v>
      </c>
      <c r="B100" s="4">
        <f>Data!C$502*Data!C101/Data!C100</f>
        <v>11038.586853535366</v>
      </c>
      <c r="C100" s="4">
        <f>Data!D$502*Data!D101/Data!D100</f>
        <v>5176.9475892670534</v>
      </c>
      <c r="D100" s="4">
        <f>Data!E$502*Data!E101/Data!E100</f>
        <v>4238.8223575267111</v>
      </c>
      <c r="E100" s="4">
        <f>Data!F$502*Data!F101/Data!F100</f>
        <v>12109.21878175758</v>
      </c>
      <c r="G100" s="16">
        <f>$L$2*B100/Data!C$501+$M$2*C100/Data!D$501+$N$2*D100/Data!E$501+$O$2*E100/Data!F$501</f>
        <v>50731.474397255006</v>
      </c>
      <c r="I100" s="18">
        <f t="shared" si="2"/>
        <v>-731.4743972550059</v>
      </c>
    </row>
    <row r="101" spans="1:9" x14ac:dyDescent="0.25">
      <c r="A101" s="2">
        <f>Data!A102</f>
        <v>100</v>
      </c>
      <c r="B101" s="4">
        <f>Data!C$502*Data!C102/Data!C101</f>
        <v>11044.749291239148</v>
      </c>
      <c r="C101" s="4">
        <f>Data!D$502*Data!D102/Data!D101</f>
        <v>5167.3081293071446</v>
      </c>
      <c r="D101" s="4">
        <f>Data!E$502*Data!E102/Data!E101</f>
        <v>4203.0672668501711</v>
      </c>
      <c r="E101" s="4">
        <f>Data!F$502*Data!F102/Data!F101</f>
        <v>11800.797543533765</v>
      </c>
      <c r="G101" s="16">
        <f>$L$2*B101/Data!C$501+$M$2*C101/Data!D$501+$N$2*D101/Data!E$501+$O$2*E101/Data!F$501</f>
        <v>50240.025850067374</v>
      </c>
      <c r="I101" s="18">
        <f t="shared" si="2"/>
        <v>-240.02585006737354</v>
      </c>
    </row>
    <row r="102" spans="1:9" x14ac:dyDescent="0.25">
      <c r="A102" s="2">
        <f>Data!A103</f>
        <v>101</v>
      </c>
      <c r="B102" s="4">
        <f>Data!C$502*Data!C103/Data!C102</f>
        <v>11086.568606962135</v>
      </c>
      <c r="C102" s="4">
        <f>Data!D$502*Data!D103/Data!D102</f>
        <v>5255.5439641599178</v>
      </c>
      <c r="D102" s="4">
        <f>Data!E$502*Data!E103/Data!E102</f>
        <v>4309.6645258499266</v>
      </c>
      <c r="E102" s="4">
        <f>Data!F$502*Data!F103/Data!F102</f>
        <v>11932.665575721265</v>
      </c>
      <c r="G102" s="16">
        <f>$L$2*B102/Data!C$501+$M$2*C102/Data!D$501+$N$2*D102/Data!E$501+$O$2*E102/Data!F$501</f>
        <v>50960.743166953282</v>
      </c>
      <c r="I102" s="18">
        <f t="shared" si="2"/>
        <v>-960.74316695328162</v>
      </c>
    </row>
    <row r="103" spans="1:9" x14ac:dyDescent="0.25">
      <c r="A103" s="2">
        <f>Data!A104</f>
        <v>102</v>
      </c>
      <c r="B103" s="4">
        <f>Data!C$502*Data!C104/Data!C103</f>
        <v>11058.257154609915</v>
      </c>
      <c r="C103" s="4">
        <f>Data!D$502*Data!D104/Data!D103</f>
        <v>5204.4241665462832</v>
      </c>
      <c r="D103" s="4">
        <f>Data!E$502*Data!E104/Data!E103</f>
        <v>4232.7021270277019</v>
      </c>
      <c r="E103" s="4">
        <f>Data!F$502*Data!F104/Data!F103</f>
        <v>12162.574809216205</v>
      </c>
      <c r="G103" s="16">
        <f>$L$2*B103/Data!C$501+$M$2*C103/Data!D$501+$N$2*D103/Data!E$501+$O$2*E103/Data!F$501</f>
        <v>50881.715671155151</v>
      </c>
      <c r="I103" s="18">
        <f t="shared" si="2"/>
        <v>-881.71567115515063</v>
      </c>
    </row>
    <row r="104" spans="1:9" x14ac:dyDescent="0.25">
      <c r="A104" s="2">
        <f>Data!A105</f>
        <v>103</v>
      </c>
      <c r="B104" s="4">
        <f>Data!C$502*Data!C105/Data!C104</f>
        <v>11045.331181021465</v>
      </c>
      <c r="C104" s="4">
        <f>Data!D$502*Data!D105/Data!D104</f>
        <v>5177.5914249078378</v>
      </c>
      <c r="D104" s="4">
        <f>Data!E$502*Data!E105/Data!E104</f>
        <v>4207.186884730545</v>
      </c>
      <c r="E104" s="4">
        <f>Data!F$502*Data!F105/Data!F104</f>
        <v>12108.913113365123</v>
      </c>
      <c r="G104" s="16">
        <f>$L$2*B104/Data!C$501+$M$2*C104/Data!D$501+$N$2*D104/Data!E$501+$O$2*E104/Data!F$501</f>
        <v>50662.334414636542</v>
      </c>
      <c r="I104" s="18">
        <f t="shared" si="2"/>
        <v>-662.33441463654162</v>
      </c>
    </row>
    <row r="105" spans="1:9" x14ac:dyDescent="0.25">
      <c r="A105" s="2">
        <f>Data!A106</f>
        <v>104</v>
      </c>
      <c r="B105" s="4">
        <f>Data!C$502*Data!C106/Data!C105</f>
        <v>11017.294684878072</v>
      </c>
      <c r="C105" s="4">
        <f>Data!D$502*Data!D106/Data!D105</f>
        <v>5187.6355840854612</v>
      </c>
      <c r="D105" s="4">
        <f>Data!E$502*Data!E106/Data!E105</f>
        <v>4204.3135382738928</v>
      </c>
      <c r="E105" s="4">
        <f>Data!F$502*Data!F106/Data!F105</f>
        <v>12047.632525551579</v>
      </c>
      <c r="G105" s="16">
        <f>$L$2*B105/Data!C$501+$M$2*C105/Data!D$501+$N$2*D105/Data!E$501+$O$2*E105/Data!F$501</f>
        <v>50583.14538809329</v>
      </c>
      <c r="I105" s="18">
        <f t="shared" si="2"/>
        <v>-583.14538809328951</v>
      </c>
    </row>
    <row r="106" spans="1:9" x14ac:dyDescent="0.25">
      <c r="A106" s="2">
        <f>Data!A107</f>
        <v>105</v>
      </c>
      <c r="B106" s="4">
        <f>Data!C$502*Data!C107/Data!C106</f>
        <v>11013.979998314404</v>
      </c>
      <c r="C106" s="4">
        <f>Data!D$502*Data!D107/Data!D106</f>
        <v>5201.8581835764371</v>
      </c>
      <c r="D106" s="4">
        <f>Data!E$502*Data!E107/Data!E106</f>
        <v>4221.6877730510741</v>
      </c>
      <c r="E106" s="4">
        <f>Data!F$502*Data!F107/Data!F106</f>
        <v>12082.750895665753</v>
      </c>
      <c r="G106" s="16">
        <f>$L$2*B106/Data!C$501+$M$2*C106/Data!D$501+$N$2*D106/Data!E$501+$O$2*E106/Data!F$501</f>
        <v>50707.658258376148</v>
      </c>
      <c r="I106" s="18">
        <f t="shared" si="2"/>
        <v>-707.6582583761483</v>
      </c>
    </row>
    <row r="107" spans="1:9" x14ac:dyDescent="0.25">
      <c r="A107" s="2">
        <f>Data!A108</f>
        <v>106</v>
      </c>
      <c r="B107" s="4">
        <f>Data!C$502*Data!C108/Data!C107</f>
        <v>11019.955202789959</v>
      </c>
      <c r="C107" s="4">
        <f>Data!D$502*Data!D108/Data!D107</f>
        <v>5219.5108770912839</v>
      </c>
      <c r="D107" s="4">
        <f>Data!E$502*Data!E108/Data!E107</f>
        <v>4272.2050798914142</v>
      </c>
      <c r="E107" s="4">
        <f>Data!F$502*Data!F108/Data!F107</f>
        <v>11964.720206298683</v>
      </c>
      <c r="G107" s="16">
        <f>$L$2*B107/Data!C$501+$M$2*C107/Data!D$501+$N$2*D107/Data!E$501+$O$2*E107/Data!F$501</f>
        <v>50741.782530594093</v>
      </c>
      <c r="I107" s="18">
        <f t="shared" si="2"/>
        <v>-741.78253059409326</v>
      </c>
    </row>
    <row r="108" spans="1:9" x14ac:dyDescent="0.25">
      <c r="A108" s="2">
        <f>Data!A109</f>
        <v>107</v>
      </c>
      <c r="B108" s="4">
        <f>Data!C$502*Data!C109/Data!C108</f>
        <v>10944.54481025472</v>
      </c>
      <c r="C108" s="4">
        <f>Data!D$502*Data!D109/Data!D108</f>
        <v>5181.3353427820175</v>
      </c>
      <c r="D108" s="4">
        <f>Data!E$502*Data!E109/Data!E108</f>
        <v>4200.5218269542456</v>
      </c>
      <c r="E108" s="4">
        <f>Data!F$502*Data!F109/Data!F108</f>
        <v>12085.420121926423</v>
      </c>
      <c r="G108" s="16">
        <f>$L$2*B108/Data!C$501+$M$2*C108/Data!D$501+$N$2*D108/Data!E$501+$O$2*E108/Data!F$501</f>
        <v>50534.965511635935</v>
      </c>
      <c r="I108" s="18">
        <f t="shared" si="2"/>
        <v>-534.9655116359354</v>
      </c>
    </row>
    <row r="109" spans="1:9" x14ac:dyDescent="0.25">
      <c r="A109" s="2">
        <f>Data!A110</f>
        <v>108</v>
      </c>
      <c r="B109" s="4">
        <f>Data!C$502*Data!C110/Data!C109</f>
        <v>11072.094581459241</v>
      </c>
      <c r="C109" s="4">
        <f>Data!D$502*Data!D110/Data!D109</f>
        <v>5204.6888588704496</v>
      </c>
      <c r="D109" s="4">
        <f>Data!E$502*Data!E110/Data!E109</f>
        <v>4223.2420680922914</v>
      </c>
      <c r="E109" s="4">
        <f>Data!F$502*Data!F110/Data!F109</f>
        <v>11995.77357224845</v>
      </c>
      <c r="G109" s="16">
        <f>$L$2*B109/Data!C$501+$M$2*C109/Data!D$501+$N$2*D109/Data!E$501+$O$2*E109/Data!F$501</f>
        <v>50665.763851993295</v>
      </c>
      <c r="I109" s="18">
        <f t="shared" si="2"/>
        <v>-665.76385199329525</v>
      </c>
    </row>
    <row r="110" spans="1:9" x14ac:dyDescent="0.25">
      <c r="A110" s="2">
        <f>Data!A111</f>
        <v>109</v>
      </c>
      <c r="B110" s="4">
        <f>Data!C$502*Data!C111/Data!C110</f>
        <v>11099.419668911265</v>
      </c>
      <c r="C110" s="4">
        <f>Data!D$502*Data!D111/Data!D110</f>
        <v>5269.7693493480638</v>
      </c>
      <c r="D110" s="4">
        <f>Data!E$502*Data!E111/Data!E110</f>
        <v>4274.5818303267943</v>
      </c>
      <c r="E110" s="4">
        <f>Data!F$502*Data!F111/Data!F110</f>
        <v>12074.692138527176</v>
      </c>
      <c r="G110" s="16">
        <f>$L$2*B110/Data!C$501+$M$2*C110/Data!D$501+$N$2*D110/Data!E$501+$O$2*E110/Data!F$501</f>
        <v>51105.072514836698</v>
      </c>
      <c r="I110" s="18">
        <f t="shared" si="2"/>
        <v>-1105.0725148366982</v>
      </c>
    </row>
    <row r="111" spans="1:9" x14ac:dyDescent="0.25">
      <c r="A111" s="2">
        <f>Data!A112</f>
        <v>110</v>
      </c>
      <c r="B111" s="4">
        <f>Data!C$502*Data!C112/Data!C111</f>
        <v>10917.958929183465</v>
      </c>
      <c r="C111" s="4">
        <f>Data!D$502*Data!D112/Data!D111</f>
        <v>5159.554079305758</v>
      </c>
      <c r="D111" s="4">
        <f>Data!E$502*Data!E112/Data!E111</f>
        <v>4205.1589640444981</v>
      </c>
      <c r="E111" s="4">
        <f>Data!F$502*Data!F112/Data!F111</f>
        <v>11972.857345979413</v>
      </c>
      <c r="G111" s="16">
        <f>$L$2*B111/Data!C$501+$M$2*C111/Data!D$501+$N$2*D111/Data!E$501+$O$2*E111/Data!F$501</f>
        <v>50318.190941553075</v>
      </c>
      <c r="I111" s="18">
        <f t="shared" si="2"/>
        <v>-318.19094155307539</v>
      </c>
    </row>
    <row r="112" spans="1:9" x14ac:dyDescent="0.25">
      <c r="A112" s="2">
        <f>Data!A113</f>
        <v>111</v>
      </c>
      <c r="B112" s="4">
        <f>Data!C$502*Data!C113/Data!C112</f>
        <v>11008.360180730986</v>
      </c>
      <c r="C112" s="4">
        <f>Data!D$502*Data!D113/Data!D112</f>
        <v>5162.7639449380313</v>
      </c>
      <c r="D112" s="4">
        <f>Data!E$502*Data!E113/Data!E112</f>
        <v>4206.5395177565433</v>
      </c>
      <c r="E112" s="4">
        <f>Data!F$502*Data!F113/Data!F112</f>
        <v>11981.51739876735</v>
      </c>
      <c r="G112" s="16">
        <f>$L$2*B112/Data!C$501+$M$2*C112/Data!D$501+$N$2*D112/Data!E$501+$O$2*E112/Data!F$501</f>
        <v>50425.227701217875</v>
      </c>
      <c r="I112" s="18">
        <f t="shared" si="2"/>
        <v>-425.22770121787471</v>
      </c>
    </row>
    <row r="113" spans="1:9" x14ac:dyDescent="0.25">
      <c r="A113" s="2">
        <f>Data!A114</f>
        <v>112</v>
      </c>
      <c r="B113" s="4">
        <f>Data!C$502*Data!C114/Data!C113</f>
        <v>11025.378881975043</v>
      </c>
      <c r="C113" s="4">
        <f>Data!D$502*Data!D114/Data!D113</f>
        <v>5206.9300417469485</v>
      </c>
      <c r="D113" s="4">
        <f>Data!E$502*Data!E114/Data!E113</f>
        <v>4255.1285593751682</v>
      </c>
      <c r="E113" s="4">
        <f>Data!F$502*Data!F114/Data!F113</f>
        <v>12039.975025947182</v>
      </c>
      <c r="G113" s="16">
        <f>$L$2*B113/Data!C$501+$M$2*C113/Data!D$501+$N$2*D113/Data!E$501+$O$2*E113/Data!F$501</f>
        <v>50761.430865329748</v>
      </c>
      <c r="I113" s="18">
        <f t="shared" si="2"/>
        <v>-761.43086532974849</v>
      </c>
    </row>
    <row r="114" spans="1:9" x14ac:dyDescent="0.25">
      <c r="A114" s="2">
        <f>Data!A115</f>
        <v>113</v>
      </c>
      <c r="B114" s="4">
        <f>Data!C$502*Data!C115/Data!C114</f>
        <v>11050.764981738528</v>
      </c>
      <c r="C114" s="4">
        <f>Data!D$502*Data!D115/Data!D114</f>
        <v>5198.7490184137569</v>
      </c>
      <c r="D114" s="4">
        <f>Data!E$502*Data!E115/Data!E114</f>
        <v>4246.2829453351605</v>
      </c>
      <c r="E114" s="4">
        <f>Data!F$502*Data!F115/Data!F114</f>
        <v>12020.089393221473</v>
      </c>
      <c r="G114" s="16">
        <f>$L$2*B114/Data!C$501+$M$2*C114/Data!D$501+$N$2*D114/Data!E$501+$O$2*E114/Data!F$501</f>
        <v>50714.679793464522</v>
      </c>
      <c r="I114" s="18">
        <f t="shared" si="2"/>
        <v>-714.67979346452194</v>
      </c>
    </row>
    <row r="115" spans="1:9" x14ac:dyDescent="0.25">
      <c r="A115" s="2">
        <f>Data!A116</f>
        <v>114</v>
      </c>
      <c r="B115" s="4">
        <f>Data!C$502*Data!C116/Data!C115</f>
        <v>11108.646554417324</v>
      </c>
      <c r="C115" s="4">
        <f>Data!D$502*Data!D116/Data!D115</f>
        <v>5164.6124158923431</v>
      </c>
      <c r="D115" s="4">
        <f>Data!E$502*Data!E116/Data!E115</f>
        <v>4198.8987494841112</v>
      </c>
      <c r="E115" s="4">
        <f>Data!F$502*Data!F116/Data!F115</f>
        <v>11933.235358369464</v>
      </c>
      <c r="G115" s="16">
        <f>$L$2*B115/Data!C$501+$M$2*C115/Data!D$501+$N$2*D115/Data!E$501+$O$2*E115/Data!F$501</f>
        <v>50444.961243384198</v>
      </c>
      <c r="I115" s="18">
        <f t="shared" si="2"/>
        <v>-444.96124338419759</v>
      </c>
    </row>
    <row r="116" spans="1:9" x14ac:dyDescent="0.25">
      <c r="A116" s="2">
        <f>Data!A117</f>
        <v>115</v>
      </c>
      <c r="B116" s="4">
        <f>Data!C$502*Data!C117/Data!C116</f>
        <v>11067.460964482569</v>
      </c>
      <c r="C116" s="4">
        <f>Data!D$502*Data!D117/Data!D116</f>
        <v>5263.2705260273087</v>
      </c>
      <c r="D116" s="4">
        <f>Data!E$502*Data!E117/Data!E116</f>
        <v>4267.4629117327686</v>
      </c>
      <c r="E116" s="4">
        <f>Data!F$502*Data!F117/Data!F116</f>
        <v>12100.51890450786</v>
      </c>
      <c r="G116" s="16">
        <f>$L$2*B116/Data!C$501+$M$2*C116/Data!D$501+$N$2*D116/Data!E$501+$O$2*E116/Data!F$501</f>
        <v>51071.094308881831</v>
      </c>
      <c r="I116" s="18">
        <f t="shared" si="2"/>
        <v>-1071.0943088818312</v>
      </c>
    </row>
    <row r="117" spans="1:9" x14ac:dyDescent="0.25">
      <c r="A117" s="2">
        <f>Data!A118</f>
        <v>116</v>
      </c>
      <c r="B117" s="4">
        <f>Data!C$502*Data!C118/Data!C117</f>
        <v>11004.501138532771</v>
      </c>
      <c r="C117" s="4">
        <f>Data!D$502*Data!D118/Data!D117</f>
        <v>5220.7423036515866</v>
      </c>
      <c r="D117" s="4">
        <f>Data!E$502*Data!E118/Data!E117</f>
        <v>4238.0446665194931</v>
      </c>
      <c r="E117" s="4">
        <f>Data!F$502*Data!F118/Data!F117</f>
        <v>12025.451789622992</v>
      </c>
      <c r="G117" s="16">
        <f>$L$2*B117/Data!C$501+$M$2*C117/Data!D$501+$N$2*D117/Data!E$501+$O$2*E117/Data!F$501</f>
        <v>50723.301487054014</v>
      </c>
      <c r="I117" s="18">
        <f t="shared" si="2"/>
        <v>-723.30148705401371</v>
      </c>
    </row>
    <row r="118" spans="1:9" x14ac:dyDescent="0.25">
      <c r="A118" s="2">
        <f>Data!A119</f>
        <v>117</v>
      </c>
      <c r="B118" s="4">
        <f>Data!C$502*Data!C119/Data!C118</f>
        <v>11029.24631737173</v>
      </c>
      <c r="C118" s="4">
        <f>Data!D$502*Data!D119/Data!D118</f>
        <v>5202.764470994628</v>
      </c>
      <c r="D118" s="4">
        <f>Data!E$502*Data!E119/Data!E118</f>
        <v>4229.6465853662839</v>
      </c>
      <c r="E118" s="4">
        <f>Data!F$502*Data!F119/Data!F118</f>
        <v>11868.100305064479</v>
      </c>
      <c r="G118" s="16">
        <f>$L$2*B118/Data!C$501+$M$2*C118/Data!D$501+$N$2*D118/Data!E$501+$O$2*E118/Data!F$501</f>
        <v>50478.006211945714</v>
      </c>
      <c r="I118" s="18">
        <f t="shared" si="2"/>
        <v>-478.00621194571431</v>
      </c>
    </row>
    <row r="119" spans="1:9" x14ac:dyDescent="0.25">
      <c r="A119" s="2">
        <f>Data!A120</f>
        <v>118</v>
      </c>
      <c r="B119" s="4">
        <f>Data!C$502*Data!C120/Data!C119</f>
        <v>11026.038190533054</v>
      </c>
      <c r="C119" s="4">
        <f>Data!D$502*Data!D120/Data!D119</f>
        <v>5220.3613700755004</v>
      </c>
      <c r="D119" s="4">
        <f>Data!E$502*Data!E120/Data!E119</f>
        <v>4223.5884310988522</v>
      </c>
      <c r="E119" s="4">
        <f>Data!F$502*Data!F120/Data!F119</f>
        <v>12049.489575884418</v>
      </c>
      <c r="G119" s="16">
        <f>$L$2*B119/Data!C$501+$M$2*C119/Data!D$501+$N$2*D119/Data!E$501+$O$2*E119/Data!F$501</f>
        <v>50736.702902363097</v>
      </c>
      <c r="I119" s="18">
        <f t="shared" si="2"/>
        <v>-736.70290236309665</v>
      </c>
    </row>
    <row r="120" spans="1:9" x14ac:dyDescent="0.25">
      <c r="A120" s="2">
        <f>Data!A121</f>
        <v>119</v>
      </c>
      <c r="B120" s="4">
        <f>Data!C$502*Data!C121/Data!C120</f>
        <v>11022.547304795164</v>
      </c>
      <c r="C120" s="4">
        <f>Data!D$502*Data!D121/Data!D120</f>
        <v>5215.9985345792038</v>
      </c>
      <c r="D120" s="4">
        <f>Data!E$502*Data!E121/Data!E120</f>
        <v>4246.3328559500287</v>
      </c>
      <c r="E120" s="4">
        <f>Data!F$502*Data!F121/Data!F120</f>
        <v>11927.525059062922</v>
      </c>
      <c r="G120" s="16">
        <f>$L$2*B120/Data!C$501+$M$2*C120/Data!D$501+$N$2*D120/Data!E$501+$O$2*E120/Data!F$501</f>
        <v>50624.905231203928</v>
      </c>
      <c r="I120" s="18">
        <f t="shared" si="2"/>
        <v>-624.90523120392754</v>
      </c>
    </row>
    <row r="121" spans="1:9" x14ac:dyDescent="0.25">
      <c r="A121" s="2">
        <f>Data!A122</f>
        <v>120</v>
      </c>
      <c r="B121" s="4">
        <f>Data!C$502*Data!C122/Data!C121</f>
        <v>10996.616853082094</v>
      </c>
      <c r="C121" s="4">
        <f>Data!D$502*Data!D122/Data!D121</f>
        <v>5178.1522568490454</v>
      </c>
      <c r="D121" s="4">
        <f>Data!E$502*Data!E122/Data!E121</f>
        <v>4198.7202053305282</v>
      </c>
      <c r="E121" s="4">
        <f>Data!F$502*Data!F122/Data!F121</f>
        <v>12006.641092369329</v>
      </c>
      <c r="G121" s="16">
        <f>$L$2*B121/Data!C$501+$M$2*C121/Data!D$501+$N$2*D121/Data!E$501+$O$2*E121/Data!F$501</f>
        <v>50471.780691397478</v>
      </c>
      <c r="I121" s="18">
        <f t="shared" si="2"/>
        <v>-471.78069139747822</v>
      </c>
    </row>
    <row r="122" spans="1:9" x14ac:dyDescent="0.25">
      <c r="A122" s="2">
        <f>Data!A123</f>
        <v>121</v>
      </c>
      <c r="B122" s="4">
        <f>Data!C$502*Data!C123/Data!C122</f>
        <v>10972.521201348669</v>
      </c>
      <c r="C122" s="4">
        <f>Data!D$502*Data!D123/Data!D122</f>
        <v>5226.80757594857</v>
      </c>
      <c r="D122" s="4">
        <f>Data!E$502*Data!E123/Data!E122</f>
        <v>4247.2162158655628</v>
      </c>
      <c r="E122" s="4">
        <f>Data!F$502*Data!F123/Data!F122</f>
        <v>12153.621879273536</v>
      </c>
      <c r="G122" s="16">
        <f>$L$2*B122/Data!C$501+$M$2*C122/Data!D$501+$N$2*D122/Data!E$501+$O$2*E122/Data!F$501</f>
        <v>50892.59572891939</v>
      </c>
      <c r="I122" s="18">
        <f t="shared" si="2"/>
        <v>-892.59572891939024</v>
      </c>
    </row>
    <row r="123" spans="1:9" x14ac:dyDescent="0.25">
      <c r="A123" s="2">
        <f>Data!A124</f>
        <v>122</v>
      </c>
      <c r="B123" s="4">
        <f>Data!C$502*Data!C124/Data!C123</f>
        <v>11086.908891623207</v>
      </c>
      <c r="C123" s="4">
        <f>Data!D$502*Data!D124/Data!D123</f>
        <v>5196.1857805351883</v>
      </c>
      <c r="D123" s="4">
        <f>Data!E$502*Data!E124/Data!E123</f>
        <v>4219.5629155987317</v>
      </c>
      <c r="E123" s="4">
        <f>Data!F$502*Data!F124/Data!F123</f>
        <v>12086.864682538548</v>
      </c>
      <c r="G123" s="16">
        <f>$L$2*B123/Data!C$501+$M$2*C123/Data!D$501+$N$2*D123/Data!E$501+$O$2*E123/Data!F$501</f>
        <v>50758.259202197805</v>
      </c>
      <c r="I123" s="18">
        <f t="shared" si="2"/>
        <v>-758.25920219780528</v>
      </c>
    </row>
    <row r="124" spans="1:9" x14ac:dyDescent="0.25">
      <c r="A124" s="2">
        <f>Data!A125</f>
        <v>123</v>
      </c>
      <c r="B124" s="4">
        <f>Data!C$502*Data!C125/Data!C124</f>
        <v>11097.843548647357</v>
      </c>
      <c r="C124" s="4">
        <f>Data!D$502*Data!D125/Data!D124</f>
        <v>5229.0852737472187</v>
      </c>
      <c r="D124" s="4">
        <f>Data!E$502*Data!E125/Data!E124</f>
        <v>4258.9051611824689</v>
      </c>
      <c r="E124" s="4">
        <f>Data!F$502*Data!F125/Data!F124</f>
        <v>12095.917460776496</v>
      </c>
      <c r="G124" s="16">
        <f>$L$2*B124/Data!C$501+$M$2*C124/Data!D$501+$N$2*D124/Data!E$501+$O$2*E124/Data!F$501</f>
        <v>50972.033246334278</v>
      </c>
      <c r="I124" s="18">
        <f t="shared" si="2"/>
        <v>-972.03324633427837</v>
      </c>
    </row>
    <row r="125" spans="1:9" x14ac:dyDescent="0.25">
      <c r="A125" s="2">
        <f>Data!A126</f>
        <v>124</v>
      </c>
      <c r="B125" s="4">
        <f>Data!C$502*Data!C126/Data!C125</f>
        <v>11042.085387894702</v>
      </c>
      <c r="C125" s="4">
        <f>Data!D$502*Data!D126/Data!D125</f>
        <v>5206.7931383542018</v>
      </c>
      <c r="D125" s="4">
        <f>Data!E$502*Data!E126/Data!E125</f>
        <v>4223.148532407472</v>
      </c>
      <c r="E125" s="4">
        <f>Data!F$502*Data!F126/Data!F125</f>
        <v>12104.319634257216</v>
      </c>
      <c r="G125" s="16">
        <f>$L$2*B125/Data!C$501+$M$2*C125/Data!D$501+$N$2*D125/Data!E$501+$O$2*E125/Data!F$501</f>
        <v>50778.403536632337</v>
      </c>
      <c r="I125" s="18">
        <f t="shared" si="2"/>
        <v>-778.40353663233691</v>
      </c>
    </row>
    <row r="126" spans="1:9" x14ac:dyDescent="0.25">
      <c r="A126" s="2">
        <f>Data!A127</f>
        <v>125</v>
      </c>
      <c r="B126" s="4">
        <f>Data!C$502*Data!C127/Data!C126</f>
        <v>11024.270454484562</v>
      </c>
      <c r="C126" s="4">
        <f>Data!D$502*Data!D127/Data!D126</f>
        <v>5185.8519733262865</v>
      </c>
      <c r="D126" s="4">
        <f>Data!E$502*Data!E127/Data!E126</f>
        <v>4221.4238627448931</v>
      </c>
      <c r="E126" s="4">
        <f>Data!F$502*Data!F127/Data!F126</f>
        <v>11992.052848094372</v>
      </c>
      <c r="G126" s="16">
        <f>$L$2*B126/Data!C$501+$M$2*C126/Data!D$501+$N$2*D126/Data!E$501+$O$2*E126/Data!F$501</f>
        <v>50557.109047885882</v>
      </c>
      <c r="I126" s="18">
        <f t="shared" si="2"/>
        <v>-557.10904788588232</v>
      </c>
    </row>
    <row r="127" spans="1:9" x14ac:dyDescent="0.25">
      <c r="A127" s="2">
        <f>Data!A128</f>
        <v>126</v>
      </c>
      <c r="B127" s="4">
        <f>Data!C$502*Data!C128/Data!C127</f>
        <v>11038.522857395728</v>
      </c>
      <c r="C127" s="4">
        <f>Data!D$502*Data!D128/Data!D127</f>
        <v>5191.1711348235849</v>
      </c>
      <c r="D127" s="4">
        <f>Data!E$502*Data!E128/Data!E127</f>
        <v>4226.7064305454187</v>
      </c>
      <c r="E127" s="4">
        <f>Data!F$502*Data!F128/Data!F127</f>
        <v>12049.160867078957</v>
      </c>
      <c r="G127" s="16">
        <f>$L$2*B127/Data!C$501+$M$2*C127/Data!D$501+$N$2*D127/Data!E$501+$O$2*E127/Data!F$501</f>
        <v>50669.479151735999</v>
      </c>
      <c r="I127" s="18">
        <f t="shared" si="2"/>
        <v>-669.47915173599904</v>
      </c>
    </row>
    <row r="128" spans="1:9" x14ac:dyDescent="0.25">
      <c r="A128" s="2">
        <f>Data!A129</f>
        <v>127</v>
      </c>
      <c r="B128" s="4">
        <f>Data!C$502*Data!C129/Data!C128</f>
        <v>10980.485829318726</v>
      </c>
      <c r="C128" s="4">
        <f>Data!D$502*Data!D129/Data!D128</f>
        <v>5152.2618561202689</v>
      </c>
      <c r="D128" s="4">
        <f>Data!E$502*Data!E129/Data!E128</f>
        <v>4212.8351790249335</v>
      </c>
      <c r="E128" s="4">
        <f>Data!F$502*Data!F129/Data!F128</f>
        <v>11989.188614675637</v>
      </c>
      <c r="G128" s="16">
        <f>$L$2*B128/Data!C$501+$M$2*C128/Data!D$501+$N$2*D128/Data!E$501+$O$2*E128/Data!F$501</f>
        <v>50393.361941631447</v>
      </c>
      <c r="I128" s="18">
        <f t="shared" si="2"/>
        <v>-393.36194163144683</v>
      </c>
    </row>
    <row r="129" spans="1:9" x14ac:dyDescent="0.25">
      <c r="A129" s="2">
        <f>Data!A130</f>
        <v>128</v>
      </c>
      <c r="B129" s="4">
        <f>Data!C$502*Data!C130/Data!C129</f>
        <v>10976.728932511984</v>
      </c>
      <c r="C129" s="4">
        <f>Data!D$502*Data!D130/Data!D129</f>
        <v>5216.4567648770662</v>
      </c>
      <c r="D129" s="4">
        <f>Data!E$502*Data!E130/Data!E129</f>
        <v>4236.6819783442443</v>
      </c>
      <c r="E129" s="4">
        <f>Data!F$502*Data!F130/Data!F129</f>
        <v>12137.6196895308</v>
      </c>
      <c r="G129" s="16">
        <f>$L$2*B129/Data!C$501+$M$2*C129/Data!D$501+$N$2*D129/Data!E$501+$O$2*E129/Data!F$501</f>
        <v>50820.597585767842</v>
      </c>
      <c r="I129" s="18">
        <f t="shared" si="2"/>
        <v>-820.59758576784225</v>
      </c>
    </row>
    <row r="130" spans="1:9" x14ac:dyDescent="0.25">
      <c r="A130" s="2">
        <f>Data!A131</f>
        <v>129</v>
      </c>
      <c r="B130" s="4">
        <f>Data!C$502*Data!C131/Data!C130</f>
        <v>10988.575093591211</v>
      </c>
      <c r="C130" s="4">
        <f>Data!D$502*Data!D131/Data!D130</f>
        <v>5213.7779153410966</v>
      </c>
      <c r="D130" s="4">
        <f>Data!E$502*Data!E131/Data!E130</f>
        <v>4233.1192684824091</v>
      </c>
      <c r="E130" s="4">
        <f>Data!F$502*Data!F131/Data!F130</f>
        <v>12059.326458730813</v>
      </c>
      <c r="G130" s="16">
        <f>$L$2*B130/Data!C$501+$M$2*C130/Data!D$501+$N$2*D130/Data!E$501+$O$2*E130/Data!F$501</f>
        <v>50718.058834494877</v>
      </c>
      <c r="I130" s="18">
        <f t="shared" si="2"/>
        <v>-718.05883449487737</v>
      </c>
    </row>
    <row r="131" spans="1:9" x14ac:dyDescent="0.25">
      <c r="A131" s="2">
        <f>Data!A132</f>
        <v>130</v>
      </c>
      <c r="B131" s="4">
        <f>Data!C$502*Data!C132/Data!C131</f>
        <v>11008.796033328377</v>
      </c>
      <c r="C131" s="4">
        <f>Data!D$502*Data!D132/Data!D131</f>
        <v>5223.9531203624147</v>
      </c>
      <c r="D131" s="4">
        <f>Data!E$502*Data!E132/Data!E131</f>
        <v>4260.9416619259046</v>
      </c>
      <c r="E131" s="4">
        <f>Data!F$502*Data!F132/Data!F131</f>
        <v>12024.307017074601</v>
      </c>
      <c r="G131" s="16">
        <f>$L$2*B131/Data!C$501+$M$2*C131/Data!D$501+$N$2*D131/Data!E$501+$O$2*E131/Data!F$501</f>
        <v>50790.952329041429</v>
      </c>
      <c r="I131" s="18">
        <f t="shared" ref="I131:I194" si="3">$P$2-G131</f>
        <v>-790.95232904142904</v>
      </c>
    </row>
    <row r="132" spans="1:9" x14ac:dyDescent="0.25">
      <c r="A132" s="2">
        <f>Data!A133</f>
        <v>131</v>
      </c>
      <c r="B132" s="4">
        <f>Data!C$502*Data!C133/Data!C132</f>
        <v>10659.068943672786</v>
      </c>
      <c r="C132" s="4">
        <f>Data!D$502*Data!D133/Data!D132</f>
        <v>5076.9828741044657</v>
      </c>
      <c r="D132" s="4">
        <f>Data!E$502*Data!E133/Data!E132</f>
        <v>4099.0713705935232</v>
      </c>
      <c r="E132" s="4">
        <f>Data!F$502*Data!F133/Data!F132</f>
        <v>11943.627933451733</v>
      </c>
      <c r="G132" s="16">
        <f>$L$2*B132/Data!C$501+$M$2*C132/Data!D$501+$N$2*D132/Data!E$501+$O$2*E132/Data!F$501</f>
        <v>49541.943457647598</v>
      </c>
      <c r="I132" s="18">
        <f t="shared" si="3"/>
        <v>458.05654235240218</v>
      </c>
    </row>
    <row r="133" spans="1:9" x14ac:dyDescent="0.25">
      <c r="A133" s="2">
        <f>Data!A134</f>
        <v>132</v>
      </c>
      <c r="B133" s="4">
        <f>Data!C$502*Data!C134/Data!C133</f>
        <v>11069.328695064929</v>
      </c>
      <c r="C133" s="4">
        <f>Data!D$502*Data!D134/Data!D133</f>
        <v>5102.2550548034551</v>
      </c>
      <c r="D133" s="4">
        <f>Data!E$502*Data!E134/Data!E133</f>
        <v>4172.299452829885</v>
      </c>
      <c r="E133" s="4">
        <f>Data!F$502*Data!F134/Data!F133</f>
        <v>11664.753205510842</v>
      </c>
      <c r="G133" s="16">
        <f>$L$2*B133/Data!C$501+$M$2*C133/Data!D$501+$N$2*D133/Data!E$501+$O$2*E133/Data!F$501</f>
        <v>49828.014817464173</v>
      </c>
      <c r="I133" s="18">
        <f t="shared" si="3"/>
        <v>171.98518253582733</v>
      </c>
    </row>
    <row r="134" spans="1:9" x14ac:dyDescent="0.25">
      <c r="A134" s="2">
        <f>Data!A135</f>
        <v>133</v>
      </c>
      <c r="B134" s="4">
        <f>Data!C$502*Data!C135/Data!C134</f>
        <v>10991.254079746475</v>
      </c>
      <c r="C134" s="4">
        <f>Data!D$502*Data!D135/Data!D134</f>
        <v>5150.2636312079721</v>
      </c>
      <c r="D134" s="4">
        <f>Data!E$502*Data!E135/Data!E134</f>
        <v>4182.4295370826931</v>
      </c>
      <c r="E134" s="4">
        <f>Data!F$502*Data!F135/Data!F134</f>
        <v>11903.809529831655</v>
      </c>
      <c r="G134" s="16">
        <f>$L$2*B134/Data!C$501+$M$2*C134/Data!D$501+$N$2*D134/Data!E$501+$O$2*E134/Data!F$501</f>
        <v>50217.818586783382</v>
      </c>
      <c r="I134" s="18">
        <f t="shared" si="3"/>
        <v>-217.81858678338176</v>
      </c>
    </row>
    <row r="135" spans="1:9" x14ac:dyDescent="0.25">
      <c r="A135" s="2">
        <f>Data!A136</f>
        <v>134</v>
      </c>
      <c r="B135" s="4">
        <f>Data!C$502*Data!C136/Data!C135</f>
        <v>10913.734377661565</v>
      </c>
      <c r="C135" s="4">
        <f>Data!D$502*Data!D136/Data!D135</f>
        <v>5197.1699476782205</v>
      </c>
      <c r="D135" s="4">
        <f>Data!E$502*Data!E136/Data!E135</f>
        <v>4200.713800197861</v>
      </c>
      <c r="E135" s="4">
        <f>Data!F$502*Data!F136/Data!F135</f>
        <v>11844.471002274044</v>
      </c>
      <c r="G135" s="16">
        <f>$L$2*B135/Data!C$501+$M$2*C135/Data!D$501+$N$2*D135/Data!E$501+$O$2*E135/Data!F$501</f>
        <v>50255.256130499016</v>
      </c>
      <c r="I135" s="18">
        <f t="shared" si="3"/>
        <v>-255.25613049901585</v>
      </c>
    </row>
    <row r="136" spans="1:9" x14ac:dyDescent="0.25">
      <c r="A136" s="2">
        <f>Data!A137</f>
        <v>135</v>
      </c>
      <c r="B136" s="4">
        <f>Data!C$502*Data!C137/Data!C136</f>
        <v>10964.111411049933</v>
      </c>
      <c r="C136" s="4">
        <f>Data!D$502*Data!D137/Data!D136</f>
        <v>5148.141640234132</v>
      </c>
      <c r="D136" s="4">
        <f>Data!E$502*Data!E137/Data!E136</f>
        <v>4195.8999860453114</v>
      </c>
      <c r="E136" s="4">
        <f>Data!F$502*Data!F137/Data!F136</f>
        <v>11605.092708153652</v>
      </c>
      <c r="G136" s="16">
        <f>$L$2*B136/Data!C$501+$M$2*C136/Data!D$501+$N$2*D136/Data!E$501+$O$2*E136/Data!F$501</f>
        <v>49849.38633381547</v>
      </c>
      <c r="I136" s="18">
        <f t="shared" si="3"/>
        <v>150.6136661845303</v>
      </c>
    </row>
    <row r="137" spans="1:9" x14ac:dyDescent="0.25">
      <c r="A137" s="2">
        <f>Data!A138</f>
        <v>136</v>
      </c>
      <c r="B137" s="4">
        <f>Data!C$502*Data!C138/Data!C137</f>
        <v>11165.826676055007</v>
      </c>
      <c r="C137" s="4">
        <f>Data!D$502*Data!D138/Data!D137</f>
        <v>5265.4504266591848</v>
      </c>
      <c r="D137" s="4">
        <f>Data!E$502*Data!E138/Data!E137</f>
        <v>4267.7042570422082</v>
      </c>
      <c r="E137" s="4">
        <f>Data!F$502*Data!F138/Data!F137</f>
        <v>12152.443004101009</v>
      </c>
      <c r="G137" s="16">
        <f>$L$2*B137/Data!C$501+$M$2*C137/Data!D$501+$N$2*D137/Data!E$501+$O$2*E137/Data!F$501</f>
        <v>51233.254337273313</v>
      </c>
      <c r="I137" s="18">
        <f t="shared" si="3"/>
        <v>-1233.2543372733126</v>
      </c>
    </row>
    <row r="138" spans="1:9" x14ac:dyDescent="0.25">
      <c r="A138" s="2">
        <f>Data!A139</f>
        <v>137</v>
      </c>
      <c r="B138" s="4">
        <f>Data!C$502*Data!C139/Data!C138</f>
        <v>11008.390308570324</v>
      </c>
      <c r="C138" s="4">
        <f>Data!D$502*Data!D139/Data!D138</f>
        <v>5212.2392278243869</v>
      </c>
      <c r="D138" s="4">
        <f>Data!E$502*Data!E139/Data!E138</f>
        <v>4240.7565069623124</v>
      </c>
      <c r="E138" s="4">
        <f>Data!F$502*Data!F139/Data!F138</f>
        <v>11949.592624809286</v>
      </c>
      <c r="G138" s="16">
        <f>$L$2*B138/Data!C$501+$M$2*C138/Data!D$501+$N$2*D138/Data!E$501+$O$2*E138/Data!F$501</f>
        <v>50614.530807447525</v>
      </c>
      <c r="I138" s="18">
        <f t="shared" si="3"/>
        <v>-614.53080744752515</v>
      </c>
    </row>
    <row r="139" spans="1:9" x14ac:dyDescent="0.25">
      <c r="A139" s="2">
        <f>Data!A140</f>
        <v>138</v>
      </c>
      <c r="B139" s="4">
        <f>Data!C$502*Data!C140/Data!C139</f>
        <v>11083.758476926294</v>
      </c>
      <c r="C139" s="4">
        <f>Data!D$502*Data!D140/Data!D139</f>
        <v>5257.1033704215051</v>
      </c>
      <c r="D139" s="4">
        <f>Data!E$502*Data!E140/Data!E139</f>
        <v>4280.4212247688856</v>
      </c>
      <c r="E139" s="4">
        <f>Data!F$502*Data!F140/Data!F139</f>
        <v>12239.783527708951</v>
      </c>
      <c r="G139" s="16">
        <f>$L$2*B139/Data!C$501+$M$2*C139/Data!D$501+$N$2*D139/Data!E$501+$O$2*E139/Data!F$501</f>
        <v>51271.91702265403</v>
      </c>
      <c r="I139" s="18">
        <f t="shared" si="3"/>
        <v>-1271.91702265403</v>
      </c>
    </row>
    <row r="140" spans="1:9" x14ac:dyDescent="0.25">
      <c r="A140" s="2">
        <f>Data!A141</f>
        <v>139</v>
      </c>
      <c r="B140" s="4">
        <f>Data!C$502*Data!C141/Data!C140</f>
        <v>11036.101985955123</v>
      </c>
      <c r="C140" s="4">
        <f>Data!D$502*Data!D141/Data!D140</f>
        <v>5211.6037060230901</v>
      </c>
      <c r="D140" s="4">
        <f>Data!E$502*Data!E141/Data!E140</f>
        <v>4237.2005463899241</v>
      </c>
      <c r="E140" s="4">
        <f>Data!F$502*Data!F141/Data!F140</f>
        <v>12058.327858371207</v>
      </c>
      <c r="G140" s="16">
        <f>$L$2*B140/Data!C$501+$M$2*C140/Data!D$501+$N$2*D140/Data!E$501+$O$2*E140/Data!F$501</f>
        <v>50764.245401476699</v>
      </c>
      <c r="I140" s="18">
        <f t="shared" si="3"/>
        <v>-764.24540147669904</v>
      </c>
    </row>
    <row r="141" spans="1:9" x14ac:dyDescent="0.25">
      <c r="A141" s="2">
        <f>Data!A142</f>
        <v>140</v>
      </c>
      <c r="B141" s="4">
        <f>Data!C$502*Data!C142/Data!C141</f>
        <v>11060.038249019251</v>
      </c>
      <c r="C141" s="4">
        <f>Data!D$502*Data!D142/Data!D141</f>
        <v>5187.0973067315699</v>
      </c>
      <c r="D141" s="4">
        <f>Data!E$502*Data!E142/Data!E141</f>
        <v>4194.9286430629991</v>
      </c>
      <c r="E141" s="4">
        <f>Data!F$502*Data!F142/Data!F141</f>
        <v>12096.312948857028</v>
      </c>
      <c r="G141" s="16">
        <f>$L$2*B141/Data!C$501+$M$2*C141/Data!D$501+$N$2*D141/Data!E$501+$O$2*E141/Data!F$501</f>
        <v>50658.509868747758</v>
      </c>
      <c r="I141" s="18">
        <f t="shared" si="3"/>
        <v>-658.50986874775845</v>
      </c>
    </row>
    <row r="142" spans="1:9" x14ac:dyDescent="0.25">
      <c r="A142" s="2">
        <f>Data!A143</f>
        <v>141</v>
      </c>
      <c r="B142" s="4">
        <f>Data!C$502*Data!C143/Data!C142</f>
        <v>10804.940462292041</v>
      </c>
      <c r="C142" s="4">
        <f>Data!D$502*Data!D143/Data!D142</f>
        <v>5136.8867854908312</v>
      </c>
      <c r="D142" s="4">
        <f>Data!E$502*Data!E143/Data!E142</f>
        <v>4178.2592145660446</v>
      </c>
      <c r="E142" s="4">
        <f>Data!F$502*Data!F143/Data!F142</f>
        <v>11927.689453291305</v>
      </c>
      <c r="G142" s="16">
        <f>$L$2*B142/Data!C$501+$M$2*C142/Data!D$501+$N$2*D142/Data!E$501+$O$2*E142/Data!F$501</f>
        <v>50025.760367490569</v>
      </c>
      <c r="I142" s="18">
        <f t="shared" si="3"/>
        <v>-25.760367490569479</v>
      </c>
    </row>
    <row r="143" spans="1:9" x14ac:dyDescent="0.25">
      <c r="A143" s="2">
        <f>Data!A144</f>
        <v>142</v>
      </c>
      <c r="B143" s="4">
        <f>Data!C$502*Data!C144/Data!C143</f>
        <v>11074.487063885605</v>
      </c>
      <c r="C143" s="4">
        <f>Data!D$502*Data!D144/Data!D143</f>
        <v>5061.6175258066605</v>
      </c>
      <c r="D143" s="4">
        <f>Data!E$502*Data!E144/Data!E143</f>
        <v>4120.4422758580076</v>
      </c>
      <c r="E143" s="4">
        <f>Data!F$502*Data!F144/Data!F143</f>
        <v>11655.710169702961</v>
      </c>
      <c r="G143" s="16">
        <f>$L$2*B143/Data!C$501+$M$2*C143/Data!D$501+$N$2*D143/Data!E$501+$O$2*E143/Data!F$501</f>
        <v>49575.924201847287</v>
      </c>
      <c r="I143" s="18">
        <f t="shared" si="3"/>
        <v>424.07579815271311</v>
      </c>
    </row>
    <row r="144" spans="1:9" x14ac:dyDescent="0.25">
      <c r="A144" s="2">
        <f>Data!A145</f>
        <v>143</v>
      </c>
      <c r="B144" s="4">
        <f>Data!C$502*Data!C145/Data!C144</f>
        <v>11045.932924060857</v>
      </c>
      <c r="C144" s="4">
        <f>Data!D$502*Data!D145/Data!D144</f>
        <v>5311.7536954022025</v>
      </c>
      <c r="D144" s="4">
        <f>Data!E$502*Data!E145/Data!E144</f>
        <v>4301.5342788819198</v>
      </c>
      <c r="E144" s="4">
        <f>Data!F$502*Data!F145/Data!F144</f>
        <v>12138.640858499397</v>
      </c>
      <c r="G144" s="16">
        <f>$L$2*B144/Data!C$501+$M$2*C144/Data!D$501+$N$2*D144/Data!E$501+$O$2*E144/Data!F$501</f>
        <v>51323.935198495004</v>
      </c>
      <c r="I144" s="18">
        <f t="shared" si="3"/>
        <v>-1323.9351984950044</v>
      </c>
    </row>
    <row r="145" spans="1:9" x14ac:dyDescent="0.25">
      <c r="A145" s="2">
        <f>Data!A146</f>
        <v>144</v>
      </c>
      <c r="B145" s="4">
        <f>Data!C$502*Data!C146/Data!C145</f>
        <v>10977.399540497776</v>
      </c>
      <c r="C145" s="4">
        <f>Data!D$502*Data!D146/Data!D145</f>
        <v>5194.7968760190442</v>
      </c>
      <c r="D145" s="4">
        <f>Data!E$502*Data!E146/Data!E145</f>
        <v>4220.7793741198739</v>
      </c>
      <c r="E145" s="4">
        <f>Data!F$502*Data!F146/Data!F145</f>
        <v>11923.753798073474</v>
      </c>
      <c r="G145" s="16">
        <f>$L$2*B145/Data!C$501+$M$2*C145/Data!D$501+$N$2*D145/Data!E$501+$O$2*E145/Data!F$501</f>
        <v>50454.012644193943</v>
      </c>
      <c r="I145" s="18">
        <f t="shared" si="3"/>
        <v>-454.01264419394283</v>
      </c>
    </row>
    <row r="146" spans="1:9" x14ac:dyDescent="0.25">
      <c r="A146" s="2">
        <f>Data!A147</f>
        <v>145</v>
      </c>
      <c r="B146" s="4">
        <f>Data!C$502*Data!C147/Data!C146</f>
        <v>11127.416768730374</v>
      </c>
      <c r="C146" s="4">
        <f>Data!D$502*Data!D147/Data!D146</f>
        <v>5246.8456268554455</v>
      </c>
      <c r="D146" s="4">
        <f>Data!E$502*Data!E147/Data!E146</f>
        <v>4287.1160369628551</v>
      </c>
      <c r="E146" s="4">
        <f>Data!F$502*Data!F147/Data!F146</f>
        <v>12196.83724533643</v>
      </c>
      <c r="G146" s="16">
        <f>$L$2*B146/Data!C$501+$M$2*C146/Data!D$501+$N$2*D146/Data!E$501+$O$2*E146/Data!F$501</f>
        <v>51245.149452678757</v>
      </c>
      <c r="I146" s="18">
        <f t="shared" si="3"/>
        <v>-1245.1494526787574</v>
      </c>
    </row>
    <row r="147" spans="1:9" x14ac:dyDescent="0.25">
      <c r="A147" s="2">
        <f>Data!A148</f>
        <v>146</v>
      </c>
      <c r="B147" s="4">
        <f>Data!C$502*Data!C148/Data!C147</f>
        <v>11077.890744689465</v>
      </c>
      <c r="C147" s="4">
        <f>Data!D$502*Data!D148/Data!D147</f>
        <v>5222.9455359162448</v>
      </c>
      <c r="D147" s="4">
        <f>Data!E$502*Data!E148/Data!E147</f>
        <v>4261.1265295890244</v>
      </c>
      <c r="E147" s="4">
        <f>Data!F$502*Data!F148/Data!F147</f>
        <v>12114.9869159384</v>
      </c>
      <c r="G147" s="16">
        <f>$L$2*B147/Data!C$501+$M$2*C147/Data!D$501+$N$2*D147/Data!E$501+$O$2*E147/Data!F$501</f>
        <v>50964.537057288588</v>
      </c>
      <c r="I147" s="18">
        <f t="shared" si="3"/>
        <v>-964.53705728858768</v>
      </c>
    </row>
    <row r="148" spans="1:9" x14ac:dyDescent="0.25">
      <c r="A148" s="2">
        <f>Data!A149</f>
        <v>147</v>
      </c>
      <c r="B148" s="4">
        <f>Data!C$502*Data!C149/Data!C148</f>
        <v>11177.271730243077</v>
      </c>
      <c r="C148" s="4">
        <f>Data!D$502*Data!D149/Data!D148</f>
        <v>5278.627397392409</v>
      </c>
      <c r="D148" s="4">
        <f>Data!E$502*Data!E149/Data!E148</f>
        <v>4299.8519606888267</v>
      </c>
      <c r="E148" s="4">
        <f>Data!F$502*Data!F149/Data!F148</f>
        <v>12185.615000466114</v>
      </c>
      <c r="G148" s="16">
        <f>$L$2*B148/Data!C$501+$M$2*C148/Data!D$501+$N$2*D148/Data!E$501+$O$2*E148/Data!F$501</f>
        <v>51401.819474678181</v>
      </c>
      <c r="I148" s="18">
        <f t="shared" si="3"/>
        <v>-1401.819474678181</v>
      </c>
    </row>
    <row r="149" spans="1:9" x14ac:dyDescent="0.25">
      <c r="A149" s="2">
        <f>Data!A150</f>
        <v>148</v>
      </c>
      <c r="B149" s="4">
        <f>Data!C$502*Data!C150/Data!C149</f>
        <v>11039.635304683199</v>
      </c>
      <c r="C149" s="4">
        <f>Data!D$502*Data!D150/Data!D149</f>
        <v>5214.6030072807844</v>
      </c>
      <c r="D149" s="4">
        <f>Data!E$502*Data!E150/Data!E149</f>
        <v>4254.2771641567106</v>
      </c>
      <c r="E149" s="4">
        <f>Data!F$502*Data!F150/Data!F149</f>
        <v>12048.858063705566</v>
      </c>
      <c r="G149" s="16">
        <f>$L$2*B149/Data!C$501+$M$2*C149/Data!D$501+$N$2*D149/Data!E$501+$O$2*E149/Data!F$501</f>
        <v>50806.116729732137</v>
      </c>
      <c r="I149" s="18">
        <f t="shared" si="3"/>
        <v>-806.11672973213717</v>
      </c>
    </row>
    <row r="150" spans="1:9" x14ac:dyDescent="0.25">
      <c r="A150" s="2">
        <f>Data!A151</f>
        <v>149</v>
      </c>
      <c r="B150" s="4">
        <f>Data!C$502*Data!C151/Data!C150</f>
        <v>11011.515709401721</v>
      </c>
      <c r="C150" s="4">
        <f>Data!D$502*Data!D151/Data!D150</f>
        <v>5158.0598006120454</v>
      </c>
      <c r="D150" s="4">
        <f>Data!E$502*Data!E151/Data!E150</f>
        <v>4182.9647460845654</v>
      </c>
      <c r="E150" s="4">
        <f>Data!F$502*Data!F151/Data!F150</f>
        <v>12034.931183682949</v>
      </c>
      <c r="G150" s="16">
        <f>$L$2*B150/Data!C$501+$M$2*C150/Data!D$501+$N$2*D150/Data!E$501+$O$2*E150/Data!F$501</f>
        <v>50423.132065293095</v>
      </c>
      <c r="I150" s="18">
        <f t="shared" si="3"/>
        <v>-423.13206529309537</v>
      </c>
    </row>
    <row r="151" spans="1:9" x14ac:dyDescent="0.25">
      <c r="A151" s="2">
        <f>Data!A152</f>
        <v>150</v>
      </c>
      <c r="B151" s="4">
        <f>Data!C$502*Data!C152/Data!C151</f>
        <v>10958.609921782459</v>
      </c>
      <c r="C151" s="4">
        <f>Data!D$502*Data!D152/Data!D151</f>
        <v>5197.5781878287962</v>
      </c>
      <c r="D151" s="4">
        <f>Data!E$502*Data!E152/Data!E151</f>
        <v>4234.9660309882902</v>
      </c>
      <c r="E151" s="4">
        <f>Data!F$502*Data!F152/Data!F151</f>
        <v>11899.010942639979</v>
      </c>
      <c r="G151" s="16">
        <f>$L$2*B151/Data!C$501+$M$2*C151/Data!D$501+$N$2*D151/Data!E$501+$O$2*E151/Data!F$501</f>
        <v>50448.687112308296</v>
      </c>
      <c r="I151" s="18">
        <f t="shared" si="3"/>
        <v>-448.68711230829649</v>
      </c>
    </row>
    <row r="152" spans="1:9" x14ac:dyDescent="0.25">
      <c r="A152" s="2">
        <f>Data!A153</f>
        <v>151</v>
      </c>
      <c r="B152" s="4">
        <f>Data!C$502*Data!C153/Data!C152</f>
        <v>10935.882434112615</v>
      </c>
      <c r="C152" s="4">
        <f>Data!D$502*Data!D153/Data!D152</f>
        <v>5176.0223754886683</v>
      </c>
      <c r="D152" s="4">
        <f>Data!E$502*Data!E153/Data!E152</f>
        <v>4200.8078701320546</v>
      </c>
      <c r="E152" s="4">
        <f>Data!F$502*Data!F153/Data!F152</f>
        <v>11930.252627369344</v>
      </c>
      <c r="G152" s="16">
        <f>$L$2*B152/Data!C$501+$M$2*C152/Data!D$501+$N$2*D152/Data!E$501+$O$2*E152/Data!F$501</f>
        <v>50319.901016134841</v>
      </c>
      <c r="I152" s="18">
        <f t="shared" si="3"/>
        <v>-319.90101613484148</v>
      </c>
    </row>
    <row r="153" spans="1:9" x14ac:dyDescent="0.25">
      <c r="A153" s="2">
        <f>Data!A154</f>
        <v>152</v>
      </c>
      <c r="B153" s="4">
        <f>Data!C$502*Data!C154/Data!C153</f>
        <v>11065.421127918205</v>
      </c>
      <c r="C153" s="4">
        <f>Data!D$502*Data!D154/Data!D153</f>
        <v>5244.2665624202191</v>
      </c>
      <c r="D153" s="4">
        <f>Data!E$502*Data!E154/Data!E153</f>
        <v>4286.8244615312578</v>
      </c>
      <c r="E153" s="4">
        <f>Data!F$502*Data!F154/Data!F153</f>
        <v>12012.93868569372</v>
      </c>
      <c r="G153" s="16">
        <f>$L$2*B153/Data!C$501+$M$2*C153/Data!D$501+$N$2*D153/Data!E$501+$O$2*E153/Data!F$501</f>
        <v>50951.888276677557</v>
      </c>
      <c r="I153" s="18">
        <f t="shared" si="3"/>
        <v>-951.88827667755686</v>
      </c>
    </row>
    <row r="154" spans="1:9" x14ac:dyDescent="0.25">
      <c r="A154" s="2">
        <f>Data!A155</f>
        <v>153</v>
      </c>
      <c r="B154" s="4">
        <f>Data!C$502*Data!C155/Data!C154</f>
        <v>11027.058363073185</v>
      </c>
      <c r="C154" s="4">
        <f>Data!D$502*Data!D155/Data!D154</f>
        <v>5183.6874229151517</v>
      </c>
      <c r="D154" s="4">
        <f>Data!E$502*Data!E155/Data!E154</f>
        <v>4228.7839769298935</v>
      </c>
      <c r="E154" s="4">
        <f>Data!F$502*Data!F155/Data!F154</f>
        <v>12023.019563002423</v>
      </c>
      <c r="G154" s="16">
        <f>$L$2*B154/Data!C$501+$M$2*C154/Data!D$501+$N$2*D154/Data!E$501+$O$2*E154/Data!F$501</f>
        <v>50609.541545968314</v>
      </c>
      <c r="I154" s="18">
        <f t="shared" si="3"/>
        <v>-609.54154596831359</v>
      </c>
    </row>
    <row r="155" spans="1:9" x14ac:dyDescent="0.25">
      <c r="A155" s="2">
        <f>Data!A156</f>
        <v>154</v>
      </c>
      <c r="B155" s="4">
        <f>Data!C$502*Data!C156/Data!C155</f>
        <v>11046.995879022368</v>
      </c>
      <c r="C155" s="4">
        <f>Data!D$502*Data!D156/Data!D155</f>
        <v>5203.1790583386173</v>
      </c>
      <c r="D155" s="4">
        <f>Data!E$502*Data!E156/Data!E155</f>
        <v>4235.3624078123448</v>
      </c>
      <c r="E155" s="4">
        <f>Data!F$502*Data!F156/Data!F155</f>
        <v>11826.483964986564</v>
      </c>
      <c r="G155" s="16">
        <f>$L$2*B155/Data!C$501+$M$2*C155/Data!D$501+$N$2*D155/Data!E$501+$O$2*E155/Data!F$501</f>
        <v>50457.988470365017</v>
      </c>
      <c r="I155" s="18">
        <f t="shared" si="3"/>
        <v>-457.98847036501684</v>
      </c>
    </row>
    <row r="156" spans="1:9" x14ac:dyDescent="0.25">
      <c r="A156" s="2">
        <f>Data!A157</f>
        <v>155</v>
      </c>
      <c r="B156" s="4">
        <f>Data!C$502*Data!C157/Data!C156</f>
        <v>11136.559533834587</v>
      </c>
      <c r="C156" s="4">
        <f>Data!D$502*Data!D157/Data!D156</f>
        <v>5238.6385400997551</v>
      </c>
      <c r="D156" s="4">
        <f>Data!E$502*Data!E157/Data!E156</f>
        <v>4276.4860008750238</v>
      </c>
      <c r="E156" s="4">
        <f>Data!F$502*Data!F157/Data!F156</f>
        <v>12158.575207344667</v>
      </c>
      <c r="G156" s="16">
        <f>$L$2*B156/Data!C$501+$M$2*C156/Data!D$501+$N$2*D156/Data!E$501+$O$2*E156/Data!F$501</f>
        <v>51156.227228465454</v>
      </c>
      <c r="I156" s="18">
        <f t="shared" si="3"/>
        <v>-1156.2272284654537</v>
      </c>
    </row>
    <row r="157" spans="1:9" x14ac:dyDescent="0.25">
      <c r="A157" s="2">
        <f>Data!A158</f>
        <v>156</v>
      </c>
      <c r="B157" s="4">
        <f>Data!C$502*Data!C158/Data!C157</f>
        <v>11038.904614045478</v>
      </c>
      <c r="C157" s="4">
        <f>Data!D$502*Data!D158/Data!D157</f>
        <v>5195.8571024646171</v>
      </c>
      <c r="D157" s="4">
        <f>Data!E$502*Data!E158/Data!E157</f>
        <v>4246.8639838687941</v>
      </c>
      <c r="E157" s="4">
        <f>Data!F$502*Data!F158/Data!F157</f>
        <v>12215.439117127358</v>
      </c>
      <c r="G157" s="16">
        <f>$L$2*B157/Data!C$501+$M$2*C157/Data!D$501+$N$2*D157/Data!E$501+$O$2*E157/Data!F$501</f>
        <v>50938.491327632168</v>
      </c>
      <c r="I157" s="18">
        <f t="shared" si="3"/>
        <v>-938.49132763216767</v>
      </c>
    </row>
    <row r="158" spans="1:9" x14ac:dyDescent="0.25">
      <c r="A158" s="2">
        <f>Data!A159</f>
        <v>157</v>
      </c>
      <c r="B158" s="4">
        <f>Data!C$502*Data!C159/Data!C158</f>
        <v>11049.135630727731</v>
      </c>
      <c r="C158" s="4">
        <f>Data!D$502*Data!D159/Data!D158</f>
        <v>5223.6190393891311</v>
      </c>
      <c r="D158" s="4">
        <f>Data!E$502*Data!E159/Data!E158</f>
        <v>4228.5555170316838</v>
      </c>
      <c r="E158" s="4">
        <f>Data!F$502*Data!F159/Data!F158</f>
        <v>11970.484588975545</v>
      </c>
      <c r="G158" s="16">
        <f>$L$2*B158/Data!C$501+$M$2*C158/Data!D$501+$N$2*D158/Data!E$501+$O$2*E158/Data!F$501</f>
        <v>50681.882819222345</v>
      </c>
      <c r="I158" s="18">
        <f t="shared" si="3"/>
        <v>-681.88281922234455</v>
      </c>
    </row>
    <row r="159" spans="1:9" x14ac:dyDescent="0.25">
      <c r="A159" s="2">
        <f>Data!A160</f>
        <v>158</v>
      </c>
      <c r="B159" s="4">
        <f>Data!C$502*Data!C160/Data!C159</f>
        <v>11033.484979177332</v>
      </c>
      <c r="C159" s="4">
        <f>Data!D$502*Data!D160/Data!D159</f>
        <v>5213.653666390509</v>
      </c>
      <c r="D159" s="4">
        <f>Data!E$502*Data!E160/Data!E159</f>
        <v>4245.1340442019173</v>
      </c>
      <c r="E159" s="4">
        <f>Data!F$502*Data!F160/Data!F159</f>
        <v>12125.466681704518</v>
      </c>
      <c r="G159" s="16">
        <f>$L$2*B159/Data!C$501+$M$2*C159/Data!D$501+$N$2*D159/Data!E$501+$O$2*E159/Data!F$501</f>
        <v>50870.270688689212</v>
      </c>
      <c r="I159" s="18">
        <f t="shared" si="3"/>
        <v>-870.27068868921197</v>
      </c>
    </row>
    <row r="160" spans="1:9" x14ac:dyDescent="0.25">
      <c r="A160" s="2">
        <f>Data!A161</f>
        <v>159</v>
      </c>
      <c r="B160" s="4">
        <f>Data!C$502*Data!C161/Data!C160</f>
        <v>10943.842237437222</v>
      </c>
      <c r="C160" s="4">
        <f>Data!D$502*Data!D161/Data!D160</f>
        <v>5193.3559942659476</v>
      </c>
      <c r="D160" s="4">
        <f>Data!E$502*Data!E161/Data!E160</f>
        <v>4216.29111630222</v>
      </c>
      <c r="E160" s="4">
        <f>Data!F$502*Data!F161/Data!F160</f>
        <v>12010.186737333064</v>
      </c>
      <c r="G160" s="16">
        <f>$L$2*B160/Data!C$501+$M$2*C160/Data!D$501+$N$2*D160/Data!E$501+$O$2*E160/Data!F$501</f>
        <v>50514.878823119943</v>
      </c>
      <c r="I160" s="18">
        <f t="shared" si="3"/>
        <v>-514.87882311994326</v>
      </c>
    </row>
    <row r="161" spans="1:9" x14ac:dyDescent="0.25">
      <c r="A161" s="2">
        <f>Data!A162</f>
        <v>160</v>
      </c>
      <c r="B161" s="4">
        <f>Data!C$502*Data!C162/Data!C161</f>
        <v>11082.394041436581</v>
      </c>
      <c r="C161" s="4">
        <f>Data!D$502*Data!D162/Data!D161</f>
        <v>5199.5120764660933</v>
      </c>
      <c r="D161" s="4">
        <f>Data!E$502*Data!E162/Data!E161</f>
        <v>4224.6201409963978</v>
      </c>
      <c r="E161" s="4">
        <f>Data!F$502*Data!F162/Data!F161</f>
        <v>11918.434898254505</v>
      </c>
      <c r="G161" s="16">
        <f>$L$2*B161/Data!C$501+$M$2*C161/Data!D$501+$N$2*D161/Data!E$501+$O$2*E161/Data!F$501</f>
        <v>50567.63306631257</v>
      </c>
      <c r="I161" s="18">
        <f t="shared" si="3"/>
        <v>-567.63306631257001</v>
      </c>
    </row>
    <row r="162" spans="1:9" x14ac:dyDescent="0.25">
      <c r="A162" s="2">
        <f>Data!A163</f>
        <v>161</v>
      </c>
      <c r="B162" s="4">
        <f>Data!C$502*Data!C163/Data!C162</f>
        <v>11074.013904911671</v>
      </c>
      <c r="C162" s="4">
        <f>Data!D$502*Data!D163/Data!D162</f>
        <v>5234.2579639673331</v>
      </c>
      <c r="D162" s="4">
        <f>Data!E$502*Data!E163/Data!E162</f>
        <v>4256.5134103678247</v>
      </c>
      <c r="E162" s="4">
        <f>Data!F$502*Data!F163/Data!F162</f>
        <v>11885.735153063612</v>
      </c>
      <c r="G162" s="16">
        <f>$L$2*B162/Data!C$501+$M$2*C162/Data!D$501+$N$2*D162/Data!E$501+$O$2*E162/Data!F$501</f>
        <v>50699.200740804627</v>
      </c>
      <c r="I162" s="18">
        <f t="shared" si="3"/>
        <v>-699.20074080462655</v>
      </c>
    </row>
    <row r="163" spans="1:9" x14ac:dyDescent="0.25">
      <c r="A163" s="2">
        <f>Data!A164</f>
        <v>162</v>
      </c>
      <c r="B163" s="4">
        <f>Data!C$502*Data!C164/Data!C163</f>
        <v>11116.732332096164</v>
      </c>
      <c r="C163" s="4">
        <f>Data!D$502*Data!D164/Data!D163</f>
        <v>5240.2654431790052</v>
      </c>
      <c r="D163" s="4">
        <f>Data!E$502*Data!E164/Data!E163</f>
        <v>4279.8373244100367</v>
      </c>
      <c r="E163" s="4">
        <f>Data!F$502*Data!F164/Data!F163</f>
        <v>12189.318259900539</v>
      </c>
      <c r="G163" s="16">
        <f>$L$2*B163/Data!C$501+$M$2*C163/Data!D$501+$N$2*D163/Data!E$501+$O$2*E163/Data!F$501</f>
        <v>51188.909550995602</v>
      </c>
      <c r="I163" s="18">
        <f t="shared" si="3"/>
        <v>-1188.9095509956023</v>
      </c>
    </row>
    <row r="164" spans="1:9" x14ac:dyDescent="0.25">
      <c r="A164" s="2">
        <f>Data!A165</f>
        <v>163</v>
      </c>
      <c r="B164" s="4">
        <f>Data!C$502*Data!C165/Data!C164</f>
        <v>11067.619666458604</v>
      </c>
      <c r="C164" s="4">
        <f>Data!D$502*Data!D165/Data!D164</f>
        <v>5182.325066756699</v>
      </c>
      <c r="D164" s="4">
        <f>Data!E$502*Data!E165/Data!E164</f>
        <v>4224.0483546316345</v>
      </c>
      <c r="E164" s="4">
        <f>Data!F$502*Data!F165/Data!F164</f>
        <v>11937.841666439761</v>
      </c>
      <c r="G164" s="16">
        <f>$L$2*B164/Data!C$501+$M$2*C164/Data!D$501+$N$2*D164/Data!E$501+$O$2*E164/Data!F$501</f>
        <v>50526.029677233069</v>
      </c>
      <c r="I164" s="18">
        <f t="shared" si="3"/>
        <v>-526.02967723306938</v>
      </c>
    </row>
    <row r="165" spans="1:9" x14ac:dyDescent="0.25">
      <c r="A165" s="2">
        <f>Data!A166</f>
        <v>164</v>
      </c>
      <c r="B165" s="4">
        <f>Data!C$502*Data!C166/Data!C165</f>
        <v>11048.637811390239</v>
      </c>
      <c r="C165" s="4">
        <f>Data!D$502*Data!D166/Data!D165</f>
        <v>5158.2892363569199</v>
      </c>
      <c r="D165" s="4">
        <f>Data!E$502*Data!E166/Data!E165</f>
        <v>4210.799301399421</v>
      </c>
      <c r="E165" s="4">
        <f>Data!F$502*Data!F166/Data!F165</f>
        <v>12102.349609606646</v>
      </c>
      <c r="G165" s="16">
        <f>$L$2*B165/Data!C$501+$M$2*C165/Data!D$501+$N$2*D165/Data!E$501+$O$2*E165/Data!F$501</f>
        <v>50609.221982612478</v>
      </c>
      <c r="I165" s="18">
        <f t="shared" si="3"/>
        <v>-609.22198261247831</v>
      </c>
    </row>
    <row r="166" spans="1:9" x14ac:dyDescent="0.25">
      <c r="A166" s="2">
        <f>Data!A167</f>
        <v>165</v>
      </c>
      <c r="B166" s="4">
        <f>Data!C$502*Data!C167/Data!C166</f>
        <v>11026.183424488278</v>
      </c>
      <c r="C166" s="4">
        <f>Data!D$502*Data!D167/Data!D166</f>
        <v>5189.9088597388909</v>
      </c>
      <c r="D166" s="4">
        <f>Data!E$502*Data!E167/Data!E166</f>
        <v>4221.8052866114349</v>
      </c>
      <c r="E166" s="4">
        <f>Data!F$502*Data!F167/Data!F166</f>
        <v>11805.806478064314</v>
      </c>
      <c r="G166" s="16">
        <f>$L$2*B166/Data!C$501+$M$2*C166/Data!D$501+$N$2*D166/Data!E$501+$O$2*E166/Data!F$501</f>
        <v>50341.148041211229</v>
      </c>
      <c r="I166" s="18">
        <f t="shared" si="3"/>
        <v>-341.1480412112287</v>
      </c>
    </row>
    <row r="167" spans="1:9" x14ac:dyDescent="0.25">
      <c r="A167" s="2">
        <f>Data!A168</f>
        <v>166</v>
      </c>
      <c r="B167" s="4">
        <f>Data!C$502*Data!C168/Data!C167</f>
        <v>11154.02047516401</v>
      </c>
      <c r="C167" s="4">
        <f>Data!D$502*Data!D168/Data!D167</f>
        <v>5234.2793528553239</v>
      </c>
      <c r="D167" s="4">
        <f>Data!E$502*Data!E168/Data!E167</f>
        <v>4306.4727483427805</v>
      </c>
      <c r="E167" s="4">
        <f>Data!F$502*Data!F168/Data!F167</f>
        <v>12062.270750444537</v>
      </c>
      <c r="G167" s="16">
        <f>$L$2*B167/Data!C$501+$M$2*C167/Data!D$501+$N$2*D167/Data!E$501+$O$2*E167/Data!F$501</f>
        <v>51113.167336821047</v>
      </c>
      <c r="I167" s="18">
        <f t="shared" si="3"/>
        <v>-1113.1673368210468</v>
      </c>
    </row>
    <row r="168" spans="1:9" x14ac:dyDescent="0.25">
      <c r="A168" s="2">
        <f>Data!A169</f>
        <v>167</v>
      </c>
      <c r="B168" s="4">
        <f>Data!C$502*Data!C169/Data!C168</f>
        <v>10985.85262159022</v>
      </c>
      <c r="C168" s="4">
        <f>Data!D$502*Data!D169/Data!D168</f>
        <v>5191.3117253499413</v>
      </c>
      <c r="D168" s="4">
        <f>Data!E$502*Data!E169/Data!E168</f>
        <v>4211.4511692737724</v>
      </c>
      <c r="E168" s="4">
        <f>Data!F$502*Data!F169/Data!F168</f>
        <v>12008.421862511188</v>
      </c>
      <c r="G168" s="16">
        <f>$L$2*B168/Data!C$501+$M$2*C168/Data!D$501+$N$2*D168/Data!E$501+$O$2*E168/Data!F$501</f>
        <v>50533.720955019737</v>
      </c>
      <c r="I168" s="18">
        <f t="shared" si="3"/>
        <v>-533.72095501973672</v>
      </c>
    </row>
    <row r="169" spans="1:9" x14ac:dyDescent="0.25">
      <c r="A169" s="2">
        <f>Data!A170</f>
        <v>168</v>
      </c>
      <c r="B169" s="4">
        <f>Data!C$502*Data!C170/Data!C169</f>
        <v>11051.52746384507</v>
      </c>
      <c r="C169" s="4">
        <f>Data!D$502*Data!D170/Data!D169</f>
        <v>5156.7374261154064</v>
      </c>
      <c r="D169" s="4">
        <f>Data!E$502*Data!E170/Data!E169</f>
        <v>4204.4591917117896</v>
      </c>
      <c r="E169" s="4">
        <f>Data!F$502*Data!F170/Data!F169</f>
        <v>12004.053770163568</v>
      </c>
      <c r="G169" s="16">
        <f>$L$2*B169/Data!C$501+$M$2*C169/Data!D$501+$N$2*D169/Data!E$501+$O$2*E169/Data!F$501</f>
        <v>50470.211067294906</v>
      </c>
      <c r="I169" s="18">
        <f t="shared" si="3"/>
        <v>-470.21106729490566</v>
      </c>
    </row>
    <row r="170" spans="1:9" x14ac:dyDescent="0.25">
      <c r="A170" s="2">
        <f>Data!A171</f>
        <v>169</v>
      </c>
      <c r="B170" s="4">
        <f>Data!C$502*Data!C171/Data!C170</f>
        <v>11137.735158060019</v>
      </c>
      <c r="C170" s="4">
        <f>Data!D$502*Data!D171/Data!D170</f>
        <v>5223.1890971304138</v>
      </c>
      <c r="D170" s="4">
        <f>Data!E$502*Data!E171/Data!E170</f>
        <v>4270.830070064203</v>
      </c>
      <c r="E170" s="4">
        <f>Data!F$502*Data!F171/Data!F170</f>
        <v>11858.193875165671</v>
      </c>
      <c r="G170" s="16">
        <f>$L$2*B170/Data!C$501+$M$2*C170/Data!D$501+$N$2*D170/Data!E$501+$O$2*E170/Data!F$501</f>
        <v>50726.176676434545</v>
      </c>
      <c r="I170" s="18">
        <f t="shared" si="3"/>
        <v>-726.17667643454479</v>
      </c>
    </row>
    <row r="171" spans="1:9" x14ac:dyDescent="0.25">
      <c r="A171" s="2">
        <f>Data!A172</f>
        <v>170</v>
      </c>
      <c r="B171" s="4">
        <f>Data!C$502*Data!C172/Data!C171</f>
        <v>11035.204064358064</v>
      </c>
      <c r="C171" s="4">
        <f>Data!D$502*Data!D172/Data!D171</f>
        <v>5203.0318946439902</v>
      </c>
      <c r="D171" s="4">
        <f>Data!E$502*Data!E172/Data!E171</f>
        <v>4224.7560563143461</v>
      </c>
      <c r="E171" s="4">
        <f>Data!F$502*Data!F172/Data!F171</f>
        <v>12140.97876093631</v>
      </c>
      <c r="G171" s="16">
        <f>$L$2*B171/Data!C$501+$M$2*C171/Data!D$501+$N$2*D171/Data!E$501+$O$2*E171/Data!F$501</f>
        <v>50810.270475142803</v>
      </c>
      <c r="I171" s="18">
        <f t="shared" si="3"/>
        <v>-810.27047514280275</v>
      </c>
    </row>
    <row r="172" spans="1:9" x14ac:dyDescent="0.25">
      <c r="A172" s="2">
        <f>Data!A173</f>
        <v>171</v>
      </c>
      <c r="B172" s="4">
        <f>Data!C$502*Data!C173/Data!C172</f>
        <v>11035.045434084926</v>
      </c>
      <c r="C172" s="4">
        <f>Data!D$502*Data!D173/Data!D172</f>
        <v>5156.2716635236657</v>
      </c>
      <c r="D172" s="4">
        <f>Data!E$502*Data!E173/Data!E172</f>
        <v>4217.0899098485315</v>
      </c>
      <c r="E172" s="4">
        <f>Data!F$502*Data!F173/Data!F172</f>
        <v>11986.717937647061</v>
      </c>
      <c r="G172" s="16">
        <f>$L$2*B172/Data!C$501+$M$2*C172/Data!D$501+$N$2*D172/Data!E$501+$O$2*E172/Data!F$501</f>
        <v>50462.848064908889</v>
      </c>
      <c r="I172" s="18">
        <f t="shared" si="3"/>
        <v>-462.84806490888877</v>
      </c>
    </row>
    <row r="173" spans="1:9" x14ac:dyDescent="0.25">
      <c r="A173" s="2">
        <f>Data!A174</f>
        <v>172</v>
      </c>
      <c r="B173" s="4">
        <f>Data!C$502*Data!C174/Data!C173</f>
        <v>11098.452860298117</v>
      </c>
      <c r="C173" s="4">
        <f>Data!D$502*Data!D174/Data!D173</f>
        <v>5250.2759904653594</v>
      </c>
      <c r="D173" s="4">
        <f>Data!E$502*Data!E174/Data!E173</f>
        <v>4269.1153737710283</v>
      </c>
      <c r="E173" s="4">
        <f>Data!F$502*Data!F174/Data!F173</f>
        <v>12002.741822037528</v>
      </c>
      <c r="G173" s="16">
        <f>$L$2*B173/Data!C$501+$M$2*C173/Data!D$501+$N$2*D173/Data!E$501+$O$2*E173/Data!F$501</f>
        <v>50944.426830896577</v>
      </c>
      <c r="I173" s="18">
        <f t="shared" si="3"/>
        <v>-944.42683089657658</v>
      </c>
    </row>
    <row r="174" spans="1:9" x14ac:dyDescent="0.25">
      <c r="A174" s="2">
        <f>Data!A175</f>
        <v>173</v>
      </c>
      <c r="B174" s="4">
        <f>Data!C$502*Data!C175/Data!C174</f>
        <v>11103.141118765838</v>
      </c>
      <c r="C174" s="4">
        <f>Data!D$502*Data!D175/Data!D174</f>
        <v>5249.8155293391928</v>
      </c>
      <c r="D174" s="4">
        <f>Data!E$502*Data!E175/Data!E174</f>
        <v>4257.9423555916155</v>
      </c>
      <c r="E174" s="4">
        <f>Data!F$502*Data!F175/Data!F174</f>
        <v>12187.315559094266</v>
      </c>
      <c r="G174" s="16">
        <f>$L$2*B174/Data!C$501+$M$2*C174/Data!D$501+$N$2*D174/Data!E$501+$O$2*E174/Data!F$501</f>
        <v>51148.773841517592</v>
      </c>
      <c r="I174" s="18">
        <f t="shared" si="3"/>
        <v>-1148.7738415175918</v>
      </c>
    </row>
    <row r="175" spans="1:9" x14ac:dyDescent="0.25">
      <c r="A175" s="2">
        <f>Data!A176</f>
        <v>174</v>
      </c>
      <c r="B175" s="4">
        <f>Data!C$502*Data!C176/Data!C175</f>
        <v>11066.615091227261</v>
      </c>
      <c r="C175" s="4">
        <f>Data!D$502*Data!D176/Data!D175</f>
        <v>5196.3652906692732</v>
      </c>
      <c r="D175" s="4">
        <f>Data!E$502*Data!E176/Data!E175</f>
        <v>4238.9841654389529</v>
      </c>
      <c r="E175" s="4">
        <f>Data!F$502*Data!F176/Data!F175</f>
        <v>12068.599773436243</v>
      </c>
      <c r="G175" s="16">
        <f>$L$2*B175/Data!C$501+$M$2*C175/Data!D$501+$N$2*D175/Data!E$501+$O$2*E175/Data!F$501</f>
        <v>50764.627914244003</v>
      </c>
      <c r="I175" s="18">
        <f t="shared" si="3"/>
        <v>-764.62791424400348</v>
      </c>
    </row>
    <row r="176" spans="1:9" x14ac:dyDescent="0.25">
      <c r="A176" s="2">
        <f>Data!A177</f>
        <v>175</v>
      </c>
      <c r="B176" s="4">
        <f>Data!C$502*Data!C177/Data!C176</f>
        <v>10900.200014502871</v>
      </c>
      <c r="C176" s="4">
        <f>Data!D$502*Data!D177/Data!D176</f>
        <v>5176.7661689263468</v>
      </c>
      <c r="D176" s="4">
        <f>Data!E$502*Data!E177/Data!E176</f>
        <v>4199.6609335997082</v>
      </c>
      <c r="E176" s="4">
        <f>Data!F$502*Data!F177/Data!F176</f>
        <v>11998.980306015512</v>
      </c>
      <c r="G176" s="16">
        <f>$L$2*B176/Data!C$501+$M$2*C176/Data!D$501+$N$2*D176/Data!E$501+$O$2*E176/Data!F$501</f>
        <v>50371.434457973322</v>
      </c>
      <c r="I176" s="18">
        <f t="shared" si="3"/>
        <v>-371.43445797332242</v>
      </c>
    </row>
    <row r="177" spans="1:9" x14ac:dyDescent="0.25">
      <c r="A177" s="2">
        <f>Data!A178</f>
        <v>176</v>
      </c>
      <c r="B177" s="4">
        <f>Data!C$502*Data!C178/Data!C177</f>
        <v>11114.714453297092</v>
      </c>
      <c r="C177" s="4">
        <f>Data!D$502*Data!D178/Data!D177</f>
        <v>5230.1379347342927</v>
      </c>
      <c r="D177" s="4">
        <f>Data!E$502*Data!E178/Data!E177</f>
        <v>4253.4316005129094</v>
      </c>
      <c r="E177" s="4">
        <f>Data!F$502*Data!F178/Data!F177</f>
        <v>11882.490899883634</v>
      </c>
      <c r="G177" s="16">
        <f>$L$2*B177/Data!C$501+$M$2*C177/Data!D$501+$N$2*D177/Data!E$501+$O$2*E177/Data!F$501</f>
        <v>50713.163753663772</v>
      </c>
      <c r="I177" s="18">
        <f t="shared" si="3"/>
        <v>-713.16375366377179</v>
      </c>
    </row>
    <row r="178" spans="1:9" x14ac:dyDescent="0.25">
      <c r="A178" s="2">
        <f>Data!A179</f>
        <v>177</v>
      </c>
      <c r="B178" s="4">
        <f>Data!C$502*Data!C179/Data!C178</f>
        <v>11039.06508873484</v>
      </c>
      <c r="C178" s="4">
        <f>Data!D$502*Data!D179/Data!D178</f>
        <v>5188.9263140259227</v>
      </c>
      <c r="D178" s="4">
        <f>Data!E$502*Data!E179/Data!E178</f>
        <v>4209.8975346699444</v>
      </c>
      <c r="E178" s="4">
        <f>Data!F$502*Data!F179/Data!F178</f>
        <v>12091.494962218832</v>
      </c>
      <c r="G178" s="16">
        <f>$L$2*B178/Data!C$501+$M$2*C178/Data!D$501+$N$2*D178/Data!E$501+$O$2*E178/Data!F$501</f>
        <v>50674.934680628619</v>
      </c>
      <c r="I178" s="18">
        <f t="shared" si="3"/>
        <v>-674.93468062861939</v>
      </c>
    </row>
    <row r="179" spans="1:9" x14ac:dyDescent="0.25">
      <c r="A179" s="2">
        <f>Data!A180</f>
        <v>178</v>
      </c>
      <c r="B179" s="4">
        <f>Data!C$502*Data!C180/Data!C179</f>
        <v>11052.664950677241</v>
      </c>
      <c r="C179" s="4">
        <f>Data!D$502*Data!D180/Data!D179</f>
        <v>5207.3852795362673</v>
      </c>
      <c r="D179" s="4">
        <f>Data!E$502*Data!E180/Data!E179</f>
        <v>4243.180207419995</v>
      </c>
      <c r="E179" s="4">
        <f>Data!F$502*Data!F180/Data!F179</f>
        <v>11894.492217950736</v>
      </c>
      <c r="G179" s="16">
        <f>$L$2*B179/Data!C$501+$M$2*C179/Data!D$501+$N$2*D179/Data!E$501+$O$2*E179/Data!F$501</f>
        <v>50578.81090777184</v>
      </c>
      <c r="I179" s="18">
        <f t="shared" si="3"/>
        <v>-578.81090777183999</v>
      </c>
    </row>
    <row r="180" spans="1:9" x14ac:dyDescent="0.25">
      <c r="A180" s="2">
        <f>Data!A181</f>
        <v>179</v>
      </c>
      <c r="B180" s="4">
        <f>Data!C$502*Data!C181/Data!C180</f>
        <v>11107.452338925152</v>
      </c>
      <c r="C180" s="4">
        <f>Data!D$502*Data!D181/Data!D180</f>
        <v>5189.8001857321196</v>
      </c>
      <c r="D180" s="4">
        <f>Data!E$502*Data!E181/Data!E180</f>
        <v>4204.5572331960275</v>
      </c>
      <c r="E180" s="4">
        <f>Data!F$502*Data!F181/Data!F180</f>
        <v>12017.512974376719</v>
      </c>
      <c r="G180" s="16">
        <f>$L$2*B180/Data!C$501+$M$2*C180/Data!D$501+$N$2*D180/Data!E$501+$O$2*E180/Data!F$501</f>
        <v>50636.102882438223</v>
      </c>
      <c r="I180" s="18">
        <f t="shared" si="3"/>
        <v>-636.10288243822288</v>
      </c>
    </row>
    <row r="181" spans="1:9" x14ac:dyDescent="0.25">
      <c r="A181" s="2">
        <f>Data!A182</f>
        <v>180</v>
      </c>
      <c r="B181" s="4">
        <f>Data!C$502*Data!C182/Data!C181</f>
        <v>11013.226027538029</v>
      </c>
      <c r="C181" s="4">
        <f>Data!D$502*Data!D182/Data!D181</f>
        <v>5212.6872627486855</v>
      </c>
      <c r="D181" s="4">
        <f>Data!E$502*Data!E182/Data!E181</f>
        <v>4233.1945592406673</v>
      </c>
      <c r="E181" s="4">
        <f>Data!F$502*Data!F182/Data!F181</f>
        <v>11985.707448114552</v>
      </c>
      <c r="G181" s="16">
        <f>$L$2*B181/Data!C$501+$M$2*C181/Data!D$501+$N$2*D181/Data!E$501+$O$2*E181/Data!F$501</f>
        <v>50646.653103221739</v>
      </c>
      <c r="I181" s="18">
        <f t="shared" si="3"/>
        <v>-646.653103221739</v>
      </c>
    </row>
    <row r="182" spans="1:9" x14ac:dyDescent="0.25">
      <c r="A182" s="2">
        <f>Data!A183</f>
        <v>181</v>
      </c>
      <c r="B182" s="4">
        <f>Data!C$502*Data!C183/Data!C182</f>
        <v>11087.333346081245</v>
      </c>
      <c r="C182" s="4">
        <f>Data!D$502*Data!D183/Data!D182</f>
        <v>5245.6579423342901</v>
      </c>
      <c r="D182" s="4">
        <f>Data!E$502*Data!E183/Data!E182</f>
        <v>4278.8053033681772</v>
      </c>
      <c r="E182" s="4">
        <f>Data!F$502*Data!F183/Data!F182</f>
        <v>11938.588187477859</v>
      </c>
      <c r="G182" s="16">
        <f>$L$2*B182/Data!C$501+$M$2*C182/Data!D$501+$N$2*D182/Data!E$501+$O$2*E182/Data!F$501</f>
        <v>50864.680523087038</v>
      </c>
      <c r="I182" s="18">
        <f t="shared" si="3"/>
        <v>-864.68052308703773</v>
      </c>
    </row>
    <row r="183" spans="1:9" x14ac:dyDescent="0.25">
      <c r="A183" s="2">
        <f>Data!A184</f>
        <v>182</v>
      </c>
      <c r="B183" s="4">
        <f>Data!C$502*Data!C184/Data!C183</f>
        <v>11010.961944745446</v>
      </c>
      <c r="C183" s="4">
        <f>Data!D$502*Data!D184/Data!D183</f>
        <v>5193.7914439307933</v>
      </c>
      <c r="D183" s="4">
        <f>Data!E$502*Data!E184/Data!E183</f>
        <v>4219.0299660555238</v>
      </c>
      <c r="E183" s="4">
        <f>Data!F$502*Data!F184/Data!F183</f>
        <v>12115.067510888191</v>
      </c>
      <c r="G183" s="16">
        <f>$L$2*B183/Data!C$501+$M$2*C183/Data!D$501+$N$2*D183/Data!E$501+$O$2*E183/Data!F$501</f>
        <v>50714.676740407696</v>
      </c>
      <c r="I183" s="18">
        <f t="shared" si="3"/>
        <v>-714.67674040769634</v>
      </c>
    </row>
    <row r="184" spans="1:9" x14ac:dyDescent="0.25">
      <c r="A184" s="2">
        <f>Data!A185</f>
        <v>183</v>
      </c>
      <c r="B184" s="4">
        <f>Data!C$502*Data!C185/Data!C184</f>
        <v>11019.675379018348</v>
      </c>
      <c r="C184" s="4">
        <f>Data!D$502*Data!D185/Data!D184</f>
        <v>5173.3516453712637</v>
      </c>
      <c r="D184" s="4">
        <f>Data!E$502*Data!E185/Data!E184</f>
        <v>4226.6781271316004</v>
      </c>
      <c r="E184" s="4">
        <f>Data!F$502*Data!F185/Data!F184</f>
        <v>12090.768498399773</v>
      </c>
      <c r="G184" s="16">
        <f>$L$2*B184/Data!C$501+$M$2*C184/Data!D$501+$N$2*D184/Data!E$501+$O$2*E184/Data!F$501</f>
        <v>50651.059770144828</v>
      </c>
      <c r="I184" s="18">
        <f t="shared" si="3"/>
        <v>-651.05977014482778</v>
      </c>
    </row>
    <row r="185" spans="1:9" x14ac:dyDescent="0.25">
      <c r="A185" s="2">
        <f>Data!A186</f>
        <v>184</v>
      </c>
      <c r="B185" s="4">
        <f>Data!C$502*Data!C186/Data!C185</f>
        <v>11010.419228948407</v>
      </c>
      <c r="C185" s="4">
        <f>Data!D$502*Data!D186/Data!D185</f>
        <v>5204.7090485272292</v>
      </c>
      <c r="D185" s="4">
        <f>Data!E$502*Data!E186/Data!E185</f>
        <v>4247.9658444066399</v>
      </c>
      <c r="E185" s="4">
        <f>Data!F$502*Data!F186/Data!F185</f>
        <v>12023.55504840767</v>
      </c>
      <c r="G185" s="16">
        <f>$L$2*B185/Data!C$501+$M$2*C185/Data!D$501+$N$2*D185/Data!E$501+$O$2*E185/Data!F$501</f>
        <v>50703.335176057954</v>
      </c>
      <c r="I185" s="18">
        <f t="shared" si="3"/>
        <v>-703.3351760579535</v>
      </c>
    </row>
    <row r="186" spans="1:9" x14ac:dyDescent="0.25">
      <c r="A186" s="2">
        <f>Data!A187</f>
        <v>185</v>
      </c>
      <c r="B186" s="4">
        <f>Data!C$502*Data!C187/Data!C186</f>
        <v>10953.184603165097</v>
      </c>
      <c r="C186" s="4">
        <f>Data!D$502*Data!D187/Data!D186</f>
        <v>5156.9409044193217</v>
      </c>
      <c r="D186" s="4">
        <f>Data!E$502*Data!E187/Data!E186</f>
        <v>4177.1604181399307</v>
      </c>
      <c r="E186" s="4">
        <f>Data!F$502*Data!F187/Data!F186</f>
        <v>12001.003168241732</v>
      </c>
      <c r="G186" s="16">
        <f>$L$2*B186/Data!C$501+$M$2*C186/Data!D$501+$N$2*D186/Data!E$501+$O$2*E186/Data!F$501</f>
        <v>50309.839436689988</v>
      </c>
      <c r="I186" s="18">
        <f t="shared" si="3"/>
        <v>-309.83943668998836</v>
      </c>
    </row>
    <row r="187" spans="1:9" x14ac:dyDescent="0.25">
      <c r="A187" s="2">
        <f>Data!A188</f>
        <v>186</v>
      </c>
      <c r="B187" s="4">
        <f>Data!C$502*Data!C188/Data!C187</f>
        <v>11076.304640815169</v>
      </c>
      <c r="C187" s="4">
        <f>Data!D$502*Data!D188/Data!D187</f>
        <v>5201.0370274469187</v>
      </c>
      <c r="D187" s="4">
        <f>Data!E$502*Data!E188/Data!E187</f>
        <v>4233.2253649201184</v>
      </c>
      <c r="E187" s="4">
        <f>Data!F$502*Data!F188/Data!F187</f>
        <v>11860.147375584633</v>
      </c>
      <c r="G187" s="16">
        <f>$L$2*B187/Data!C$501+$M$2*C187/Data!D$501+$N$2*D187/Data!E$501+$O$2*E187/Data!F$501</f>
        <v>50515.2434307363</v>
      </c>
      <c r="I187" s="18">
        <f t="shared" si="3"/>
        <v>-515.24343073630007</v>
      </c>
    </row>
    <row r="188" spans="1:9" x14ac:dyDescent="0.25">
      <c r="A188" s="2">
        <f>Data!A189</f>
        <v>187</v>
      </c>
      <c r="B188" s="4">
        <f>Data!C$502*Data!C189/Data!C188</f>
        <v>11033.533084410776</v>
      </c>
      <c r="C188" s="4">
        <f>Data!D$502*Data!D189/Data!D188</f>
        <v>5225.4745453161859</v>
      </c>
      <c r="D188" s="4">
        <f>Data!E$502*Data!E189/Data!E188</f>
        <v>4226.0424393436897</v>
      </c>
      <c r="E188" s="4">
        <f>Data!F$502*Data!F189/Data!F188</f>
        <v>12137.953941220318</v>
      </c>
      <c r="G188" s="16">
        <f>$L$2*B188/Data!C$501+$M$2*C188/Data!D$501+$N$2*D188/Data!E$501+$O$2*E188/Data!F$501</f>
        <v>50874.172969801046</v>
      </c>
      <c r="I188" s="18">
        <f t="shared" si="3"/>
        <v>-874.17296980104584</v>
      </c>
    </row>
    <row r="189" spans="1:9" x14ac:dyDescent="0.25">
      <c r="A189" s="2">
        <f>Data!A190</f>
        <v>188</v>
      </c>
      <c r="B189" s="4">
        <f>Data!C$502*Data!C190/Data!C189</f>
        <v>11113.146015468881</v>
      </c>
      <c r="C189" s="4">
        <f>Data!D$502*Data!D190/Data!D189</f>
        <v>5193.5387421478854</v>
      </c>
      <c r="D189" s="4">
        <f>Data!E$502*Data!E190/Data!E189</f>
        <v>4216.871773696872</v>
      </c>
      <c r="E189" s="4">
        <f>Data!F$502*Data!F190/Data!F189</f>
        <v>11949.25756867143</v>
      </c>
      <c r="G189" s="16">
        <f>$L$2*B189/Data!C$501+$M$2*C189/Data!D$501+$N$2*D189/Data!E$501+$O$2*E189/Data!F$501</f>
        <v>50597.787954793472</v>
      </c>
      <c r="I189" s="18">
        <f t="shared" si="3"/>
        <v>-597.78795479347173</v>
      </c>
    </row>
    <row r="190" spans="1:9" x14ac:dyDescent="0.25">
      <c r="A190" s="2">
        <f>Data!A191</f>
        <v>189</v>
      </c>
      <c r="B190" s="4">
        <f>Data!C$502*Data!C191/Data!C190</f>
        <v>11017.661873795209</v>
      </c>
      <c r="C190" s="4">
        <f>Data!D$502*Data!D191/Data!D190</f>
        <v>5212.1924539161773</v>
      </c>
      <c r="D190" s="4">
        <f>Data!E$502*Data!E191/Data!E190</f>
        <v>4270.077412841456</v>
      </c>
      <c r="E190" s="4">
        <f>Data!F$502*Data!F191/Data!F190</f>
        <v>12202.783484409489</v>
      </c>
      <c r="G190" s="16">
        <f>$L$2*B190/Data!C$501+$M$2*C190/Data!D$501+$N$2*D190/Data!E$501+$O$2*E190/Data!F$501</f>
        <v>51007.70319968625</v>
      </c>
      <c r="I190" s="18">
        <f t="shared" si="3"/>
        <v>-1007.7031996862497</v>
      </c>
    </row>
    <row r="191" spans="1:9" x14ac:dyDescent="0.25">
      <c r="A191" s="2">
        <f>Data!A192</f>
        <v>190</v>
      </c>
      <c r="B191" s="4">
        <f>Data!C$502*Data!C192/Data!C191</f>
        <v>11054.792209553525</v>
      </c>
      <c r="C191" s="4">
        <f>Data!D$502*Data!D192/Data!D191</f>
        <v>5240.4038269852299</v>
      </c>
      <c r="D191" s="4">
        <f>Data!E$502*Data!E192/Data!E191</f>
        <v>4271.2316680045869</v>
      </c>
      <c r="E191" s="4">
        <f>Data!F$502*Data!F192/Data!F191</f>
        <v>12062.365578305808</v>
      </c>
      <c r="G191" s="16">
        <f>$L$2*B191/Data!C$501+$M$2*C191/Data!D$501+$N$2*D191/Data!E$501+$O$2*E191/Data!F$501</f>
        <v>50953.99895487466</v>
      </c>
      <c r="I191" s="18">
        <f t="shared" si="3"/>
        <v>-953.99895487465983</v>
      </c>
    </row>
    <row r="192" spans="1:9" x14ac:dyDescent="0.25">
      <c r="A192" s="2">
        <f>Data!A193</f>
        <v>191</v>
      </c>
      <c r="B192" s="4">
        <f>Data!C$502*Data!C193/Data!C192</f>
        <v>11028.680601721817</v>
      </c>
      <c r="C192" s="4">
        <f>Data!D$502*Data!D193/Data!D192</f>
        <v>5187.1924303922606</v>
      </c>
      <c r="D192" s="4">
        <f>Data!E$502*Data!E193/Data!E192</f>
        <v>4197.7959300762795</v>
      </c>
      <c r="E192" s="4">
        <f>Data!F$502*Data!F193/Data!F192</f>
        <v>12016.250814783549</v>
      </c>
      <c r="G192" s="16">
        <f>$L$2*B192/Data!C$501+$M$2*C192/Data!D$501+$N$2*D192/Data!E$501+$O$2*E192/Data!F$501</f>
        <v>50537.663758494382</v>
      </c>
      <c r="I192" s="18">
        <f t="shared" si="3"/>
        <v>-537.66375849438191</v>
      </c>
    </row>
    <row r="193" spans="1:9" x14ac:dyDescent="0.25">
      <c r="A193" s="2">
        <f>Data!A194</f>
        <v>192</v>
      </c>
      <c r="B193" s="4">
        <f>Data!C$502*Data!C194/Data!C193</f>
        <v>10956.893071206288</v>
      </c>
      <c r="C193" s="4">
        <f>Data!D$502*Data!D194/Data!D193</f>
        <v>5172.5906874146549</v>
      </c>
      <c r="D193" s="4">
        <f>Data!E$502*Data!E194/Data!E193</f>
        <v>4194.1936915118158</v>
      </c>
      <c r="E193" s="4">
        <f>Data!F$502*Data!F194/Data!F193</f>
        <v>12060.231796692007</v>
      </c>
      <c r="G193" s="16">
        <f>$L$2*B193/Data!C$501+$M$2*C193/Data!D$501+$N$2*D193/Data!E$501+$O$2*E193/Data!F$501</f>
        <v>50474.064326217696</v>
      </c>
      <c r="I193" s="18">
        <f t="shared" si="3"/>
        <v>-474.06432621769636</v>
      </c>
    </row>
    <row r="194" spans="1:9" x14ac:dyDescent="0.25">
      <c r="A194" s="2">
        <f>Data!A195</f>
        <v>193</v>
      </c>
      <c r="B194" s="4">
        <f>Data!C$502*Data!C195/Data!C194</f>
        <v>10916.837141236854</v>
      </c>
      <c r="C194" s="4">
        <f>Data!D$502*Data!D195/Data!D194</f>
        <v>5110.7333102158964</v>
      </c>
      <c r="D194" s="4">
        <f>Data!E$502*Data!E195/Data!E194</f>
        <v>4156.8075055358695</v>
      </c>
      <c r="E194" s="4">
        <f>Data!F$502*Data!F195/Data!F194</f>
        <v>11997.96426753688</v>
      </c>
      <c r="G194" s="16">
        <f>$L$2*B194/Data!C$501+$M$2*C194/Data!D$501+$N$2*D194/Data!E$501+$O$2*E194/Data!F$501</f>
        <v>50087.012204615159</v>
      </c>
      <c r="I194" s="18">
        <f t="shared" si="3"/>
        <v>-87.012204615159135</v>
      </c>
    </row>
    <row r="195" spans="1:9" x14ac:dyDescent="0.25">
      <c r="A195" s="2">
        <f>Data!A196</f>
        <v>194</v>
      </c>
      <c r="B195" s="4">
        <f>Data!C$502*Data!C196/Data!C195</f>
        <v>10859.221565937676</v>
      </c>
      <c r="C195" s="4">
        <f>Data!D$502*Data!D196/Data!D195</f>
        <v>5182.9770953746156</v>
      </c>
      <c r="D195" s="4">
        <f>Data!E$502*Data!E196/Data!E195</f>
        <v>4165.0256758510977</v>
      </c>
      <c r="E195" s="4">
        <f>Data!F$502*Data!F196/Data!F195</f>
        <v>12014.81567587702</v>
      </c>
      <c r="G195" s="16">
        <f>$L$2*B195/Data!C$501+$M$2*C195/Data!D$501+$N$2*D195/Data!E$501+$O$2*E195/Data!F$501</f>
        <v>50287.291431600795</v>
      </c>
      <c r="I195" s="18">
        <f t="shared" ref="I195:I258" si="4">$P$2-G195</f>
        <v>-287.29143160079548</v>
      </c>
    </row>
    <row r="196" spans="1:9" x14ac:dyDescent="0.25">
      <c r="A196" s="2">
        <f>Data!A197</f>
        <v>195</v>
      </c>
      <c r="B196" s="4">
        <f>Data!C$502*Data!C197/Data!C196</f>
        <v>11153.044649540618</v>
      </c>
      <c r="C196" s="4">
        <f>Data!D$502*Data!D197/Data!D196</f>
        <v>5197</v>
      </c>
      <c r="D196" s="4">
        <f>Data!E$502*Data!E197/Data!E196</f>
        <v>4221.6435313361035</v>
      </c>
      <c r="E196" s="4">
        <f>Data!F$502*Data!F197/Data!F196</f>
        <v>11824.111465980332</v>
      </c>
      <c r="G196" s="16">
        <f>$L$2*B196/Data!C$501+$M$2*C196/Data!D$501+$N$2*D196/Data!E$501+$O$2*E196/Data!F$501</f>
        <v>50501.484173346034</v>
      </c>
      <c r="I196" s="18">
        <f t="shared" si="4"/>
        <v>-501.48417334603437</v>
      </c>
    </row>
    <row r="197" spans="1:9" x14ac:dyDescent="0.25">
      <c r="A197" s="2">
        <f>Data!A198</f>
        <v>196</v>
      </c>
      <c r="B197" s="4">
        <f>Data!C$502*Data!C198/Data!C197</f>
        <v>11022.527996996512</v>
      </c>
      <c r="C197" s="4">
        <f>Data!D$502*Data!D198/Data!D197</f>
        <v>5246.8520852869287</v>
      </c>
      <c r="D197" s="4">
        <f>Data!E$502*Data!E198/Data!E197</f>
        <v>4267.6175767130298</v>
      </c>
      <c r="E197" s="4">
        <f>Data!F$502*Data!F198/Data!F197</f>
        <v>12043.935834421223</v>
      </c>
      <c r="G197" s="16">
        <f>$L$2*B197/Data!C$501+$M$2*C197/Data!D$501+$N$2*D197/Data!E$501+$O$2*E197/Data!F$501</f>
        <v>50911.57383501625</v>
      </c>
      <c r="I197" s="18">
        <f t="shared" si="4"/>
        <v>-911.57383501625009</v>
      </c>
    </row>
    <row r="198" spans="1:9" x14ac:dyDescent="0.25">
      <c r="A198" s="2">
        <f>Data!A199</f>
        <v>197</v>
      </c>
      <c r="B198" s="4">
        <f>Data!C$502*Data!C199/Data!C198</f>
        <v>10915.369425353969</v>
      </c>
      <c r="C198" s="4">
        <f>Data!D$502*Data!D199/Data!D198</f>
        <v>5159.7287856870953</v>
      </c>
      <c r="D198" s="4">
        <f>Data!E$502*Data!E199/Data!E198</f>
        <v>4196.9737276034539</v>
      </c>
      <c r="E198" s="4">
        <f>Data!F$502*Data!F199/Data!F198</f>
        <v>11957.001198930388</v>
      </c>
      <c r="G198" s="16">
        <f>$L$2*B198/Data!C$501+$M$2*C198/Data!D$501+$N$2*D198/Data!E$501+$O$2*E198/Data!F$501</f>
        <v>50276.787676610518</v>
      </c>
      <c r="I198" s="18">
        <f t="shared" si="4"/>
        <v>-276.78767661051825</v>
      </c>
    </row>
    <row r="199" spans="1:9" x14ac:dyDescent="0.25">
      <c r="A199" s="2">
        <f>Data!A200</f>
        <v>198</v>
      </c>
      <c r="B199" s="4">
        <f>Data!C$502*Data!C200/Data!C199</f>
        <v>11177.371859141136</v>
      </c>
      <c r="C199" s="4">
        <f>Data!D$502*Data!D200/Data!D199</f>
        <v>5228.2438500705484</v>
      </c>
      <c r="D199" s="4">
        <f>Data!E$502*Data!E200/Data!E199</f>
        <v>4252.6875803131834</v>
      </c>
      <c r="E199" s="4">
        <f>Data!F$502*Data!F200/Data!F199</f>
        <v>11987.507114674869</v>
      </c>
      <c r="G199" s="16">
        <f>$L$2*B199/Data!C$501+$M$2*C199/Data!D$501+$N$2*D199/Data!E$501+$O$2*E199/Data!F$501</f>
        <v>50893.684937741098</v>
      </c>
      <c r="I199" s="18">
        <f t="shared" si="4"/>
        <v>-893.68493774109811</v>
      </c>
    </row>
    <row r="200" spans="1:9" x14ac:dyDescent="0.25">
      <c r="A200" s="2">
        <f>Data!A201</f>
        <v>199</v>
      </c>
      <c r="B200" s="4">
        <f>Data!C$502*Data!C201/Data!C200</f>
        <v>11080.414414682898</v>
      </c>
      <c r="C200" s="4">
        <f>Data!D$502*Data!D201/Data!D200</f>
        <v>5268.5423348984687</v>
      </c>
      <c r="D200" s="4">
        <f>Data!E$502*Data!E201/Data!E200</f>
        <v>4307.2681620991289</v>
      </c>
      <c r="E200" s="4">
        <f>Data!F$502*Data!F201/Data!F200</f>
        <v>12080.683962725509</v>
      </c>
      <c r="G200" s="16">
        <f>$L$2*B200/Data!C$501+$M$2*C200/Data!D$501+$N$2*D200/Data!E$501+$O$2*E200/Data!F$501</f>
        <v>51170.763692997381</v>
      </c>
      <c r="I200" s="18">
        <f t="shared" si="4"/>
        <v>-1170.7636929973814</v>
      </c>
    </row>
    <row r="201" spans="1:9" x14ac:dyDescent="0.25">
      <c r="A201" s="2">
        <f>Data!A202</f>
        <v>200</v>
      </c>
      <c r="B201" s="4">
        <f>Data!C$502*Data!C202/Data!C201</f>
        <v>11091.792955061079</v>
      </c>
      <c r="C201" s="4">
        <f>Data!D$502*Data!D202/Data!D201</f>
        <v>5261.4750296996945</v>
      </c>
      <c r="D201" s="4">
        <f>Data!E$502*Data!E202/Data!E201</f>
        <v>4267.3849939228376</v>
      </c>
      <c r="E201" s="4">
        <f>Data!F$502*Data!F202/Data!F201</f>
        <v>12093.471960701234</v>
      </c>
      <c r="G201" s="16">
        <f>$L$2*B201/Data!C$501+$M$2*C201/Data!D$501+$N$2*D201/Data!E$501+$O$2*E201/Data!F$501</f>
        <v>51079.371698995303</v>
      </c>
      <c r="I201" s="18">
        <f t="shared" si="4"/>
        <v>-1079.3716989953027</v>
      </c>
    </row>
    <row r="202" spans="1:9" x14ac:dyDescent="0.25">
      <c r="A202" s="2">
        <f>Data!A203</f>
        <v>201</v>
      </c>
      <c r="B202" s="4">
        <f>Data!C$502*Data!C203/Data!C202</f>
        <v>11000.645357359665</v>
      </c>
      <c r="C202" s="4">
        <f>Data!D$502*Data!D203/Data!D202</f>
        <v>5174.6909720159229</v>
      </c>
      <c r="D202" s="4">
        <f>Data!E$502*Data!E203/Data!E202</f>
        <v>4214.2582308264327</v>
      </c>
      <c r="E202" s="4">
        <f>Data!F$502*Data!F203/Data!F202</f>
        <v>12125.46963916737</v>
      </c>
      <c r="G202" s="16">
        <f>$L$2*B202/Data!C$501+$M$2*C202/Data!D$501+$N$2*D202/Data!E$501+$O$2*E202/Data!F$501</f>
        <v>50650.202139374327</v>
      </c>
      <c r="I202" s="18">
        <f t="shared" si="4"/>
        <v>-650.20213937432709</v>
      </c>
    </row>
    <row r="203" spans="1:9" x14ac:dyDescent="0.25">
      <c r="A203" s="2">
        <f>Data!A204</f>
        <v>202</v>
      </c>
      <c r="B203" s="4">
        <f>Data!C$502*Data!C204/Data!C203</f>
        <v>11040.229058237064</v>
      </c>
      <c r="C203" s="4">
        <f>Data!D$502*Data!D204/Data!D203</f>
        <v>5155.6782874617738</v>
      </c>
      <c r="D203" s="4">
        <f>Data!E$502*Data!E204/Data!E203</f>
        <v>4216.0609600059151</v>
      </c>
      <c r="E203" s="4">
        <f>Data!F$502*Data!F204/Data!F203</f>
        <v>12015.851018280373</v>
      </c>
      <c r="G203" s="16">
        <f>$L$2*B203/Data!C$501+$M$2*C203/Data!D$501+$N$2*D203/Data!E$501+$O$2*E203/Data!F$501</f>
        <v>50499.459645348092</v>
      </c>
      <c r="I203" s="18">
        <f t="shared" si="4"/>
        <v>-499.45964534809173</v>
      </c>
    </row>
    <row r="204" spans="1:9" x14ac:dyDescent="0.25">
      <c r="A204" s="2">
        <f>Data!A205</f>
        <v>203</v>
      </c>
      <c r="B204" s="4">
        <f>Data!C$502*Data!C205/Data!C204</f>
        <v>10904.042310775905</v>
      </c>
      <c r="C204" s="4">
        <f>Data!D$502*Data!D205/Data!D204</f>
        <v>5196.2966677693912</v>
      </c>
      <c r="D204" s="4">
        <f>Data!E$502*Data!E205/Data!E204</f>
        <v>4241.8608232825572</v>
      </c>
      <c r="E204" s="4">
        <f>Data!F$502*Data!F205/Data!F204</f>
        <v>12038.305285700366</v>
      </c>
      <c r="G204" s="16">
        <f>$L$2*B204/Data!C$501+$M$2*C204/Data!D$501+$N$2*D204/Data!E$501+$O$2*E204/Data!F$501</f>
        <v>50583.7284449988</v>
      </c>
      <c r="I204" s="18">
        <f t="shared" si="4"/>
        <v>-583.72844499880011</v>
      </c>
    </row>
    <row r="205" spans="1:9" x14ac:dyDescent="0.25">
      <c r="A205" s="2">
        <f>Data!A206</f>
        <v>204</v>
      </c>
      <c r="B205" s="4">
        <f>Data!C$502*Data!C206/Data!C205</f>
        <v>11068.160175189149</v>
      </c>
      <c r="C205" s="4">
        <f>Data!D$502*Data!D206/Data!D205</f>
        <v>5155.3414645150615</v>
      </c>
      <c r="D205" s="4">
        <f>Data!E$502*Data!E206/Data!E205</f>
        <v>4182.7611470814627</v>
      </c>
      <c r="E205" s="4">
        <f>Data!F$502*Data!F206/Data!F205</f>
        <v>12025.39848926623</v>
      </c>
      <c r="G205" s="16">
        <f>$L$2*B205/Data!C$501+$M$2*C205/Data!D$501+$N$2*D205/Data!E$501+$O$2*E205/Data!F$501</f>
        <v>50455.15912761433</v>
      </c>
      <c r="I205" s="18">
        <f t="shared" si="4"/>
        <v>-455.15912761432992</v>
      </c>
    </row>
    <row r="206" spans="1:9" x14ac:dyDescent="0.25">
      <c r="A206" s="2">
        <f>Data!A207</f>
        <v>205</v>
      </c>
      <c r="B206" s="4">
        <f>Data!C$502*Data!C207/Data!C206</f>
        <v>10871.05615713754</v>
      </c>
      <c r="C206" s="4">
        <f>Data!D$502*Data!D207/Data!D206</f>
        <v>5174.46600970285</v>
      </c>
      <c r="D206" s="4">
        <f>Data!E$502*Data!E207/Data!E206</f>
        <v>4222.2255389491183</v>
      </c>
      <c r="E206" s="4">
        <f>Data!F$502*Data!F207/Data!F206</f>
        <v>11972.518640258111</v>
      </c>
      <c r="G206" s="16">
        <f>$L$2*B206/Data!C$501+$M$2*C206/Data!D$501+$N$2*D206/Data!E$501+$O$2*E206/Data!F$501</f>
        <v>50359.819249016233</v>
      </c>
      <c r="I206" s="18">
        <f t="shared" si="4"/>
        <v>-359.81924901623279</v>
      </c>
    </row>
    <row r="207" spans="1:9" x14ac:dyDescent="0.25">
      <c r="A207" s="2">
        <f>Data!A208</f>
        <v>206</v>
      </c>
      <c r="B207" s="4">
        <f>Data!C$502*Data!C208/Data!C207</f>
        <v>11015.28684494164</v>
      </c>
      <c r="C207" s="4">
        <f>Data!D$502*Data!D208/Data!D207</f>
        <v>5213.6179918993812</v>
      </c>
      <c r="D207" s="4">
        <f>Data!E$502*Data!E208/Data!E207</f>
        <v>4212.4943192628571</v>
      </c>
      <c r="E207" s="4">
        <f>Data!F$502*Data!F208/Data!F207</f>
        <v>11939.759687475087</v>
      </c>
      <c r="G207" s="16">
        <f>$L$2*B207/Data!C$501+$M$2*C207/Data!D$501+$N$2*D207/Data!E$501+$O$2*E207/Data!F$501</f>
        <v>50544.097290536054</v>
      </c>
      <c r="I207" s="18">
        <f t="shared" si="4"/>
        <v>-544.09729053605406</v>
      </c>
    </row>
    <row r="208" spans="1:9" x14ac:dyDescent="0.25">
      <c r="A208" s="2">
        <f>Data!A209</f>
        <v>207</v>
      </c>
      <c r="B208" s="4">
        <f>Data!C$502*Data!C209/Data!C208</f>
        <v>11010.181116727394</v>
      </c>
      <c r="C208" s="4">
        <f>Data!D$502*Data!D209/Data!D208</f>
        <v>5174.045610466882</v>
      </c>
      <c r="D208" s="4">
        <f>Data!E$502*Data!E209/Data!E208</f>
        <v>4191.9624147863096</v>
      </c>
      <c r="E208" s="4">
        <f>Data!F$502*Data!F209/Data!F208</f>
        <v>11992.344522194358</v>
      </c>
      <c r="G208" s="16">
        <f>$L$2*B208/Data!C$501+$M$2*C208/Data!D$501+$N$2*D208/Data!E$501+$O$2*E208/Data!F$501</f>
        <v>50438.096987137571</v>
      </c>
      <c r="I208" s="18">
        <f t="shared" si="4"/>
        <v>-438.09698713757098</v>
      </c>
    </row>
    <row r="209" spans="1:9" x14ac:dyDescent="0.25">
      <c r="A209" s="2">
        <f>Data!A210</f>
        <v>208</v>
      </c>
      <c r="B209" s="4">
        <f>Data!C$502*Data!C210/Data!C209</f>
        <v>11096.492617430642</v>
      </c>
      <c r="C209" s="4">
        <f>Data!D$502*Data!D210/Data!D209</f>
        <v>5171.8837680850093</v>
      </c>
      <c r="D209" s="4">
        <f>Data!E$502*Data!E210/Data!E209</f>
        <v>4218.5102484479357</v>
      </c>
      <c r="E209" s="4">
        <f>Data!F$502*Data!F210/Data!F209</f>
        <v>11862.427262891679</v>
      </c>
      <c r="G209" s="16">
        <f>$L$2*B209/Data!C$501+$M$2*C209/Data!D$501+$N$2*D209/Data!E$501+$O$2*E209/Data!F$501</f>
        <v>50415.132721109134</v>
      </c>
      <c r="I209" s="18">
        <f t="shared" si="4"/>
        <v>-415.13272110913385</v>
      </c>
    </row>
    <row r="210" spans="1:9" x14ac:dyDescent="0.25">
      <c r="A210" s="2">
        <f>Data!A211</f>
        <v>209</v>
      </c>
      <c r="B210" s="4">
        <f>Data!C$502*Data!C211/Data!C210</f>
        <v>11017.58640490984</v>
      </c>
      <c r="C210" s="4">
        <f>Data!D$502*Data!D211/Data!D210</f>
        <v>5231.7920981677798</v>
      </c>
      <c r="D210" s="4">
        <f>Data!E$502*Data!E211/Data!E210</f>
        <v>4272.7938729515445</v>
      </c>
      <c r="E210" s="4">
        <f>Data!F$502*Data!F211/Data!F210</f>
        <v>12062.354208298599</v>
      </c>
      <c r="G210" s="16">
        <f>$L$2*B210/Data!C$501+$M$2*C210/Data!D$501+$N$2*D210/Data!E$501+$O$2*E210/Data!F$501</f>
        <v>50898.061464809027</v>
      </c>
      <c r="I210" s="18">
        <f t="shared" si="4"/>
        <v>-898.0614648090268</v>
      </c>
    </row>
    <row r="211" spans="1:9" x14ac:dyDescent="0.25">
      <c r="A211" s="2">
        <f>Data!A212</f>
        <v>210</v>
      </c>
      <c r="B211" s="4">
        <f>Data!C$502*Data!C212/Data!C211</f>
        <v>11010.84272993858</v>
      </c>
      <c r="C211" s="4">
        <f>Data!D$502*Data!D212/Data!D211</f>
        <v>5225.945596761675</v>
      </c>
      <c r="D211" s="4">
        <f>Data!E$502*Data!E212/Data!E211</f>
        <v>4261.025267310546</v>
      </c>
      <c r="E211" s="4">
        <f>Data!F$502*Data!F212/Data!F211</f>
        <v>12144.517313803552</v>
      </c>
      <c r="G211" s="16">
        <f>$L$2*B211/Data!C$501+$M$2*C211/Data!D$501+$N$2*D211/Data!E$501+$O$2*E211/Data!F$501</f>
        <v>50947.747644437055</v>
      </c>
      <c r="I211" s="18">
        <f t="shared" si="4"/>
        <v>-947.74764443705499</v>
      </c>
    </row>
    <row r="212" spans="1:9" x14ac:dyDescent="0.25">
      <c r="A212" s="2">
        <f>Data!A213</f>
        <v>211</v>
      </c>
      <c r="B212" s="4">
        <f>Data!C$502*Data!C213/Data!C212</f>
        <v>11126.299468983385</v>
      </c>
      <c r="C212" s="4">
        <f>Data!D$502*Data!D213/Data!D212</f>
        <v>5183.3938467591834</v>
      </c>
      <c r="D212" s="4">
        <f>Data!E$502*Data!E213/Data!E212</f>
        <v>4207.2777933848947</v>
      </c>
      <c r="E212" s="4">
        <f>Data!F$502*Data!F213/Data!F212</f>
        <v>12011.785814097857</v>
      </c>
      <c r="G212" s="16">
        <f>$L$2*B212/Data!C$501+$M$2*C212/Data!D$501+$N$2*D212/Data!E$501+$O$2*E212/Data!F$501</f>
        <v>50634.17599583885</v>
      </c>
      <c r="I212" s="18">
        <f t="shared" si="4"/>
        <v>-634.17599583885021</v>
      </c>
    </row>
    <row r="213" spans="1:9" x14ac:dyDescent="0.25">
      <c r="A213" s="2">
        <f>Data!A214</f>
        <v>212</v>
      </c>
      <c r="B213" s="4">
        <f>Data!C$502*Data!C214/Data!C213</f>
        <v>11056.155233930505</v>
      </c>
      <c r="C213" s="4">
        <f>Data!D$502*Data!D214/Data!D213</f>
        <v>5235.7965283889171</v>
      </c>
      <c r="D213" s="4">
        <f>Data!E$502*Data!E214/Data!E213</f>
        <v>4256.8895395515156</v>
      </c>
      <c r="E213" s="4">
        <f>Data!F$502*Data!F214/Data!F213</f>
        <v>12008.911946071654</v>
      </c>
      <c r="G213" s="16">
        <f>$L$2*B213/Data!C$501+$M$2*C213/Data!D$501+$N$2*D213/Data!E$501+$O$2*E213/Data!F$501</f>
        <v>50840.655690443338</v>
      </c>
      <c r="I213" s="18">
        <f t="shared" si="4"/>
        <v>-840.65569044333824</v>
      </c>
    </row>
    <row r="214" spans="1:9" x14ac:dyDescent="0.25">
      <c r="A214" s="2">
        <f>Data!A215</f>
        <v>213</v>
      </c>
      <c r="B214" s="4">
        <f>Data!C$502*Data!C215/Data!C214</f>
        <v>11012.756765365721</v>
      </c>
      <c r="C214" s="4">
        <f>Data!D$502*Data!D215/Data!D214</f>
        <v>5193.3995602277173</v>
      </c>
      <c r="D214" s="4">
        <f>Data!E$502*Data!E215/Data!E214</f>
        <v>4219.6305008534</v>
      </c>
      <c r="E214" s="4">
        <f>Data!F$502*Data!F215/Data!F214</f>
        <v>12053.881633750048</v>
      </c>
      <c r="G214" s="16">
        <f>$L$2*B214/Data!C$501+$M$2*C214/Data!D$501+$N$2*D214/Data!E$501+$O$2*E214/Data!F$501</f>
        <v>50640.884535377896</v>
      </c>
      <c r="I214" s="18">
        <f t="shared" si="4"/>
        <v>-640.8845353778961</v>
      </c>
    </row>
    <row r="215" spans="1:9" x14ac:dyDescent="0.25">
      <c r="A215" s="2">
        <f>Data!A216</f>
        <v>214</v>
      </c>
      <c r="B215" s="4">
        <f>Data!C$502*Data!C216/Data!C215</f>
        <v>11059.304374871001</v>
      </c>
      <c r="C215" s="4">
        <f>Data!D$502*Data!D216/Data!D215</f>
        <v>5240.0002562093086</v>
      </c>
      <c r="D215" s="4">
        <f>Data!E$502*Data!E216/Data!E215</f>
        <v>4256.9161500809469</v>
      </c>
      <c r="E215" s="4">
        <f>Data!F$502*Data!F216/Data!F215</f>
        <v>11953.46043999719</v>
      </c>
      <c r="G215" s="16">
        <f>$L$2*B215/Data!C$501+$M$2*C215/Data!D$501+$N$2*D215/Data!E$501+$O$2*E215/Data!F$501</f>
        <v>50787.34778254811</v>
      </c>
      <c r="I215" s="18">
        <f t="shared" si="4"/>
        <v>-787.34778254810954</v>
      </c>
    </row>
    <row r="216" spans="1:9" x14ac:dyDescent="0.25">
      <c r="A216" s="2">
        <f>Data!A217</f>
        <v>215</v>
      </c>
      <c r="B216" s="4">
        <f>Data!C$502*Data!C217/Data!C216</f>
        <v>11053.065333463612</v>
      </c>
      <c r="C216" s="4">
        <f>Data!D$502*Data!D217/Data!D216</f>
        <v>5214.5561202373656</v>
      </c>
      <c r="D216" s="4">
        <f>Data!E$502*Data!E217/Data!E216</f>
        <v>4228.1744500539935</v>
      </c>
      <c r="E216" s="4">
        <f>Data!F$502*Data!F217/Data!F216</f>
        <v>12086.63998279031</v>
      </c>
      <c r="G216" s="16">
        <f>$L$2*B216/Data!C$501+$M$2*C216/Data!D$501+$N$2*D216/Data!E$501+$O$2*E216/Data!F$501</f>
        <v>50801.723813347911</v>
      </c>
      <c r="I216" s="18">
        <f t="shared" si="4"/>
        <v>-801.72381334791135</v>
      </c>
    </row>
    <row r="217" spans="1:9" x14ac:dyDescent="0.25">
      <c r="A217" s="2">
        <f>Data!A218</f>
        <v>216</v>
      </c>
      <c r="B217" s="4">
        <f>Data!C$502*Data!C218/Data!C217</f>
        <v>10902.33513348381</v>
      </c>
      <c r="C217" s="4">
        <f>Data!D$502*Data!D218/Data!D217</f>
        <v>5133.6701029392043</v>
      </c>
      <c r="D217" s="4">
        <f>Data!E$502*Data!E218/Data!E217</f>
        <v>4167.6521359420512</v>
      </c>
      <c r="E217" s="4">
        <f>Data!F$502*Data!F218/Data!F217</f>
        <v>12000.409043000813</v>
      </c>
      <c r="G217" s="16">
        <f>$L$2*B217/Data!C$501+$M$2*C217/Data!D$501+$N$2*D217/Data!E$501+$O$2*E217/Data!F$501</f>
        <v>50170.518849340879</v>
      </c>
      <c r="I217" s="18">
        <f t="shared" si="4"/>
        <v>-170.51884934087866</v>
      </c>
    </row>
    <row r="218" spans="1:9" x14ac:dyDescent="0.25">
      <c r="A218" s="2">
        <f>Data!A219</f>
        <v>217</v>
      </c>
      <c r="B218" s="4">
        <f>Data!C$502*Data!C219/Data!C218</f>
        <v>11084.241081656384</v>
      </c>
      <c r="C218" s="4">
        <f>Data!D$502*Data!D219/Data!D218</f>
        <v>5184.6166734530761</v>
      </c>
      <c r="D218" s="4">
        <f>Data!E$502*Data!E219/Data!E218</f>
        <v>4214.0787714853423</v>
      </c>
      <c r="E218" s="4">
        <f>Data!F$502*Data!F219/Data!F218</f>
        <v>11872.892201540926</v>
      </c>
      <c r="G218" s="16">
        <f>$L$2*B218/Data!C$501+$M$2*C218/Data!D$501+$N$2*D218/Data!E$501+$O$2*E218/Data!F$501</f>
        <v>50443.483826691307</v>
      </c>
      <c r="I218" s="18">
        <f t="shared" si="4"/>
        <v>-443.4838266913066</v>
      </c>
    </row>
    <row r="219" spans="1:9" x14ac:dyDescent="0.25">
      <c r="A219" s="2">
        <f>Data!A220</f>
        <v>218</v>
      </c>
      <c r="B219" s="4">
        <f>Data!C$502*Data!C220/Data!C219</f>
        <v>11252.488038536234</v>
      </c>
      <c r="C219" s="4">
        <f>Data!D$502*Data!D220/Data!D219</f>
        <v>5261.8927756194153</v>
      </c>
      <c r="D219" s="4">
        <f>Data!E$502*Data!E220/Data!E219</f>
        <v>4298.6245449576663</v>
      </c>
      <c r="E219" s="4">
        <f>Data!F$502*Data!F220/Data!F219</f>
        <v>11963.04589067515</v>
      </c>
      <c r="G219" s="16">
        <f>$L$2*B219/Data!C$501+$M$2*C219/Data!D$501+$N$2*D219/Data!E$501+$O$2*E219/Data!F$501</f>
        <v>51143.487356115293</v>
      </c>
      <c r="I219" s="18">
        <f t="shared" si="4"/>
        <v>-1143.4873561152926</v>
      </c>
    </row>
    <row r="220" spans="1:9" x14ac:dyDescent="0.25">
      <c r="A220" s="2">
        <f>Data!A221</f>
        <v>219</v>
      </c>
      <c r="B220" s="4">
        <f>Data!C$502*Data!C221/Data!C220</f>
        <v>11058.254917315517</v>
      </c>
      <c r="C220" s="4">
        <f>Data!D$502*Data!D221/Data!D220</f>
        <v>5211.7428221628315</v>
      </c>
      <c r="D220" s="4">
        <f>Data!E$502*Data!E221/Data!E220</f>
        <v>4237.1362691768873</v>
      </c>
      <c r="E220" s="4">
        <f>Data!F$502*Data!F221/Data!F220</f>
        <v>12176.64566354021</v>
      </c>
      <c r="G220" s="16">
        <f>$L$2*B220/Data!C$501+$M$2*C220/Data!D$501+$N$2*D220/Data!E$501+$O$2*E220/Data!F$501</f>
        <v>50931.455979549668</v>
      </c>
      <c r="I220" s="18">
        <f t="shared" si="4"/>
        <v>-931.45597954966797</v>
      </c>
    </row>
    <row r="221" spans="1:9" x14ac:dyDescent="0.25">
      <c r="A221" s="2">
        <f>Data!A222</f>
        <v>220</v>
      </c>
      <c r="B221" s="4">
        <f>Data!C$502*Data!C222/Data!C221</f>
        <v>11073.020359380896</v>
      </c>
      <c r="C221" s="4">
        <f>Data!D$502*Data!D222/Data!D221</f>
        <v>5152.4323998392074</v>
      </c>
      <c r="D221" s="4">
        <f>Data!E$502*Data!E222/Data!E221</f>
        <v>4213.8558964262602</v>
      </c>
      <c r="E221" s="4">
        <f>Data!F$502*Data!F222/Data!F221</f>
        <v>11992.258259006139</v>
      </c>
      <c r="G221" s="16">
        <f>$L$2*B221/Data!C$501+$M$2*C221/Data!D$501+$N$2*D221/Data!E$501+$O$2*E221/Data!F$501</f>
        <v>50485.626256664335</v>
      </c>
      <c r="I221" s="18">
        <f t="shared" si="4"/>
        <v>-485.62625666433451</v>
      </c>
    </row>
    <row r="222" spans="1:9" x14ac:dyDescent="0.25">
      <c r="A222" s="2">
        <f>Data!A223</f>
        <v>221</v>
      </c>
      <c r="B222" s="4">
        <f>Data!C$502*Data!C223/Data!C222</f>
        <v>10979.988328653584</v>
      </c>
      <c r="C222" s="4">
        <f>Data!D$502*Data!D223/Data!D222</f>
        <v>5125.1999068943251</v>
      </c>
      <c r="D222" s="4">
        <f>Data!E$502*Data!E223/Data!E222</f>
        <v>4155.2637072178204</v>
      </c>
      <c r="E222" s="4">
        <f>Data!F$502*Data!F223/Data!F222</f>
        <v>11873.601353956989</v>
      </c>
      <c r="G222" s="16">
        <f>$L$2*B222/Data!C$501+$M$2*C222/Data!D$501+$N$2*D222/Data!E$501+$O$2*E222/Data!F$501</f>
        <v>50030.205428388996</v>
      </c>
      <c r="I222" s="18">
        <f t="shared" si="4"/>
        <v>-30.205428388995642</v>
      </c>
    </row>
    <row r="223" spans="1:9" x14ac:dyDescent="0.25">
      <c r="A223" s="2">
        <f>Data!A224</f>
        <v>222</v>
      </c>
      <c r="B223" s="4">
        <f>Data!C$502*Data!C224/Data!C223</f>
        <v>11087.147569488052</v>
      </c>
      <c r="C223" s="4">
        <f>Data!D$502*Data!D224/Data!D223</f>
        <v>5254.8490810251096</v>
      </c>
      <c r="D223" s="4">
        <f>Data!E$502*Data!E224/Data!E223</f>
        <v>4275.8246046928189</v>
      </c>
      <c r="E223" s="4">
        <f>Data!F$502*Data!F224/Data!F223</f>
        <v>12073.835047336805</v>
      </c>
      <c r="G223" s="16">
        <f>$L$2*B223/Data!C$501+$M$2*C223/Data!D$501+$N$2*D223/Data!E$501+$O$2*E223/Data!F$501</f>
        <v>51051.774099564616</v>
      </c>
      <c r="I223" s="18">
        <f t="shared" si="4"/>
        <v>-1051.7740995646163</v>
      </c>
    </row>
    <row r="224" spans="1:9" x14ac:dyDescent="0.25">
      <c r="A224" s="2">
        <f>Data!A225</f>
        <v>223</v>
      </c>
      <c r="B224" s="4">
        <f>Data!C$502*Data!C225/Data!C224</f>
        <v>10904.497427203916</v>
      </c>
      <c r="C224" s="4">
        <f>Data!D$502*Data!D225/Data!D224</f>
        <v>5153.9538568115413</v>
      </c>
      <c r="D224" s="4">
        <f>Data!E$502*Data!E225/Data!E224</f>
        <v>4151.312086324293</v>
      </c>
      <c r="E224" s="4">
        <f>Data!F$502*Data!F225/Data!F224</f>
        <v>12033.940822291417</v>
      </c>
      <c r="G224" s="16">
        <f>$L$2*B224/Data!C$501+$M$2*C224/Data!D$501+$N$2*D224/Data!E$501+$O$2*E224/Data!F$501</f>
        <v>50234.029739302714</v>
      </c>
      <c r="I224" s="18">
        <f t="shared" si="4"/>
        <v>-234.02973930271401</v>
      </c>
    </row>
    <row r="225" spans="1:9" x14ac:dyDescent="0.25">
      <c r="A225" s="2">
        <f>Data!A226</f>
        <v>224</v>
      </c>
      <c r="B225" s="4">
        <f>Data!C$502*Data!C226/Data!C225</f>
        <v>11095.53997559757</v>
      </c>
      <c r="C225" s="4">
        <f>Data!D$502*Data!D226/Data!D225</f>
        <v>5227.9364028427381</v>
      </c>
      <c r="D225" s="4">
        <f>Data!E$502*Data!E226/Data!E225</f>
        <v>4263.7057892687126</v>
      </c>
      <c r="E225" s="4">
        <f>Data!F$502*Data!F226/Data!F225</f>
        <v>11878.060030477043</v>
      </c>
      <c r="G225" s="16">
        <f>$L$2*B225/Data!C$501+$M$2*C225/Data!D$501+$N$2*D225/Data!E$501+$O$2*E225/Data!F$501</f>
        <v>50708.454647844097</v>
      </c>
      <c r="I225" s="18">
        <f t="shared" si="4"/>
        <v>-708.45464784409705</v>
      </c>
    </row>
    <row r="226" spans="1:9" x14ac:dyDescent="0.25">
      <c r="A226" s="2">
        <f>Data!A227</f>
        <v>225</v>
      </c>
      <c r="B226" s="4">
        <f>Data!C$502*Data!C227/Data!C226</f>
        <v>10843.038932844309</v>
      </c>
      <c r="C226" s="4">
        <f>Data!D$502*Data!D227/Data!D226</f>
        <v>5098.3853481069982</v>
      </c>
      <c r="D226" s="4">
        <f>Data!E$502*Data!E227/Data!E226</f>
        <v>4155.2818148792849</v>
      </c>
      <c r="E226" s="4">
        <f>Data!F$502*Data!F227/Data!F226</f>
        <v>12032.189091737531</v>
      </c>
      <c r="G226" s="16">
        <f>$L$2*B226/Data!C$501+$M$2*C226/Data!D$501+$N$2*D226/Data!E$501+$O$2*E226/Data!F$501</f>
        <v>50021.15730066409</v>
      </c>
      <c r="I226" s="18">
        <f t="shared" si="4"/>
        <v>-21.157300664090144</v>
      </c>
    </row>
    <row r="227" spans="1:9" x14ac:dyDescent="0.25">
      <c r="A227" s="2">
        <f>Data!A228</f>
        <v>226</v>
      </c>
      <c r="B227" s="4">
        <f>Data!C$502*Data!C228/Data!C227</f>
        <v>11077.375402505661</v>
      </c>
      <c r="C227" s="4">
        <f>Data!D$502*Data!D228/Data!D227</f>
        <v>5161.4933909858901</v>
      </c>
      <c r="D227" s="4">
        <f>Data!E$502*Data!E228/Data!E227</f>
        <v>4176.4672387841156</v>
      </c>
      <c r="E227" s="4">
        <f>Data!F$502*Data!F228/Data!F227</f>
        <v>11910.748703485107</v>
      </c>
      <c r="G227" s="16">
        <f>$L$2*B227/Data!C$501+$M$2*C227/Data!D$501+$N$2*D227/Data!E$501+$O$2*E227/Data!F$501</f>
        <v>50324.533174209377</v>
      </c>
      <c r="I227" s="18">
        <f t="shared" si="4"/>
        <v>-324.53317420937674</v>
      </c>
    </row>
    <row r="228" spans="1:9" x14ac:dyDescent="0.25">
      <c r="A228" s="2">
        <f>Data!A229</f>
        <v>227</v>
      </c>
      <c r="B228" s="4">
        <f>Data!C$502*Data!C229/Data!C228</f>
        <v>10772.432842383352</v>
      </c>
      <c r="C228" s="4">
        <f>Data!D$502*Data!D229/Data!D228</f>
        <v>5033.4639542630493</v>
      </c>
      <c r="D228" s="4">
        <f>Data!E$502*Data!E229/Data!E228</f>
        <v>4109.457949310533</v>
      </c>
      <c r="E228" s="4">
        <f>Data!F$502*Data!F229/Data!F228</f>
        <v>11901.426590241468</v>
      </c>
      <c r="G228" s="16">
        <f>$L$2*B228/Data!C$501+$M$2*C228/Data!D$501+$N$2*D228/Data!E$501+$O$2*E228/Data!F$501</f>
        <v>49491.551406815226</v>
      </c>
      <c r="I228" s="18">
        <f t="shared" si="4"/>
        <v>508.44859318477393</v>
      </c>
    </row>
    <row r="229" spans="1:9" x14ac:dyDescent="0.25">
      <c r="A229" s="2">
        <f>Data!A230</f>
        <v>228</v>
      </c>
      <c r="B229" s="4">
        <f>Data!C$502*Data!C230/Data!C229</f>
        <v>10851.823701379812</v>
      </c>
      <c r="C229" s="4">
        <f>Data!D$502*Data!D230/Data!D229</f>
        <v>5167.071026362938</v>
      </c>
      <c r="D229" s="4">
        <f>Data!E$502*Data!E230/Data!E229</f>
        <v>4203.6539885287357</v>
      </c>
      <c r="E229" s="4">
        <f>Data!F$502*Data!F230/Data!F229</f>
        <v>11722.829523479997</v>
      </c>
      <c r="G229" s="16">
        <f>$L$2*B229/Data!C$501+$M$2*C229/Data!D$501+$N$2*D229/Data!E$501+$O$2*E229/Data!F$501</f>
        <v>49965.999742813772</v>
      </c>
      <c r="I229" s="18">
        <f t="shared" si="4"/>
        <v>34.000257186227827</v>
      </c>
    </row>
    <row r="230" spans="1:9" x14ac:dyDescent="0.25">
      <c r="A230" s="2">
        <f>Data!A231</f>
        <v>229</v>
      </c>
      <c r="B230" s="4">
        <f>Data!C$502*Data!C231/Data!C230</f>
        <v>11099.199223140982</v>
      </c>
      <c r="C230" s="4">
        <f>Data!D$502*Data!D231/Data!D230</f>
        <v>5189.3907999742569</v>
      </c>
      <c r="D230" s="4">
        <f>Data!E$502*Data!E231/Data!E230</f>
        <v>4228.6073805625838</v>
      </c>
      <c r="E230" s="4">
        <f>Data!F$502*Data!F231/Data!F230</f>
        <v>12010.34373376009</v>
      </c>
      <c r="G230" s="16">
        <f>$L$2*B230/Data!C$501+$M$2*C230/Data!D$501+$N$2*D230/Data!E$501+$O$2*E230/Data!F$501</f>
        <v>50676.848905445797</v>
      </c>
      <c r="I230" s="18">
        <f t="shared" si="4"/>
        <v>-676.84890544579685</v>
      </c>
    </row>
    <row r="231" spans="1:9" x14ac:dyDescent="0.25">
      <c r="A231" s="2">
        <f>Data!A232</f>
        <v>230</v>
      </c>
      <c r="B231" s="4">
        <f>Data!C$502*Data!C232/Data!C231</f>
        <v>10901.330070899687</v>
      </c>
      <c r="C231" s="4">
        <f>Data!D$502*Data!D232/Data!D231</f>
        <v>5325.9598942975463</v>
      </c>
      <c r="D231" s="4">
        <f>Data!E$502*Data!E232/Data!E231</f>
        <v>4305.2023701641419</v>
      </c>
      <c r="E231" s="4">
        <f>Data!F$502*Data!F232/Data!F231</f>
        <v>11978.467332494665</v>
      </c>
      <c r="G231" s="16">
        <f>$L$2*B231/Data!C$501+$M$2*C231/Data!D$501+$N$2*D231/Data!E$501+$O$2*E231/Data!F$501</f>
        <v>51042.773065142013</v>
      </c>
      <c r="I231" s="18">
        <f t="shared" si="4"/>
        <v>-1042.7730651420134</v>
      </c>
    </row>
    <row r="232" spans="1:9" x14ac:dyDescent="0.25">
      <c r="A232" s="2">
        <f>Data!A233</f>
        <v>231</v>
      </c>
      <c r="B232" s="4">
        <f>Data!C$502*Data!C233/Data!C232</f>
        <v>11147.514029468688</v>
      </c>
      <c r="C232" s="4">
        <f>Data!D$502*Data!D233/Data!D232</f>
        <v>5107.5247559000645</v>
      </c>
      <c r="D232" s="4">
        <f>Data!E$502*Data!E233/Data!E232</f>
        <v>4155.6806344199704</v>
      </c>
      <c r="E232" s="4">
        <f>Data!F$502*Data!F233/Data!F232</f>
        <v>11743.47610190569</v>
      </c>
      <c r="G232" s="16">
        <f>$L$2*B232/Data!C$501+$M$2*C232/Data!D$501+$N$2*D232/Data!E$501+$O$2*E232/Data!F$501</f>
        <v>49972.831655287286</v>
      </c>
      <c r="I232" s="18">
        <f t="shared" si="4"/>
        <v>27.168344712714315</v>
      </c>
    </row>
    <row r="233" spans="1:9" x14ac:dyDescent="0.25">
      <c r="A233" s="2">
        <f>Data!A234</f>
        <v>232</v>
      </c>
      <c r="B233" s="4">
        <f>Data!C$502*Data!C234/Data!C233</f>
        <v>11105.337680351613</v>
      </c>
      <c r="C233" s="4">
        <f>Data!D$502*Data!D234/Data!D233</f>
        <v>5238.3225770326044</v>
      </c>
      <c r="D233" s="4">
        <f>Data!E$502*Data!E234/Data!E233</f>
        <v>4247.5691591708965</v>
      </c>
      <c r="E233" s="4">
        <f>Data!F$502*Data!F234/Data!F233</f>
        <v>12087.040956619001</v>
      </c>
      <c r="G233" s="16">
        <f>$L$2*B233/Data!C$501+$M$2*C233/Data!D$501+$N$2*D233/Data!E$501+$O$2*E233/Data!F$501</f>
        <v>50967.606762791911</v>
      </c>
      <c r="I233" s="18">
        <f t="shared" si="4"/>
        <v>-967.60676279191102</v>
      </c>
    </row>
    <row r="234" spans="1:9" x14ac:dyDescent="0.25">
      <c r="A234" s="2">
        <f>Data!A235</f>
        <v>233</v>
      </c>
      <c r="B234" s="4">
        <f>Data!C$502*Data!C235/Data!C234</f>
        <v>10791.669143859654</v>
      </c>
      <c r="C234" s="4">
        <f>Data!D$502*Data!D235/Data!D234</f>
        <v>5134.3090170309351</v>
      </c>
      <c r="D234" s="4">
        <f>Data!E$502*Data!E235/Data!E234</f>
        <v>4164.1897109504116</v>
      </c>
      <c r="E234" s="4">
        <f>Data!F$502*Data!F235/Data!F234</f>
        <v>12003.525559231543</v>
      </c>
      <c r="G234" s="16">
        <f>$L$2*B234/Data!C$501+$M$2*C234/Data!D$501+$N$2*D234/Data!E$501+$O$2*E234/Data!F$501</f>
        <v>50065.612936095902</v>
      </c>
      <c r="I234" s="18">
        <f t="shared" si="4"/>
        <v>-65.612936095902114</v>
      </c>
    </row>
    <row r="235" spans="1:9" x14ac:dyDescent="0.25">
      <c r="A235" s="2">
        <f>Data!A236</f>
        <v>234</v>
      </c>
      <c r="B235" s="4">
        <f>Data!C$502*Data!C236/Data!C235</f>
        <v>11261.92648006245</v>
      </c>
      <c r="C235" s="4">
        <f>Data!D$502*Data!D236/Data!D235</f>
        <v>5167.6096428514056</v>
      </c>
      <c r="D235" s="4">
        <f>Data!E$502*Data!E236/Data!E235</f>
        <v>4177.80582717774</v>
      </c>
      <c r="E235" s="4">
        <f>Data!F$502*Data!F236/Data!F235</f>
        <v>11960.285386557956</v>
      </c>
      <c r="G235" s="16">
        <f>$L$2*B235/Data!C$501+$M$2*C235/Data!D$501+$N$2*D235/Data!E$501+$O$2*E235/Data!F$501</f>
        <v>50577.607229149318</v>
      </c>
      <c r="I235" s="18">
        <f t="shared" si="4"/>
        <v>-577.6072291493183</v>
      </c>
    </row>
    <row r="236" spans="1:9" x14ac:dyDescent="0.25">
      <c r="A236" s="2">
        <f>Data!A237</f>
        <v>235</v>
      </c>
      <c r="B236" s="4">
        <f>Data!C$502*Data!C237/Data!C236</f>
        <v>11051.127485785644</v>
      </c>
      <c r="C236" s="4">
        <f>Data!D$502*Data!D237/Data!D236</f>
        <v>5297.5123362039712</v>
      </c>
      <c r="D236" s="4">
        <f>Data!E$502*Data!E237/Data!E236</f>
        <v>4293.5850099132667</v>
      </c>
      <c r="E236" s="4">
        <f>Data!F$502*Data!F237/Data!F236</f>
        <v>12011.718917310989</v>
      </c>
      <c r="G236" s="16">
        <f>$L$2*B236/Data!C$501+$M$2*C236/Data!D$501+$N$2*D236/Data!E$501+$O$2*E236/Data!F$501</f>
        <v>51110.345279034947</v>
      </c>
      <c r="I236" s="18">
        <f t="shared" si="4"/>
        <v>-1110.3452790349475</v>
      </c>
    </row>
    <row r="237" spans="1:9" x14ac:dyDescent="0.25">
      <c r="A237" s="2">
        <f>Data!A238</f>
        <v>236</v>
      </c>
      <c r="B237" s="4">
        <f>Data!C$502*Data!C238/Data!C237</f>
        <v>11147.393970187275</v>
      </c>
      <c r="C237" s="4">
        <f>Data!D$502*Data!D238/Data!D237</f>
        <v>5267.1028246259184</v>
      </c>
      <c r="D237" s="4">
        <f>Data!E$502*Data!E238/Data!E237</f>
        <v>4323.7414534374784</v>
      </c>
      <c r="E237" s="4">
        <f>Data!F$502*Data!F238/Data!F237</f>
        <v>12082.81173886656</v>
      </c>
      <c r="G237" s="16">
        <f>$L$2*B237/Data!C$501+$M$2*C237/Data!D$501+$N$2*D237/Data!E$501+$O$2*E237/Data!F$501</f>
        <v>51271.071331640145</v>
      </c>
      <c r="I237" s="18">
        <f t="shared" si="4"/>
        <v>-1271.0713316401452</v>
      </c>
    </row>
    <row r="238" spans="1:9" x14ac:dyDescent="0.25">
      <c r="A238" s="2">
        <f>Data!A239</f>
        <v>237</v>
      </c>
      <c r="B238" s="4">
        <f>Data!C$502*Data!C239/Data!C238</f>
        <v>10709.601006365565</v>
      </c>
      <c r="C238" s="4">
        <f>Data!D$502*Data!D239/Data!D238</f>
        <v>5097.2687092384931</v>
      </c>
      <c r="D238" s="4">
        <f>Data!E$502*Data!E239/Data!E238</f>
        <v>4135.2717208211798</v>
      </c>
      <c r="E238" s="4">
        <f>Data!F$502*Data!F239/Data!F238</f>
        <v>12106.167965879944</v>
      </c>
      <c r="G238" s="16">
        <f>$L$2*B238/Data!C$501+$M$2*C238/Data!D$501+$N$2*D238/Data!E$501+$O$2*E238/Data!F$501</f>
        <v>49937.56680953021</v>
      </c>
      <c r="I238" s="18">
        <f t="shared" si="4"/>
        <v>62.433190469790134</v>
      </c>
    </row>
    <row r="239" spans="1:9" x14ac:dyDescent="0.25">
      <c r="A239" s="2">
        <f>Data!A240</f>
        <v>238</v>
      </c>
      <c r="B239" s="4">
        <f>Data!C$502*Data!C240/Data!C239</f>
        <v>10996.196446029895</v>
      </c>
      <c r="C239" s="4">
        <f>Data!D$502*Data!D240/Data!D239</f>
        <v>5003.9936694731477</v>
      </c>
      <c r="D239" s="4">
        <f>Data!E$502*Data!E240/Data!E239</f>
        <v>4094.4399194812954</v>
      </c>
      <c r="E239" s="4">
        <f>Data!F$502*Data!F240/Data!F239</f>
        <v>11722.278167780976</v>
      </c>
      <c r="G239" s="16">
        <f>$L$2*B239/Data!C$501+$M$2*C239/Data!D$501+$N$2*D239/Data!E$501+$O$2*E239/Data!F$501</f>
        <v>49353.196832852547</v>
      </c>
      <c r="I239" s="18">
        <f t="shared" si="4"/>
        <v>646.80316714745277</v>
      </c>
    </row>
    <row r="240" spans="1:9" x14ac:dyDescent="0.25">
      <c r="A240" s="2">
        <f>Data!A241</f>
        <v>239</v>
      </c>
      <c r="B240" s="4">
        <f>Data!C$502*Data!C241/Data!C240</f>
        <v>11019.554142500418</v>
      </c>
      <c r="C240" s="4">
        <f>Data!D$502*Data!D241/Data!D240</f>
        <v>5352.5235579550535</v>
      </c>
      <c r="D240" s="4">
        <f>Data!E$502*Data!E241/Data!E240</f>
        <v>4320.4050186560662</v>
      </c>
      <c r="E240" s="4">
        <f>Data!F$502*Data!F241/Data!F240</f>
        <v>12032.284742357026</v>
      </c>
      <c r="G240" s="16">
        <f>$L$2*B240/Data!C$501+$M$2*C240/Data!D$501+$N$2*D240/Data!E$501+$O$2*E240/Data!F$501</f>
        <v>51333.762785964987</v>
      </c>
      <c r="I240" s="18">
        <f t="shared" si="4"/>
        <v>-1333.7627859649874</v>
      </c>
    </row>
    <row r="241" spans="1:9" x14ac:dyDescent="0.25">
      <c r="A241" s="2">
        <f>Data!A242</f>
        <v>240</v>
      </c>
      <c r="B241" s="4">
        <f>Data!C$502*Data!C242/Data!C241</f>
        <v>10849.183129959287</v>
      </c>
      <c r="C241" s="4">
        <f>Data!D$502*Data!D242/Data!D241</f>
        <v>5133.9073002090372</v>
      </c>
      <c r="D241" s="4">
        <f>Data!E$502*Data!E242/Data!E241</f>
        <v>4158.0338705541835</v>
      </c>
      <c r="E241" s="4">
        <f>Data!F$502*Data!F242/Data!F241</f>
        <v>12038.375796697035</v>
      </c>
      <c r="G241" s="16">
        <f>$L$2*B241/Data!C$501+$M$2*C241/Data!D$501+$N$2*D241/Data!E$501+$O$2*E241/Data!F$501</f>
        <v>50145.748253155311</v>
      </c>
      <c r="I241" s="18">
        <f t="shared" si="4"/>
        <v>-145.74825315531052</v>
      </c>
    </row>
    <row r="242" spans="1:9" x14ac:dyDescent="0.25">
      <c r="A242" s="2">
        <f>Data!A243</f>
        <v>241</v>
      </c>
      <c r="B242" s="4">
        <f>Data!C$502*Data!C243/Data!C242</f>
        <v>10880.402522096996</v>
      </c>
      <c r="C242" s="4">
        <f>Data!D$502*Data!D243/Data!D242</f>
        <v>5168.0690323105728</v>
      </c>
      <c r="D242" s="4">
        <f>Data!E$502*Data!E243/Data!E242</f>
        <v>4199.0821338064425</v>
      </c>
      <c r="E242" s="4">
        <f>Data!F$502*Data!F243/Data!F242</f>
        <v>11743.513547259332</v>
      </c>
      <c r="G242" s="16">
        <f>$L$2*B242/Data!C$501+$M$2*C242/Data!D$501+$N$2*D242/Data!E$501+$O$2*E242/Data!F$501</f>
        <v>50009.836013392502</v>
      </c>
      <c r="I242" s="18">
        <f t="shared" si="4"/>
        <v>-9.8360133925016271</v>
      </c>
    </row>
    <row r="243" spans="1:9" x14ac:dyDescent="0.25">
      <c r="A243" s="2">
        <f>Data!A244</f>
        <v>242</v>
      </c>
      <c r="B243" s="4">
        <f>Data!C$502*Data!C244/Data!C243</f>
        <v>11008.613938126824</v>
      </c>
      <c r="C243" s="4">
        <f>Data!D$502*Data!D244/Data!D243</f>
        <v>4983.9921594945408</v>
      </c>
      <c r="D243" s="4">
        <f>Data!E$502*Data!E244/Data!E243</f>
        <v>4089.1578568620107</v>
      </c>
      <c r="E243" s="4">
        <f>Data!F$502*Data!F244/Data!F243</f>
        <v>11768.142705471906</v>
      </c>
      <c r="G243" s="16">
        <f>$L$2*B243/Data!C$501+$M$2*C243/Data!D$501+$N$2*D243/Data!E$501+$O$2*E243/Data!F$501</f>
        <v>49349.737783781049</v>
      </c>
      <c r="I243" s="18">
        <f t="shared" si="4"/>
        <v>650.26221621895093</v>
      </c>
    </row>
    <row r="244" spans="1:9" x14ac:dyDescent="0.25">
      <c r="A244" s="2">
        <f>Data!A245</f>
        <v>243</v>
      </c>
      <c r="B244" s="4">
        <f>Data!C$502*Data!C245/Data!C244</f>
        <v>11222.238315213244</v>
      </c>
      <c r="C244" s="4">
        <f>Data!D$502*Data!D245/Data!D244</f>
        <v>5379.106555838127</v>
      </c>
      <c r="D244" s="4">
        <f>Data!E$502*Data!E245/Data!E244</f>
        <v>4305.6070816660249</v>
      </c>
      <c r="E244" s="4">
        <f>Data!F$502*Data!F245/Data!F244</f>
        <v>11356.101847937485</v>
      </c>
      <c r="G244" s="16">
        <f>$L$2*B244/Data!C$501+$M$2*C244/Data!D$501+$N$2*D244/Data!E$501+$O$2*E244/Data!F$501</f>
        <v>50726.081445132353</v>
      </c>
      <c r="I244" s="18">
        <f t="shared" si="4"/>
        <v>-726.08144513235311</v>
      </c>
    </row>
    <row r="245" spans="1:9" x14ac:dyDescent="0.25">
      <c r="A245" s="2">
        <f>Data!A246</f>
        <v>244</v>
      </c>
      <c r="B245" s="4">
        <f>Data!C$502*Data!C246/Data!C245</f>
        <v>11057.681960887157</v>
      </c>
      <c r="C245" s="4">
        <f>Data!D$502*Data!D246/Data!D245</f>
        <v>5209.4264536130077</v>
      </c>
      <c r="D245" s="4">
        <f>Data!E$502*Data!E246/Data!E245</f>
        <v>4254.9827966880639</v>
      </c>
      <c r="E245" s="4">
        <f>Data!F$502*Data!F246/Data!F245</f>
        <v>12367.189380319609</v>
      </c>
      <c r="G245" s="16">
        <f>$L$2*B245/Data!C$501+$M$2*C245/Data!D$501+$N$2*D245/Data!E$501+$O$2*E245/Data!F$501</f>
        <v>51203.400435853728</v>
      </c>
      <c r="I245" s="18">
        <f t="shared" si="4"/>
        <v>-1203.4004358537277</v>
      </c>
    </row>
    <row r="246" spans="1:9" x14ac:dyDescent="0.25">
      <c r="A246" s="2">
        <f>Data!A247</f>
        <v>245</v>
      </c>
      <c r="B246" s="4">
        <f>Data!C$502*Data!C247/Data!C246</f>
        <v>10996.448107214577</v>
      </c>
      <c r="C246" s="4">
        <f>Data!D$502*Data!D247/Data!D246</f>
        <v>5203.3266487900382</v>
      </c>
      <c r="D246" s="4">
        <f>Data!E$502*Data!E247/Data!E246</f>
        <v>4241.9969499831468</v>
      </c>
      <c r="E246" s="4">
        <f>Data!F$502*Data!F247/Data!F246</f>
        <v>12135.398598962147</v>
      </c>
      <c r="G246" s="16">
        <f>$L$2*B246/Data!C$501+$M$2*C246/Data!D$501+$N$2*D246/Data!E$501+$O$2*E246/Data!F$501</f>
        <v>50810.329825945599</v>
      </c>
      <c r="I246" s="18">
        <f t="shared" si="4"/>
        <v>-810.32982594559871</v>
      </c>
    </row>
    <row r="247" spans="1:9" x14ac:dyDescent="0.25">
      <c r="A247" s="2">
        <f>Data!A248</f>
        <v>246</v>
      </c>
      <c r="B247" s="4">
        <f>Data!C$502*Data!C248/Data!C247</f>
        <v>11144.372411575709</v>
      </c>
      <c r="C247" s="4">
        <f>Data!D$502*Data!D248/Data!D247</f>
        <v>5290.8450403378183</v>
      </c>
      <c r="D247" s="4">
        <f>Data!E$502*Data!E248/Data!E247</f>
        <v>4304.3371640295427</v>
      </c>
      <c r="E247" s="4">
        <f>Data!F$502*Data!F248/Data!F247</f>
        <v>12006.00145517296</v>
      </c>
      <c r="G247" s="16">
        <f>$L$2*B247/Data!C$501+$M$2*C247/Data!D$501+$N$2*D247/Data!E$501+$O$2*E247/Data!F$501</f>
        <v>51195.908922344686</v>
      </c>
      <c r="I247" s="18">
        <f t="shared" si="4"/>
        <v>-1195.9089223446863</v>
      </c>
    </row>
    <row r="248" spans="1:9" x14ac:dyDescent="0.25">
      <c r="A248" s="2">
        <f>Data!A249</f>
        <v>247</v>
      </c>
      <c r="B248" s="4">
        <f>Data!C$502*Data!C249/Data!C248</f>
        <v>11021.85181868114</v>
      </c>
      <c r="C248" s="4">
        <f>Data!D$502*Data!D249/Data!D248</f>
        <v>5197.7548902517747</v>
      </c>
      <c r="D248" s="4">
        <f>Data!E$502*Data!E249/Data!E248</f>
        <v>4230.7624588042781</v>
      </c>
      <c r="E248" s="4">
        <f>Data!F$502*Data!F249/Data!F248</f>
        <v>12320.408836977633</v>
      </c>
      <c r="G248" s="16">
        <f>$L$2*B248/Data!C$501+$M$2*C248/Data!D$501+$N$2*D248/Data!E$501+$O$2*E248/Data!F$501</f>
        <v>51019.158045722143</v>
      </c>
      <c r="I248" s="18">
        <f t="shared" si="4"/>
        <v>-1019.1580457221426</v>
      </c>
    </row>
    <row r="249" spans="1:9" x14ac:dyDescent="0.25">
      <c r="A249" s="2">
        <f>Data!A250</f>
        <v>248</v>
      </c>
      <c r="B249" s="4">
        <f>Data!C$502*Data!C250/Data!C249</f>
        <v>11141.133636161707</v>
      </c>
      <c r="C249" s="4">
        <f>Data!D$502*Data!D250/Data!D249</f>
        <v>5216.4565669931744</v>
      </c>
      <c r="D249" s="4">
        <f>Data!E$502*Data!E250/Data!E249</f>
        <v>4262.0504438083553</v>
      </c>
      <c r="E249" s="4">
        <f>Data!F$502*Data!F250/Data!F249</f>
        <v>11956.969817587546</v>
      </c>
      <c r="G249" s="16">
        <f>$L$2*B249/Data!C$501+$M$2*C249/Data!D$501+$N$2*D249/Data!E$501+$O$2*E249/Data!F$501</f>
        <v>50810.456994162931</v>
      </c>
      <c r="I249" s="18">
        <f t="shared" si="4"/>
        <v>-810.45699416293064</v>
      </c>
    </row>
    <row r="250" spans="1:9" x14ac:dyDescent="0.25">
      <c r="A250" s="2">
        <f>Data!A251</f>
        <v>249</v>
      </c>
      <c r="B250" s="4">
        <f>Data!C$502*Data!C251/Data!C250</f>
        <v>10744.409147484053</v>
      </c>
      <c r="C250" s="4">
        <f>Data!D$502*Data!D251/Data!D250</f>
        <v>5098.4925322744002</v>
      </c>
      <c r="D250" s="4">
        <f>Data!E$502*Data!E251/Data!E250</f>
        <v>4154.5515834258031</v>
      </c>
      <c r="E250" s="4">
        <f>Data!F$502*Data!F251/Data!F250</f>
        <v>12034.992821680391</v>
      </c>
      <c r="G250" s="16">
        <f>$L$2*B250/Data!C$501+$M$2*C250/Data!D$501+$N$2*D250/Data!E$501+$O$2*E250/Data!F$501</f>
        <v>49932.057913460441</v>
      </c>
      <c r="I250" s="18">
        <f t="shared" si="4"/>
        <v>67.942086539558659</v>
      </c>
    </row>
    <row r="251" spans="1:9" x14ac:dyDescent="0.25">
      <c r="A251" s="2">
        <f>Data!A252</f>
        <v>250</v>
      </c>
      <c r="B251" s="4">
        <f>Data!C$502*Data!C252/Data!C251</f>
        <v>11231.178992044839</v>
      </c>
      <c r="C251" s="4">
        <f>Data!D$502*Data!D252/Data!D251</f>
        <v>5222.5498017108584</v>
      </c>
      <c r="D251" s="4">
        <f>Data!E$502*Data!E252/Data!E251</f>
        <v>4262.2124881397549</v>
      </c>
      <c r="E251" s="4">
        <f>Data!F$502*Data!F252/Data!F251</f>
        <v>11804.060894582284</v>
      </c>
      <c r="G251" s="16">
        <f>$L$2*B251/Data!C$501+$M$2*C251/Data!D$501+$N$2*D251/Data!E$501+$O$2*E251/Data!F$501</f>
        <v>50722.647700641573</v>
      </c>
      <c r="I251" s="18">
        <f t="shared" si="4"/>
        <v>-722.64770064157346</v>
      </c>
    </row>
    <row r="252" spans="1:9" x14ac:dyDescent="0.25">
      <c r="A252" s="2">
        <f>Data!A253</f>
        <v>251</v>
      </c>
      <c r="B252" s="4">
        <f>Data!C$502*Data!C253/Data!C252</f>
        <v>10980.125829431068</v>
      </c>
      <c r="C252" s="4">
        <f>Data!D$502*Data!D253/Data!D252</f>
        <v>5264.62998597567</v>
      </c>
      <c r="D252" s="4">
        <f>Data!E$502*Data!E253/Data!E252</f>
        <v>4282.3326236680296</v>
      </c>
      <c r="E252" s="4">
        <f>Data!F$502*Data!F253/Data!F252</f>
        <v>12112.245271110729</v>
      </c>
      <c r="G252" s="16">
        <f>$L$2*B252/Data!C$501+$M$2*C252/Data!D$501+$N$2*D252/Data!E$501+$O$2*E252/Data!F$501</f>
        <v>51045.076542436931</v>
      </c>
      <c r="I252" s="18">
        <f t="shared" si="4"/>
        <v>-1045.076542436931</v>
      </c>
    </row>
    <row r="253" spans="1:9" x14ac:dyDescent="0.25">
      <c r="A253" s="2">
        <f>Data!A254</f>
        <v>252</v>
      </c>
      <c r="B253" s="4">
        <f>Data!C$502*Data!C254/Data!C253</f>
        <v>11121.14317192057</v>
      </c>
      <c r="C253" s="4">
        <f>Data!D$502*Data!D254/Data!D253</f>
        <v>5273.3821796522861</v>
      </c>
      <c r="D253" s="4">
        <f>Data!E$502*Data!E254/Data!E253</f>
        <v>4279.8441826865483</v>
      </c>
      <c r="E253" s="4">
        <f>Data!F$502*Data!F254/Data!F253</f>
        <v>12315.184653394677</v>
      </c>
      <c r="G253" s="16">
        <f>$L$2*B253/Data!C$501+$M$2*C253/Data!D$501+$N$2*D253/Data!E$501+$O$2*E253/Data!F$501</f>
        <v>51446.326249929181</v>
      </c>
      <c r="I253" s="18">
        <f t="shared" si="4"/>
        <v>-1446.3262499291814</v>
      </c>
    </row>
    <row r="254" spans="1:9" x14ac:dyDescent="0.25">
      <c r="A254" s="2">
        <f>Data!A255</f>
        <v>253</v>
      </c>
      <c r="B254" s="4">
        <f>Data!C$502*Data!C255/Data!C254</f>
        <v>11097.247128002191</v>
      </c>
      <c r="C254" s="4">
        <f>Data!D$502*Data!D255/Data!D254</f>
        <v>5257.5999238494123</v>
      </c>
      <c r="D254" s="4">
        <f>Data!E$502*Data!E255/Data!E254</f>
        <v>4234.2892300845897</v>
      </c>
      <c r="E254" s="4">
        <f>Data!F$502*Data!F255/Data!F254</f>
        <v>11898.834858709803</v>
      </c>
      <c r="G254" s="16">
        <f>$L$2*B254/Data!C$501+$M$2*C254/Data!D$501+$N$2*D254/Data!E$501+$O$2*E254/Data!F$501</f>
        <v>50751.580461122576</v>
      </c>
      <c r="I254" s="18">
        <f t="shared" si="4"/>
        <v>-751.5804611225758</v>
      </c>
    </row>
    <row r="255" spans="1:9" x14ac:dyDescent="0.25">
      <c r="A255" s="2">
        <f>Data!A256</f>
        <v>254</v>
      </c>
      <c r="B255" s="4">
        <f>Data!C$502*Data!C256/Data!C255</f>
        <v>10904.544226663076</v>
      </c>
      <c r="C255" s="4">
        <f>Data!D$502*Data!D256/Data!D255</f>
        <v>5110.5300307364196</v>
      </c>
      <c r="D255" s="4">
        <f>Data!E$502*Data!E256/Data!E255</f>
        <v>4136.5248162257267</v>
      </c>
      <c r="E255" s="4">
        <f>Data!F$502*Data!F256/Data!F255</f>
        <v>11814.942853554132</v>
      </c>
      <c r="G255" s="16">
        <f>$L$2*B255/Data!C$501+$M$2*C255/Data!D$501+$N$2*D255/Data!E$501+$O$2*E255/Data!F$501</f>
        <v>49799.158214417956</v>
      </c>
      <c r="I255" s="18">
        <f t="shared" si="4"/>
        <v>200.84178558204439</v>
      </c>
    </row>
    <row r="256" spans="1:9" x14ac:dyDescent="0.25">
      <c r="A256" s="2">
        <f>Data!A257</f>
        <v>255</v>
      </c>
      <c r="B256" s="4">
        <f>Data!C$502*Data!C257/Data!C256</f>
        <v>11070.006959618862</v>
      </c>
      <c r="C256" s="4">
        <f>Data!D$502*Data!D257/Data!D256</f>
        <v>5232.305819127052</v>
      </c>
      <c r="D256" s="4">
        <f>Data!E$502*Data!E257/Data!E256</f>
        <v>4245.8976650124741</v>
      </c>
      <c r="E256" s="4">
        <f>Data!F$502*Data!F257/Data!F256</f>
        <v>12079.757539244172</v>
      </c>
      <c r="G256" s="16">
        <f>$L$2*B256/Data!C$501+$M$2*C256/Data!D$501+$N$2*D256/Data!E$501+$O$2*E256/Data!F$501</f>
        <v>50904.177332092659</v>
      </c>
      <c r="I256" s="18">
        <f t="shared" si="4"/>
        <v>-904.17733209265862</v>
      </c>
    </row>
    <row r="257" spans="1:9" x14ac:dyDescent="0.25">
      <c r="A257" s="2">
        <f>Data!A258</f>
        <v>256</v>
      </c>
      <c r="B257" s="4">
        <f>Data!C$502*Data!C258/Data!C257</f>
        <v>10815.885325371257</v>
      </c>
      <c r="C257" s="4">
        <f>Data!D$502*Data!D258/Data!D257</f>
        <v>5096.4893795637772</v>
      </c>
      <c r="D257" s="4">
        <f>Data!E$502*Data!E258/Data!E257</f>
        <v>4115.754880375569</v>
      </c>
      <c r="E257" s="4">
        <f>Data!F$502*Data!F258/Data!F257</f>
        <v>11906.944559562035</v>
      </c>
      <c r="G257" s="16">
        <f>$L$2*B257/Data!C$501+$M$2*C257/Data!D$501+$N$2*D257/Data!E$501+$O$2*E257/Data!F$501</f>
        <v>49739.356666881453</v>
      </c>
      <c r="I257" s="18">
        <f t="shared" si="4"/>
        <v>260.64333311854716</v>
      </c>
    </row>
    <row r="258" spans="1:9" x14ac:dyDescent="0.25">
      <c r="A258" s="2">
        <f>Data!A259</f>
        <v>257</v>
      </c>
      <c r="B258" s="4">
        <f>Data!C$502*Data!C259/Data!C258</f>
        <v>11034.222326433002</v>
      </c>
      <c r="C258" s="4">
        <f>Data!D$502*Data!D259/Data!D258</f>
        <v>5149.0692757462211</v>
      </c>
      <c r="D258" s="4">
        <f>Data!E$502*Data!E259/Data!E258</f>
        <v>4192.8171098690636</v>
      </c>
      <c r="E258" s="4">
        <f>Data!F$502*Data!F259/Data!F258</f>
        <v>11740.522687660958</v>
      </c>
      <c r="G258" s="16">
        <f>$L$2*B258/Data!C$501+$M$2*C258/Data!D$501+$N$2*D258/Data!E$501+$O$2*E258/Data!F$501</f>
        <v>50077.071083563511</v>
      </c>
      <c r="I258" s="18">
        <f t="shared" si="4"/>
        <v>-77.071083563510911</v>
      </c>
    </row>
    <row r="259" spans="1:9" x14ac:dyDescent="0.25">
      <c r="A259" s="2">
        <f>Data!A260</f>
        <v>258</v>
      </c>
      <c r="B259" s="4">
        <f>Data!C$502*Data!C260/Data!C259</f>
        <v>11173.640244472626</v>
      </c>
      <c r="C259" s="4">
        <f>Data!D$502*Data!D260/Data!D259</f>
        <v>5321.2040723170467</v>
      </c>
      <c r="D259" s="4">
        <f>Data!E$502*Data!E260/Data!E259</f>
        <v>4299.4039431311649</v>
      </c>
      <c r="E259" s="4">
        <f>Data!F$502*Data!F260/Data!F259</f>
        <v>12092.361811351371</v>
      </c>
      <c r="G259" s="16">
        <f>$L$2*B259/Data!C$501+$M$2*C259/Data!D$501+$N$2*D259/Data!E$501+$O$2*E259/Data!F$501</f>
        <v>51407.249878434253</v>
      </c>
      <c r="I259" s="18">
        <f t="shared" ref="I259:I322" si="5">$P$2-G259</f>
        <v>-1407.2498784342533</v>
      </c>
    </row>
    <row r="260" spans="1:9" x14ac:dyDescent="0.25">
      <c r="A260" s="2">
        <f>Data!A261</f>
        <v>259</v>
      </c>
      <c r="B260" s="4">
        <f>Data!C$502*Data!C261/Data!C260</f>
        <v>11008.195867343833</v>
      </c>
      <c r="C260" s="4">
        <f>Data!D$502*Data!D261/Data!D260</f>
        <v>5218.1001162290822</v>
      </c>
      <c r="D260" s="4">
        <f>Data!E$502*Data!E261/Data!E260</f>
        <v>4249.2364851777902</v>
      </c>
      <c r="E260" s="4">
        <f>Data!F$502*Data!F261/Data!F260</f>
        <v>11945.981893313063</v>
      </c>
      <c r="G260" s="16">
        <f>$L$2*B260/Data!C$501+$M$2*C260/Data!D$501+$N$2*D260/Data!E$501+$O$2*E260/Data!F$501</f>
        <v>50647.743203761769</v>
      </c>
      <c r="I260" s="18">
        <f t="shared" si="5"/>
        <v>-647.74320376176911</v>
      </c>
    </row>
    <row r="261" spans="1:9" x14ac:dyDescent="0.25">
      <c r="A261" s="2">
        <f>Data!A262</f>
        <v>260</v>
      </c>
      <c r="B261" s="4">
        <f>Data!C$502*Data!C262/Data!C261</f>
        <v>11132.540568913564</v>
      </c>
      <c r="C261" s="4">
        <f>Data!D$502*Data!D262/Data!D261</f>
        <v>5244.5511242903804</v>
      </c>
      <c r="D261" s="4">
        <f>Data!E$502*Data!E262/Data!E261</f>
        <v>4271.2881159801818</v>
      </c>
      <c r="E261" s="4">
        <f>Data!F$502*Data!F262/Data!F261</f>
        <v>12024.458928615739</v>
      </c>
      <c r="G261" s="16">
        <f>$L$2*B261/Data!C$501+$M$2*C261/Data!D$501+$N$2*D261/Data!E$501+$O$2*E261/Data!F$501</f>
        <v>50991.233033022545</v>
      </c>
      <c r="I261" s="18">
        <f t="shared" si="5"/>
        <v>-991.23303302254499</v>
      </c>
    </row>
    <row r="262" spans="1:9" x14ac:dyDescent="0.25">
      <c r="A262" s="2">
        <f>Data!A263</f>
        <v>261</v>
      </c>
      <c r="B262" s="4">
        <f>Data!C$502*Data!C263/Data!C262</f>
        <v>11036.542746840196</v>
      </c>
      <c r="C262" s="4">
        <f>Data!D$502*Data!D263/Data!D262</f>
        <v>5136.0788353053949</v>
      </c>
      <c r="D262" s="4">
        <f>Data!E$502*Data!E263/Data!E262</f>
        <v>4206.2681698248471</v>
      </c>
      <c r="E262" s="4">
        <f>Data!F$502*Data!F263/Data!F262</f>
        <v>12238.924635416173</v>
      </c>
      <c r="G262" s="16">
        <f>$L$2*B262/Data!C$501+$M$2*C262/Data!D$501+$N$2*D262/Data!E$501+$O$2*E262/Data!F$501</f>
        <v>50690.753124250019</v>
      </c>
      <c r="I262" s="18">
        <f t="shared" si="5"/>
        <v>-690.75312425001903</v>
      </c>
    </row>
    <row r="263" spans="1:9" x14ac:dyDescent="0.25">
      <c r="A263" s="2">
        <f>Data!A264</f>
        <v>262</v>
      </c>
      <c r="B263" s="4">
        <f>Data!C$502*Data!C264/Data!C263</f>
        <v>11265.47559113916</v>
      </c>
      <c r="C263" s="4">
        <f>Data!D$502*Data!D264/Data!D263</f>
        <v>5192.0420555546725</v>
      </c>
      <c r="D263" s="4">
        <f>Data!E$502*Data!E264/Data!E263</f>
        <v>4234.7692462610048</v>
      </c>
      <c r="E263" s="4">
        <f>Data!F$502*Data!F264/Data!F263</f>
        <v>11764.112657449239</v>
      </c>
      <c r="G263" s="16">
        <f>$L$2*B263/Data!C$501+$M$2*C263/Data!D$501+$N$2*D263/Data!E$501+$O$2*E263/Data!F$501</f>
        <v>50548.364457063435</v>
      </c>
      <c r="I263" s="18">
        <f t="shared" si="5"/>
        <v>-548.36445706343511</v>
      </c>
    </row>
    <row r="264" spans="1:9" x14ac:dyDescent="0.25">
      <c r="A264" s="2">
        <f>Data!A265</f>
        <v>263</v>
      </c>
      <c r="B264" s="4">
        <f>Data!C$502*Data!C265/Data!C264</f>
        <v>11083.165355492494</v>
      </c>
      <c r="C264" s="4">
        <f>Data!D$502*Data!D265/Data!D264</f>
        <v>5343.1508920471724</v>
      </c>
      <c r="D264" s="4">
        <f>Data!E$502*Data!E265/Data!E264</f>
        <v>4365.0314512870873</v>
      </c>
      <c r="E264" s="4">
        <f>Data!F$502*Data!F265/Data!F264</f>
        <v>12447.02827881634</v>
      </c>
      <c r="G264" s="16">
        <f>$L$2*B264/Data!C$501+$M$2*C264/Data!D$501+$N$2*D264/Data!E$501+$O$2*E264/Data!F$501</f>
        <v>51986.901988516867</v>
      </c>
      <c r="I264" s="18">
        <f t="shared" si="5"/>
        <v>-1986.9019885168673</v>
      </c>
    </row>
    <row r="265" spans="1:9" x14ac:dyDescent="0.25">
      <c r="A265" s="2">
        <f>Data!A266</f>
        <v>264</v>
      </c>
      <c r="B265" s="4">
        <f>Data!C$502*Data!C266/Data!C265</f>
        <v>10983.079469959959</v>
      </c>
      <c r="C265" s="4">
        <f>Data!D$502*Data!D266/Data!D265</f>
        <v>5172.060835913313</v>
      </c>
      <c r="D265" s="4">
        <f>Data!E$502*Data!E266/Data!E265</f>
        <v>4195.7883262081177</v>
      </c>
      <c r="E265" s="4">
        <f>Data!F$502*Data!F266/Data!F265</f>
        <v>12030.167008028551</v>
      </c>
      <c r="G265" s="16">
        <f>$L$2*B265/Data!C$501+$M$2*C265/Data!D$501+$N$2*D265/Data!E$501+$O$2*E265/Data!F$501</f>
        <v>50463.346329960652</v>
      </c>
      <c r="I265" s="18">
        <f t="shared" si="5"/>
        <v>-463.34632996065193</v>
      </c>
    </row>
    <row r="266" spans="1:9" x14ac:dyDescent="0.25">
      <c r="A266" s="2">
        <f>Data!A267</f>
        <v>265</v>
      </c>
      <c r="B266" s="4">
        <f>Data!C$502*Data!C267/Data!C266</f>
        <v>11064.8858035259</v>
      </c>
      <c r="C266" s="4">
        <f>Data!D$502*Data!D267/Data!D266</f>
        <v>5219.3918027687041</v>
      </c>
      <c r="D266" s="4">
        <f>Data!E$502*Data!E267/Data!E266</f>
        <v>4235.6443981640987</v>
      </c>
      <c r="E266" s="4">
        <f>Data!F$502*Data!F267/Data!F266</f>
        <v>11932.517800172904</v>
      </c>
      <c r="G266" s="16">
        <f>$L$2*B266/Data!C$501+$M$2*C266/Data!D$501+$N$2*D266/Data!E$501+$O$2*E266/Data!F$501</f>
        <v>50654.209597485358</v>
      </c>
      <c r="I266" s="18">
        <f t="shared" si="5"/>
        <v>-654.20959748535824</v>
      </c>
    </row>
    <row r="267" spans="1:9" x14ac:dyDescent="0.25">
      <c r="A267" s="2">
        <f>Data!A268</f>
        <v>266</v>
      </c>
      <c r="B267" s="4">
        <f>Data!C$502*Data!C268/Data!C267</f>
        <v>10988.930471939966</v>
      </c>
      <c r="C267" s="4">
        <f>Data!D$502*Data!D268/Data!D267</f>
        <v>5148.8669599021168</v>
      </c>
      <c r="D267" s="4">
        <f>Data!E$502*Data!E268/Data!E267</f>
        <v>4183.0193097102974</v>
      </c>
      <c r="E267" s="4">
        <f>Data!F$502*Data!F268/Data!F267</f>
        <v>12072.124773221452</v>
      </c>
      <c r="G267" s="16">
        <f>$L$2*B267/Data!C$501+$M$2*C267/Data!D$501+$N$2*D267/Data!E$501+$O$2*E267/Data!F$501</f>
        <v>50421.390484318152</v>
      </c>
      <c r="I267" s="18">
        <f t="shared" si="5"/>
        <v>-421.39048431815172</v>
      </c>
    </row>
    <row r="268" spans="1:9" x14ac:dyDescent="0.25">
      <c r="A268" s="2">
        <f>Data!A269</f>
        <v>267</v>
      </c>
      <c r="B268" s="4">
        <f>Data!C$502*Data!C269/Data!C268</f>
        <v>11101.653789667347</v>
      </c>
      <c r="C268" s="4">
        <f>Data!D$502*Data!D269/Data!D268</f>
        <v>5226.3285341337214</v>
      </c>
      <c r="D268" s="4">
        <f>Data!E$502*Data!E269/Data!E268</f>
        <v>4263.6567959919112</v>
      </c>
      <c r="E268" s="4">
        <f>Data!F$502*Data!F269/Data!F268</f>
        <v>12031.426281386173</v>
      </c>
      <c r="G268" s="16">
        <f>$L$2*B268/Data!C$501+$M$2*C268/Data!D$501+$N$2*D268/Data!E$501+$O$2*E268/Data!F$501</f>
        <v>50899.137824652105</v>
      </c>
      <c r="I268" s="18">
        <f t="shared" si="5"/>
        <v>-899.13782465210534</v>
      </c>
    </row>
    <row r="269" spans="1:9" x14ac:dyDescent="0.25">
      <c r="A269" s="2">
        <f>Data!A270</f>
        <v>268</v>
      </c>
      <c r="B269" s="4">
        <f>Data!C$502*Data!C270/Data!C269</f>
        <v>11049.690301401844</v>
      </c>
      <c r="C269" s="4">
        <f>Data!D$502*Data!D270/Data!D269</f>
        <v>5240.140027980724</v>
      </c>
      <c r="D269" s="4">
        <f>Data!E$502*Data!E270/Data!E269</f>
        <v>4258.4510795024225</v>
      </c>
      <c r="E269" s="4">
        <f>Data!F$502*Data!F270/Data!F269</f>
        <v>12296.163993626087</v>
      </c>
      <c r="G269" s="16">
        <f>$L$2*B269/Data!C$501+$M$2*C269/Data!D$501+$N$2*D269/Data!E$501+$O$2*E269/Data!F$501</f>
        <v>51206.92056731019</v>
      </c>
      <c r="I269" s="18">
        <f t="shared" si="5"/>
        <v>-1206.9205673101897</v>
      </c>
    </row>
    <row r="270" spans="1:9" x14ac:dyDescent="0.25">
      <c r="A270" s="2">
        <f>Data!A271</f>
        <v>269</v>
      </c>
      <c r="B270" s="4">
        <f>Data!C$502*Data!C271/Data!C270</f>
        <v>11008.346733170702</v>
      </c>
      <c r="C270" s="4">
        <f>Data!D$502*Data!D271/Data!D270</f>
        <v>5181.2961889491862</v>
      </c>
      <c r="D270" s="4">
        <f>Data!E$502*Data!E271/Data!E270</f>
        <v>4213.775780893262</v>
      </c>
      <c r="E270" s="4">
        <f>Data!F$502*Data!F271/Data!F270</f>
        <v>11973.339853905189</v>
      </c>
      <c r="G270" s="16">
        <f>$L$2*B270/Data!C$501+$M$2*C270/Data!D$501+$N$2*D270/Data!E$501+$O$2*E270/Data!F$501</f>
        <v>50487.231121549361</v>
      </c>
      <c r="I270" s="18">
        <f t="shared" si="5"/>
        <v>-487.23112154936098</v>
      </c>
    </row>
    <row r="271" spans="1:9" x14ac:dyDescent="0.25">
      <c r="A271" s="2">
        <f>Data!A272</f>
        <v>270</v>
      </c>
      <c r="B271" s="4">
        <f>Data!C$502*Data!C272/Data!C271</f>
        <v>11174.291583253153</v>
      </c>
      <c r="C271" s="4">
        <f>Data!D$502*Data!D272/Data!D271</f>
        <v>5228.6635430197312</v>
      </c>
      <c r="D271" s="4">
        <f>Data!E$502*Data!E272/Data!E271</f>
        <v>4269.3835915873688</v>
      </c>
      <c r="E271" s="4">
        <f>Data!F$502*Data!F272/Data!F271</f>
        <v>12049.640146982341</v>
      </c>
      <c r="G271" s="16">
        <f>$L$2*B271/Data!C$501+$M$2*C271/Data!D$501+$N$2*D271/Data!E$501+$O$2*E271/Data!F$501</f>
        <v>51009.581857019701</v>
      </c>
      <c r="I271" s="18">
        <f t="shared" si="5"/>
        <v>-1009.5818570197007</v>
      </c>
    </row>
    <row r="272" spans="1:9" x14ac:dyDescent="0.25">
      <c r="A272" s="2">
        <f>Data!A273</f>
        <v>271</v>
      </c>
      <c r="B272" s="4">
        <f>Data!C$502*Data!C273/Data!C272</f>
        <v>10990.576335743261</v>
      </c>
      <c r="C272" s="4">
        <f>Data!D$502*Data!D273/Data!D272</f>
        <v>5192.3670960007375</v>
      </c>
      <c r="D272" s="4">
        <f>Data!E$502*Data!E273/Data!E272</f>
        <v>4245.8528506770872</v>
      </c>
      <c r="E272" s="4">
        <f>Data!F$502*Data!F273/Data!F272</f>
        <v>12149.65935294872</v>
      </c>
      <c r="G272" s="16">
        <f>$L$2*B272/Data!C$501+$M$2*C272/Data!D$501+$N$2*D272/Data!E$501+$O$2*E272/Data!F$501</f>
        <v>50799.671919418397</v>
      </c>
      <c r="I272" s="18">
        <f t="shared" si="5"/>
        <v>-799.67191941839701</v>
      </c>
    </row>
    <row r="273" spans="1:9" x14ac:dyDescent="0.25">
      <c r="A273" s="2">
        <f>Data!A274</f>
        <v>272</v>
      </c>
      <c r="B273" s="4">
        <f>Data!C$502*Data!C274/Data!C273</f>
        <v>10959.869553886118</v>
      </c>
      <c r="C273" s="4">
        <f>Data!D$502*Data!D274/Data!D273</f>
        <v>5224.8222263245343</v>
      </c>
      <c r="D273" s="4">
        <f>Data!E$502*Data!E274/Data!E273</f>
        <v>4231.8463678704393</v>
      </c>
      <c r="E273" s="4">
        <f>Data!F$502*Data!F274/Data!F273</f>
        <v>12114.369709804434</v>
      </c>
      <c r="G273" s="16">
        <f>$L$2*B273/Data!C$501+$M$2*C273/Data!D$501+$N$2*D273/Data!E$501+$O$2*E273/Data!F$501</f>
        <v>50789.109865280472</v>
      </c>
      <c r="I273" s="18">
        <f t="shared" si="5"/>
        <v>-789.10986528047215</v>
      </c>
    </row>
    <row r="274" spans="1:9" x14ac:dyDescent="0.25">
      <c r="A274" s="2">
        <f>Data!A275</f>
        <v>273</v>
      </c>
      <c r="B274" s="4">
        <f>Data!C$502*Data!C275/Data!C274</f>
        <v>11026.999708520516</v>
      </c>
      <c r="C274" s="4">
        <f>Data!D$502*Data!D275/Data!D274</f>
        <v>5207.0994460766306</v>
      </c>
      <c r="D274" s="4">
        <f>Data!E$502*Data!E275/Data!E274</f>
        <v>4225.5069074503381</v>
      </c>
      <c r="E274" s="4">
        <f>Data!F$502*Data!F275/Data!F274</f>
        <v>11931.558513438169</v>
      </c>
      <c r="G274" s="16">
        <f>$L$2*B274/Data!C$501+$M$2*C274/Data!D$501+$N$2*D274/Data!E$501+$O$2*E274/Data!F$501</f>
        <v>50557.200301445962</v>
      </c>
      <c r="I274" s="18">
        <f t="shared" si="5"/>
        <v>-557.2003014459624</v>
      </c>
    </row>
    <row r="275" spans="1:9" x14ac:dyDescent="0.25">
      <c r="A275" s="2">
        <f>Data!A276</f>
        <v>274</v>
      </c>
      <c r="B275" s="4">
        <f>Data!C$502*Data!C276/Data!C275</f>
        <v>11094.387213436656</v>
      </c>
      <c r="C275" s="4">
        <f>Data!D$502*Data!D276/Data!D275</f>
        <v>5235.0177308755483</v>
      </c>
      <c r="D275" s="4">
        <f>Data!E$502*Data!E276/Data!E275</f>
        <v>4255.1009260921473</v>
      </c>
      <c r="E275" s="4">
        <f>Data!F$502*Data!F276/Data!F275</f>
        <v>11987.247891395578</v>
      </c>
      <c r="G275" s="16">
        <f>$L$2*B275/Data!C$501+$M$2*C275/Data!D$501+$N$2*D275/Data!E$501+$O$2*E275/Data!F$501</f>
        <v>50842.510799113166</v>
      </c>
      <c r="I275" s="18">
        <f t="shared" si="5"/>
        <v>-842.51079911316629</v>
      </c>
    </row>
    <row r="276" spans="1:9" x14ac:dyDescent="0.25">
      <c r="A276" s="2">
        <f>Data!A277</f>
        <v>275</v>
      </c>
      <c r="B276" s="4">
        <f>Data!C$502*Data!C277/Data!C276</f>
        <v>11099.259813678505</v>
      </c>
      <c r="C276" s="4">
        <f>Data!D$502*Data!D277/Data!D276</f>
        <v>5212.4433427332542</v>
      </c>
      <c r="D276" s="4">
        <f>Data!E$502*Data!E277/Data!E276</f>
        <v>4240.3297388606325</v>
      </c>
      <c r="E276" s="4">
        <f>Data!F$502*Data!F277/Data!F276</f>
        <v>12073.271093826912</v>
      </c>
      <c r="G276" s="16">
        <f>$L$2*B276/Data!C$501+$M$2*C276/Data!D$501+$N$2*D276/Data!E$501+$O$2*E276/Data!F$501</f>
        <v>50851.167447271677</v>
      </c>
      <c r="I276" s="18">
        <f t="shared" si="5"/>
        <v>-851.16744727167679</v>
      </c>
    </row>
    <row r="277" spans="1:9" x14ac:dyDescent="0.25">
      <c r="A277" s="2">
        <f>Data!A278</f>
        <v>276</v>
      </c>
      <c r="B277" s="4">
        <f>Data!C$502*Data!C278/Data!C277</f>
        <v>10955.264022272535</v>
      </c>
      <c r="C277" s="4">
        <f>Data!D$502*Data!D278/Data!D277</f>
        <v>5210.8264050548723</v>
      </c>
      <c r="D277" s="4">
        <f>Data!E$502*Data!E278/Data!E277</f>
        <v>4209.9083265920954</v>
      </c>
      <c r="E277" s="4">
        <f>Data!F$502*Data!F278/Data!F277</f>
        <v>12019.117338778198</v>
      </c>
      <c r="G277" s="16">
        <f>$L$2*B277/Data!C$501+$M$2*C277/Data!D$501+$N$2*D277/Data!E$501+$O$2*E277/Data!F$501</f>
        <v>50572.40238269978</v>
      </c>
      <c r="I277" s="18">
        <f t="shared" si="5"/>
        <v>-572.40238269977999</v>
      </c>
    </row>
    <row r="278" spans="1:9" x14ac:dyDescent="0.25">
      <c r="A278" s="2">
        <f>Data!A279</f>
        <v>277</v>
      </c>
      <c r="B278" s="4">
        <f>Data!C$502*Data!C279/Data!C278</f>
        <v>10972.291708049541</v>
      </c>
      <c r="C278" s="4">
        <f>Data!D$502*Data!D279/Data!D278</f>
        <v>5268.6908638625055</v>
      </c>
      <c r="D278" s="4">
        <f>Data!E$502*Data!E279/Data!E278</f>
        <v>4244.4310895967965</v>
      </c>
      <c r="E278" s="4">
        <f>Data!F$502*Data!F279/Data!F278</f>
        <v>12202.998571966638</v>
      </c>
      <c r="G278" s="16">
        <f>$L$2*B278/Data!C$501+$M$2*C278/Data!D$501+$N$2*D278/Data!E$501+$O$2*E278/Data!F$501</f>
        <v>51070.042091872456</v>
      </c>
      <c r="I278" s="18">
        <f t="shared" si="5"/>
        <v>-1070.0420918724558</v>
      </c>
    </row>
    <row r="279" spans="1:9" x14ac:dyDescent="0.25">
      <c r="A279" s="2">
        <f>Data!A280</f>
        <v>278</v>
      </c>
      <c r="B279" s="4">
        <f>Data!C$502*Data!C280/Data!C279</f>
        <v>11083.370912614375</v>
      </c>
      <c r="C279" s="4">
        <f>Data!D$502*Data!D280/Data!D279</f>
        <v>5201.7916425013009</v>
      </c>
      <c r="D279" s="4">
        <f>Data!E$502*Data!E280/Data!E279</f>
        <v>4213.1984552681897</v>
      </c>
      <c r="E279" s="4">
        <f>Data!F$502*Data!F280/Data!F279</f>
        <v>11918.635140202921</v>
      </c>
      <c r="G279" s="16">
        <f>$L$2*B279/Data!C$501+$M$2*C279/Data!D$501+$N$2*D279/Data!E$501+$O$2*E279/Data!F$501</f>
        <v>50547.734468738374</v>
      </c>
      <c r="I279" s="18">
        <f t="shared" si="5"/>
        <v>-547.73446873837383</v>
      </c>
    </row>
    <row r="280" spans="1:9" x14ac:dyDescent="0.25">
      <c r="A280" s="2">
        <f>Data!A281</f>
        <v>279</v>
      </c>
      <c r="B280" s="4">
        <f>Data!C$502*Data!C281/Data!C280</f>
        <v>10937.375271267883</v>
      </c>
      <c r="C280" s="4">
        <f>Data!D$502*Data!D281/Data!D280</f>
        <v>5130.4420788328107</v>
      </c>
      <c r="D280" s="4">
        <f>Data!E$502*Data!E281/Data!E280</f>
        <v>4200.4030606695815</v>
      </c>
      <c r="E280" s="4">
        <f>Data!F$502*Data!F281/Data!F280</f>
        <v>12025.220958510017</v>
      </c>
      <c r="G280" s="16">
        <f>$L$2*B280/Data!C$501+$M$2*C280/Data!D$501+$N$2*D280/Data!E$501+$O$2*E280/Data!F$501</f>
        <v>50303.704032680122</v>
      </c>
      <c r="I280" s="18">
        <f t="shared" si="5"/>
        <v>-303.7040326801216</v>
      </c>
    </row>
    <row r="281" spans="1:9" x14ac:dyDescent="0.25">
      <c r="A281" s="2">
        <f>Data!A282</f>
        <v>280</v>
      </c>
      <c r="B281" s="4">
        <f>Data!C$502*Data!C282/Data!C281</f>
        <v>10965.423849922774</v>
      </c>
      <c r="C281" s="4">
        <f>Data!D$502*Data!D282/Data!D281</f>
        <v>5173.3790503423888</v>
      </c>
      <c r="D281" s="4">
        <f>Data!E$502*Data!E282/Data!E281</f>
        <v>4202.7334921411157</v>
      </c>
      <c r="E281" s="4">
        <f>Data!F$502*Data!F282/Data!F281</f>
        <v>11854.198207620051</v>
      </c>
      <c r="G281" s="16">
        <f>$L$2*B281/Data!C$501+$M$2*C281/Data!D$501+$N$2*D281/Data!E$501+$O$2*E281/Data!F$501</f>
        <v>50249.924051050191</v>
      </c>
      <c r="I281" s="18">
        <f t="shared" si="5"/>
        <v>-249.92405105019134</v>
      </c>
    </row>
    <row r="282" spans="1:9" x14ac:dyDescent="0.25">
      <c r="A282" s="2">
        <f>Data!A283</f>
        <v>281</v>
      </c>
      <c r="B282" s="4">
        <f>Data!C$502*Data!C283/Data!C282</f>
        <v>11005.898784325957</v>
      </c>
      <c r="C282" s="4">
        <f>Data!D$502*Data!D283/Data!D282</f>
        <v>5246.8147649789089</v>
      </c>
      <c r="D282" s="4">
        <f>Data!E$502*Data!E283/Data!E282</f>
        <v>4259.3399143801225</v>
      </c>
      <c r="E282" s="4">
        <f>Data!F$502*Data!F283/Data!F282</f>
        <v>11878.596595987146</v>
      </c>
      <c r="G282" s="16">
        <f>$L$2*B282/Data!C$501+$M$2*C282/Data!D$501+$N$2*D282/Data!E$501+$O$2*E282/Data!F$501</f>
        <v>50671.272566171334</v>
      </c>
      <c r="I282" s="18">
        <f t="shared" si="5"/>
        <v>-671.27256617133389</v>
      </c>
    </row>
    <row r="283" spans="1:9" x14ac:dyDescent="0.25">
      <c r="A283" s="2">
        <f>Data!A284</f>
        <v>282</v>
      </c>
      <c r="B283" s="4">
        <f>Data!C$502*Data!C284/Data!C283</f>
        <v>11019.219700472338</v>
      </c>
      <c r="C283" s="4">
        <f>Data!D$502*Data!D284/Data!D283</f>
        <v>5143.8447070098982</v>
      </c>
      <c r="D283" s="4">
        <f>Data!E$502*Data!E284/Data!E283</f>
        <v>4189.3565175637596</v>
      </c>
      <c r="E283" s="4">
        <f>Data!F$502*Data!F284/Data!F283</f>
        <v>12113.301541977115</v>
      </c>
      <c r="G283" s="16">
        <f>$L$2*B283/Data!C$501+$M$2*C283/Data!D$501+$N$2*D283/Data!E$501+$O$2*E283/Data!F$501</f>
        <v>50500.971006932094</v>
      </c>
      <c r="I283" s="18">
        <f t="shared" si="5"/>
        <v>-500.97100693209359</v>
      </c>
    </row>
    <row r="284" spans="1:9" x14ac:dyDescent="0.25">
      <c r="A284" s="2">
        <f>Data!A285</f>
        <v>283</v>
      </c>
      <c r="B284" s="4">
        <f>Data!C$502*Data!C285/Data!C284</f>
        <v>10730.862192791974</v>
      </c>
      <c r="C284" s="4">
        <f>Data!D$502*Data!D285/Data!D284</f>
        <v>5132.9161951160468</v>
      </c>
      <c r="D284" s="4">
        <f>Data!E$502*Data!E285/Data!E284</f>
        <v>4207.197596909441</v>
      </c>
      <c r="E284" s="4">
        <f>Data!F$502*Data!F285/Data!F284</f>
        <v>11801.775732274296</v>
      </c>
      <c r="G284" s="16">
        <f>$L$2*B284/Data!C$501+$M$2*C284/Data!D$501+$N$2*D284/Data!E$501+$O$2*E284/Data!F$501</f>
        <v>49860.074827201868</v>
      </c>
      <c r="I284" s="18">
        <f t="shared" si="5"/>
        <v>139.92517279813183</v>
      </c>
    </row>
    <row r="285" spans="1:9" x14ac:dyDescent="0.25">
      <c r="A285" s="2">
        <f>Data!A286</f>
        <v>284</v>
      </c>
      <c r="B285" s="4">
        <f>Data!C$502*Data!C286/Data!C285</f>
        <v>11058.699614273606</v>
      </c>
      <c r="C285" s="4">
        <f>Data!D$502*Data!D286/Data!D285</f>
        <v>5142.386081281883</v>
      </c>
      <c r="D285" s="4">
        <f>Data!E$502*Data!E286/Data!E285</f>
        <v>4168.4863719932837</v>
      </c>
      <c r="E285" s="4">
        <f>Data!F$502*Data!F286/Data!F285</f>
        <v>11738.113483234878</v>
      </c>
      <c r="G285" s="16">
        <f>$L$2*B285/Data!C$501+$M$2*C285/Data!D$501+$N$2*D285/Data!E$501+$O$2*E285/Data!F$501</f>
        <v>50017.892647082699</v>
      </c>
      <c r="I285" s="18">
        <f t="shared" si="5"/>
        <v>-17.892647082699114</v>
      </c>
    </row>
    <row r="286" spans="1:9" x14ac:dyDescent="0.25">
      <c r="A286" s="2">
        <f>Data!A287</f>
        <v>285</v>
      </c>
      <c r="B286" s="4">
        <f>Data!C$502*Data!C287/Data!C286</f>
        <v>11110.824866112331</v>
      </c>
      <c r="C286" s="4">
        <f>Data!D$502*Data!D287/Data!D286</f>
        <v>5241.0103261963368</v>
      </c>
      <c r="D286" s="4">
        <f>Data!E$502*Data!E287/Data!E286</f>
        <v>4259.4969663167449</v>
      </c>
      <c r="E286" s="4">
        <f>Data!F$502*Data!F287/Data!F286</f>
        <v>12015.375049344619</v>
      </c>
      <c r="G286" s="16">
        <f>$L$2*B286/Data!C$501+$M$2*C286/Data!D$501+$N$2*D286/Data!E$501+$O$2*E286/Data!F$501</f>
        <v>50920.845238096357</v>
      </c>
      <c r="I286" s="18">
        <f t="shared" si="5"/>
        <v>-920.84523809635721</v>
      </c>
    </row>
    <row r="287" spans="1:9" x14ac:dyDescent="0.25">
      <c r="A287" s="2">
        <f>Data!A288</f>
        <v>286</v>
      </c>
      <c r="B287" s="4">
        <f>Data!C$502*Data!C288/Data!C287</f>
        <v>11021.270190322917</v>
      </c>
      <c r="C287" s="4">
        <f>Data!D$502*Data!D288/Data!D287</f>
        <v>5171.4697574455022</v>
      </c>
      <c r="D287" s="4">
        <f>Data!E$502*Data!E288/Data!E287</f>
        <v>4204.3017857336927</v>
      </c>
      <c r="E287" s="4">
        <f>Data!F$502*Data!F288/Data!F287</f>
        <v>11939.244712751768</v>
      </c>
      <c r="G287" s="16">
        <f>$L$2*B287/Data!C$501+$M$2*C287/Data!D$501+$N$2*D287/Data!E$501+$O$2*E287/Data!F$501</f>
        <v>50405.003321560165</v>
      </c>
      <c r="I287" s="18">
        <f t="shared" si="5"/>
        <v>-405.0033215601652</v>
      </c>
    </row>
    <row r="288" spans="1:9" x14ac:dyDescent="0.25">
      <c r="A288" s="2">
        <f>Data!A289</f>
        <v>287</v>
      </c>
      <c r="B288" s="4">
        <f>Data!C$502*Data!C289/Data!C288</f>
        <v>11019.376066631321</v>
      </c>
      <c r="C288" s="4">
        <f>Data!D$502*Data!D289/Data!D288</f>
        <v>5272.6058469608151</v>
      </c>
      <c r="D288" s="4">
        <f>Data!E$502*Data!E289/Data!E288</f>
        <v>4290.5919891376952</v>
      </c>
      <c r="E288" s="4">
        <f>Data!F$502*Data!F289/Data!F288</f>
        <v>11952.054916779709</v>
      </c>
      <c r="G288" s="16">
        <f>$L$2*B288/Data!C$501+$M$2*C288/Data!D$501+$N$2*D288/Data!E$501+$O$2*E288/Data!F$501</f>
        <v>50926.550409220326</v>
      </c>
      <c r="I288" s="18">
        <f t="shared" si="5"/>
        <v>-926.5504092203264</v>
      </c>
    </row>
    <row r="289" spans="1:9" x14ac:dyDescent="0.25">
      <c r="A289" s="2">
        <f>Data!A290</f>
        <v>288</v>
      </c>
      <c r="B289" s="4">
        <f>Data!C$502*Data!C290/Data!C289</f>
        <v>11130.717251271217</v>
      </c>
      <c r="C289" s="4">
        <f>Data!D$502*Data!D290/Data!D289</f>
        <v>5264.1722701214967</v>
      </c>
      <c r="D289" s="4">
        <f>Data!E$502*Data!E290/Data!E289</f>
        <v>4252.1768770202943</v>
      </c>
      <c r="E289" s="4">
        <f>Data!F$502*Data!F290/Data!F289</f>
        <v>12169.815333781213</v>
      </c>
      <c r="G289" s="16">
        <f>$L$2*B289/Data!C$501+$M$2*C289/Data!D$501+$N$2*D289/Data!E$501+$O$2*E289/Data!F$501</f>
        <v>51180.830068671472</v>
      </c>
      <c r="I289" s="18">
        <f t="shared" si="5"/>
        <v>-1180.830068671472</v>
      </c>
    </row>
    <row r="290" spans="1:9" x14ac:dyDescent="0.25">
      <c r="A290" s="2">
        <f>Data!A291</f>
        <v>289</v>
      </c>
      <c r="B290" s="4">
        <f>Data!C$502*Data!C291/Data!C290</f>
        <v>11072.800737004496</v>
      </c>
      <c r="C290" s="4">
        <f>Data!D$502*Data!D291/Data!D290</f>
        <v>5231.873958536622</v>
      </c>
      <c r="D290" s="4">
        <f>Data!E$502*Data!E291/Data!E290</f>
        <v>4256.9490349050111</v>
      </c>
      <c r="E290" s="4">
        <f>Data!F$502*Data!F291/Data!F290</f>
        <v>12146.522032930583</v>
      </c>
      <c r="G290" s="16">
        <f>$L$2*B290/Data!C$501+$M$2*C290/Data!D$501+$N$2*D290/Data!E$501+$O$2*E290/Data!F$501</f>
        <v>51015.009402957054</v>
      </c>
      <c r="I290" s="18">
        <f t="shared" si="5"/>
        <v>-1015.0094029570537</v>
      </c>
    </row>
    <row r="291" spans="1:9" x14ac:dyDescent="0.25">
      <c r="A291" s="2">
        <f>Data!A292</f>
        <v>290</v>
      </c>
      <c r="B291" s="4">
        <f>Data!C$502*Data!C292/Data!C291</f>
        <v>10960.243851823972</v>
      </c>
      <c r="C291" s="4">
        <f>Data!D$502*Data!D292/Data!D291</f>
        <v>5160.5760512973457</v>
      </c>
      <c r="D291" s="4">
        <f>Data!E$502*Data!E292/Data!E291</f>
        <v>4203.4459747369438</v>
      </c>
      <c r="E291" s="4">
        <f>Data!F$502*Data!F292/Data!F291</f>
        <v>11972.684949125885</v>
      </c>
      <c r="G291" s="16">
        <f>$L$2*B291/Data!C$501+$M$2*C291/Data!D$501+$N$2*D291/Data!E$501+$O$2*E291/Data!F$501</f>
        <v>50355.884299424943</v>
      </c>
      <c r="I291" s="18">
        <f t="shared" si="5"/>
        <v>-355.88429942494258</v>
      </c>
    </row>
    <row r="292" spans="1:9" x14ac:dyDescent="0.25">
      <c r="A292" s="2">
        <f>Data!A293</f>
        <v>291</v>
      </c>
      <c r="B292" s="4">
        <f>Data!C$502*Data!C293/Data!C292</f>
        <v>11131.97317236144</v>
      </c>
      <c r="C292" s="4">
        <f>Data!D$502*Data!D293/Data!D292</f>
        <v>5245.8560144165795</v>
      </c>
      <c r="D292" s="4">
        <f>Data!E$502*Data!E293/Data!E292</f>
        <v>4258.868308111917</v>
      </c>
      <c r="E292" s="4">
        <f>Data!F$502*Data!F293/Data!F292</f>
        <v>12068.989011711605</v>
      </c>
      <c r="G292" s="16">
        <f>$L$2*B292/Data!C$501+$M$2*C292/Data!D$501+$N$2*D292/Data!E$501+$O$2*E292/Data!F$501</f>
        <v>51019.499043727221</v>
      </c>
      <c r="I292" s="18">
        <f t="shared" si="5"/>
        <v>-1019.4990437272209</v>
      </c>
    </row>
    <row r="293" spans="1:9" x14ac:dyDescent="0.25">
      <c r="A293" s="2">
        <f>Data!A294</f>
        <v>292</v>
      </c>
      <c r="B293" s="4">
        <f>Data!C$502*Data!C294/Data!C293</f>
        <v>10735.518295550399</v>
      </c>
      <c r="C293" s="4">
        <f>Data!D$502*Data!D294/Data!D293</f>
        <v>5092.2342448226618</v>
      </c>
      <c r="D293" s="4">
        <f>Data!E$502*Data!E294/Data!E293</f>
        <v>4142.2224822715662</v>
      </c>
      <c r="E293" s="4">
        <f>Data!F$502*Data!F294/Data!F293</f>
        <v>12101.770902571036</v>
      </c>
      <c r="G293" s="16">
        <f>$L$2*B293/Data!C$501+$M$2*C293/Data!D$501+$N$2*D293/Data!E$501+$O$2*E293/Data!F$501</f>
        <v>49958.137493151306</v>
      </c>
      <c r="I293" s="18">
        <f t="shared" si="5"/>
        <v>41.862506848694466</v>
      </c>
    </row>
    <row r="294" spans="1:9" x14ac:dyDescent="0.25">
      <c r="A294" s="2">
        <f>Data!A295</f>
        <v>293</v>
      </c>
      <c r="B294" s="4">
        <f>Data!C$502*Data!C295/Data!C294</f>
        <v>11044.180693506054</v>
      </c>
      <c r="C294" s="4">
        <f>Data!D$502*Data!D295/Data!D294</f>
        <v>5153.205721139977</v>
      </c>
      <c r="D294" s="4">
        <f>Data!E$502*Data!E295/Data!E294</f>
        <v>4219.0657800492772</v>
      </c>
      <c r="E294" s="4">
        <f>Data!F$502*Data!F295/Data!F294</f>
        <v>11755.359632516122</v>
      </c>
      <c r="G294" s="16">
        <f>$L$2*B294/Data!C$501+$M$2*C294/Data!D$501+$N$2*D294/Data!E$501+$O$2*E294/Data!F$501</f>
        <v>50180.6118722178</v>
      </c>
      <c r="I294" s="18">
        <f t="shared" si="5"/>
        <v>-180.61187221779983</v>
      </c>
    </row>
    <row r="295" spans="1:9" x14ac:dyDescent="0.25">
      <c r="A295" s="2">
        <f>Data!A296</f>
        <v>294</v>
      </c>
      <c r="B295" s="4">
        <f>Data!C$502*Data!C296/Data!C295</f>
        <v>10980.144861310324</v>
      </c>
      <c r="C295" s="4">
        <f>Data!D$502*Data!D296/Data!D295</f>
        <v>5141.9311854959724</v>
      </c>
      <c r="D295" s="4">
        <f>Data!E$502*Data!E296/Data!E295</f>
        <v>4200.3574321815531</v>
      </c>
      <c r="E295" s="4">
        <f>Data!F$502*Data!F296/Data!F295</f>
        <v>11825.852130446048</v>
      </c>
      <c r="G295" s="16">
        <f>$L$2*B295/Data!C$501+$M$2*C295/Data!D$501+$N$2*D295/Data!E$501+$O$2*E295/Data!F$501</f>
        <v>50130.078377426806</v>
      </c>
      <c r="I295" s="18">
        <f t="shared" si="5"/>
        <v>-130.07837742680567</v>
      </c>
    </row>
    <row r="296" spans="1:9" x14ac:dyDescent="0.25">
      <c r="A296" s="2">
        <f>Data!A297</f>
        <v>295</v>
      </c>
      <c r="B296" s="4">
        <f>Data!C$502*Data!C297/Data!C296</f>
        <v>11117.717880030126</v>
      </c>
      <c r="C296" s="4">
        <f>Data!D$502*Data!D297/Data!D296</f>
        <v>5207.85825053394</v>
      </c>
      <c r="D296" s="4">
        <f>Data!E$502*Data!E297/Data!E296</f>
        <v>4245.2500871122438</v>
      </c>
      <c r="E296" s="4">
        <f>Data!F$502*Data!F297/Data!F296</f>
        <v>11992.293900510913</v>
      </c>
      <c r="G296" s="16">
        <f>$L$2*B296/Data!C$501+$M$2*C296/Data!D$501+$N$2*D296/Data!E$501+$O$2*E296/Data!F$501</f>
        <v>50766.419329688935</v>
      </c>
      <c r="I296" s="18">
        <f t="shared" si="5"/>
        <v>-766.41932968893525</v>
      </c>
    </row>
    <row r="297" spans="1:9" x14ac:dyDescent="0.25">
      <c r="A297" s="2">
        <f>Data!A298</f>
        <v>296</v>
      </c>
      <c r="B297" s="4">
        <f>Data!C$502*Data!C298/Data!C297</f>
        <v>10730.858816538246</v>
      </c>
      <c r="C297" s="4">
        <f>Data!D$502*Data!D298/Data!D297</f>
        <v>5124.9231185037615</v>
      </c>
      <c r="D297" s="4">
        <f>Data!E$502*Data!E298/Data!E297</f>
        <v>4207.4135600814097</v>
      </c>
      <c r="E297" s="4">
        <f>Data!F$502*Data!F298/Data!F297</f>
        <v>11893.518272132966</v>
      </c>
      <c r="G297" s="16">
        <f>$L$2*B297/Data!C$501+$M$2*C297/Data!D$501+$N$2*D297/Data!E$501+$O$2*E297/Data!F$501</f>
        <v>49950.656564138233</v>
      </c>
      <c r="I297" s="18">
        <f t="shared" si="5"/>
        <v>49.34343586176692</v>
      </c>
    </row>
    <row r="298" spans="1:9" x14ac:dyDescent="0.25">
      <c r="A298" s="2">
        <f>Data!A299</f>
        <v>297</v>
      </c>
      <c r="B298" s="4">
        <f>Data!C$502*Data!C299/Data!C298</f>
        <v>10994.107103402852</v>
      </c>
      <c r="C298" s="4">
        <f>Data!D$502*Data!D299/Data!D298</f>
        <v>5194.395436250019</v>
      </c>
      <c r="D298" s="4">
        <f>Data!E$502*Data!E299/Data!E298</f>
        <v>4188.440707961332</v>
      </c>
      <c r="E298" s="4">
        <f>Data!F$502*Data!F299/Data!F298</f>
        <v>11764.030120006113</v>
      </c>
      <c r="G298" s="16">
        <f>$L$2*B298/Data!C$501+$M$2*C298/Data!D$501+$N$2*D298/Data!E$501+$O$2*E298/Data!F$501</f>
        <v>50191.909934716154</v>
      </c>
      <c r="I298" s="18">
        <f t="shared" si="5"/>
        <v>-191.90993471615366</v>
      </c>
    </row>
    <row r="299" spans="1:9" x14ac:dyDescent="0.25">
      <c r="A299" s="2">
        <f>Data!A300</f>
        <v>298</v>
      </c>
      <c r="B299" s="4">
        <f>Data!C$502*Data!C300/Data!C299</f>
        <v>10836.327476966053</v>
      </c>
      <c r="C299" s="4">
        <f>Data!D$502*Data!D300/Data!D299</f>
        <v>5134.2962597345613</v>
      </c>
      <c r="D299" s="4">
        <f>Data!E$502*Data!E300/Data!E299</f>
        <v>4146.1635913225837</v>
      </c>
      <c r="E299" s="4">
        <f>Data!F$502*Data!F300/Data!F299</f>
        <v>11863.295774142967</v>
      </c>
      <c r="G299" s="16">
        <f>$L$2*B299/Data!C$501+$M$2*C299/Data!D$501+$N$2*D299/Data!E$501+$O$2*E299/Data!F$501</f>
        <v>49889.395857019495</v>
      </c>
      <c r="I299" s="18">
        <f t="shared" si="5"/>
        <v>110.60414298050455</v>
      </c>
    </row>
    <row r="300" spans="1:9" x14ac:dyDescent="0.25">
      <c r="A300" s="2">
        <f>Data!A301</f>
        <v>299</v>
      </c>
      <c r="B300" s="4">
        <f>Data!C$502*Data!C301/Data!C300</f>
        <v>10975.420452527613</v>
      </c>
      <c r="C300" s="4">
        <f>Data!D$502*Data!D301/Data!D300</f>
        <v>5224.2012244444795</v>
      </c>
      <c r="D300" s="4">
        <f>Data!E$502*Data!E301/Data!E300</f>
        <v>4235.5173733658212</v>
      </c>
      <c r="E300" s="4">
        <f>Data!F$502*Data!F301/Data!F300</f>
        <v>11708.875009317595</v>
      </c>
      <c r="G300" s="16">
        <f>$L$2*B300/Data!C$501+$M$2*C300/Data!D$501+$N$2*D300/Data!E$501+$O$2*E300/Data!F$501</f>
        <v>50308.513591177354</v>
      </c>
      <c r="I300" s="18">
        <f t="shared" si="5"/>
        <v>-308.5135911773541</v>
      </c>
    </row>
    <row r="301" spans="1:9" x14ac:dyDescent="0.25">
      <c r="A301" s="2">
        <f>Data!A302</f>
        <v>300</v>
      </c>
      <c r="B301" s="4">
        <f>Data!C$502*Data!C302/Data!C301</f>
        <v>11293.241943661431</v>
      </c>
      <c r="C301" s="4">
        <f>Data!D$502*Data!D302/Data!D301</f>
        <v>5217.0896984805695</v>
      </c>
      <c r="D301" s="4">
        <f>Data!E$502*Data!E302/Data!E301</f>
        <v>4229.3679730867343</v>
      </c>
      <c r="E301" s="4">
        <f>Data!F$502*Data!F302/Data!F301</f>
        <v>11950.86275687648</v>
      </c>
      <c r="G301" s="16">
        <f>$L$2*B301/Data!C$501+$M$2*C301/Data!D$501+$N$2*D301/Data!E$501+$O$2*E301/Data!F$501</f>
        <v>50865.841308803065</v>
      </c>
      <c r="I301" s="18">
        <f t="shared" si="5"/>
        <v>-865.84130880306475</v>
      </c>
    </row>
    <row r="302" spans="1:9" x14ac:dyDescent="0.25">
      <c r="A302" s="2">
        <f>Data!A303</f>
        <v>301</v>
      </c>
      <c r="B302" s="4">
        <f>Data!C$502*Data!C303/Data!C302</f>
        <v>10959.044094584166</v>
      </c>
      <c r="C302" s="4">
        <f>Data!D$502*Data!D303/Data!D302</f>
        <v>5253.933059851629</v>
      </c>
      <c r="D302" s="4">
        <f>Data!E$502*Data!E303/Data!E302</f>
        <v>4283.806852972878</v>
      </c>
      <c r="E302" s="4">
        <f>Data!F$502*Data!F303/Data!F302</f>
        <v>12302.53745393389</v>
      </c>
      <c r="G302" s="16">
        <f>$L$2*B302/Data!C$501+$M$2*C302/Data!D$501+$N$2*D302/Data!E$501+$O$2*E302/Data!F$501</f>
        <v>51233.302806731204</v>
      </c>
      <c r="I302" s="18">
        <f t="shared" si="5"/>
        <v>-1233.3028067312043</v>
      </c>
    </row>
    <row r="303" spans="1:9" x14ac:dyDescent="0.25">
      <c r="A303" s="2">
        <f>Data!A304</f>
        <v>302</v>
      </c>
      <c r="B303" s="4">
        <f>Data!C$502*Data!C304/Data!C303</f>
        <v>10921.294572598765</v>
      </c>
      <c r="C303" s="4">
        <f>Data!D$502*Data!D304/Data!D303</f>
        <v>5138.4215419536386</v>
      </c>
      <c r="D303" s="4">
        <f>Data!E$502*Data!E304/Data!E303</f>
        <v>4187.302247274476</v>
      </c>
      <c r="E303" s="4">
        <f>Data!F$502*Data!F304/Data!F303</f>
        <v>11926.541001099386</v>
      </c>
      <c r="G303" s="16">
        <f>$L$2*B303/Data!C$501+$M$2*C303/Data!D$501+$N$2*D303/Data!E$501+$O$2*E303/Data!F$501</f>
        <v>50158.319343125084</v>
      </c>
      <c r="I303" s="18">
        <f t="shared" si="5"/>
        <v>-158.31934312508383</v>
      </c>
    </row>
    <row r="304" spans="1:9" x14ac:dyDescent="0.25">
      <c r="A304" s="2">
        <f>Data!A305</f>
        <v>303</v>
      </c>
      <c r="B304" s="4">
        <f>Data!C$502*Data!C305/Data!C304</f>
        <v>11078.17056284301</v>
      </c>
      <c r="C304" s="4">
        <f>Data!D$502*Data!D305/Data!D304</f>
        <v>5141.1042203912193</v>
      </c>
      <c r="D304" s="4">
        <f>Data!E$502*Data!E305/Data!E304</f>
        <v>4198.3076317762761</v>
      </c>
      <c r="E304" s="4">
        <f>Data!F$502*Data!F305/Data!F304</f>
        <v>11818.052363444465</v>
      </c>
      <c r="G304" s="16">
        <f>$L$2*B304/Data!C$501+$M$2*C304/Data!D$501+$N$2*D304/Data!E$501+$O$2*E304/Data!F$501</f>
        <v>50203.55854248906</v>
      </c>
      <c r="I304" s="18">
        <f t="shared" si="5"/>
        <v>-203.55854248905962</v>
      </c>
    </row>
    <row r="305" spans="1:9" x14ac:dyDescent="0.25">
      <c r="A305" s="2">
        <f>Data!A306</f>
        <v>304</v>
      </c>
      <c r="B305" s="4">
        <f>Data!C$502*Data!C306/Data!C305</f>
        <v>10839.415607777008</v>
      </c>
      <c r="C305" s="4">
        <f>Data!D$502*Data!D306/Data!D305</f>
        <v>5056.2369023397769</v>
      </c>
      <c r="D305" s="4">
        <f>Data!E$502*Data!E306/Data!E305</f>
        <v>4157.1287725101065</v>
      </c>
      <c r="E305" s="4">
        <f>Data!F$502*Data!F306/Data!F305</f>
        <v>11917.756241618887</v>
      </c>
      <c r="G305" s="16">
        <f>$L$2*B305/Data!C$501+$M$2*C305/Data!D$501+$N$2*D305/Data!E$501+$O$2*E305/Data!F$501</f>
        <v>49756.543052175737</v>
      </c>
      <c r="I305" s="18">
        <f t="shared" si="5"/>
        <v>243.4569478242629</v>
      </c>
    </row>
    <row r="306" spans="1:9" x14ac:dyDescent="0.25">
      <c r="A306" s="2">
        <f>Data!A307</f>
        <v>305</v>
      </c>
      <c r="B306" s="4">
        <f>Data!C$502*Data!C307/Data!C306</f>
        <v>11066.034467760008</v>
      </c>
      <c r="C306" s="4">
        <f>Data!D$502*Data!D307/Data!D306</f>
        <v>5286.7469121683434</v>
      </c>
      <c r="D306" s="4">
        <f>Data!E$502*Data!E307/Data!E306</f>
        <v>4284.4712706509081</v>
      </c>
      <c r="E306" s="4">
        <f>Data!F$502*Data!F307/Data!F306</f>
        <v>12141.388914227366</v>
      </c>
      <c r="G306" s="16">
        <f>$L$2*B306/Data!C$501+$M$2*C306/Data!D$501+$N$2*D306/Data!E$501+$O$2*E306/Data!F$501</f>
        <v>51230.824018587467</v>
      </c>
      <c r="I306" s="18">
        <f t="shared" si="5"/>
        <v>-1230.8240185874674</v>
      </c>
    </row>
    <row r="307" spans="1:9" x14ac:dyDescent="0.25">
      <c r="A307" s="2">
        <f>Data!A308</f>
        <v>306</v>
      </c>
      <c r="B307" s="4">
        <f>Data!C$502*Data!C308/Data!C307</f>
        <v>10843.218199219993</v>
      </c>
      <c r="C307" s="4">
        <f>Data!D$502*Data!D308/Data!D307</f>
        <v>5067.1271661447036</v>
      </c>
      <c r="D307" s="4">
        <f>Data!E$502*Data!E308/Data!E307</f>
        <v>4130.5709888716983</v>
      </c>
      <c r="E307" s="4">
        <f>Data!F$502*Data!F308/Data!F307</f>
        <v>11711.440403049794</v>
      </c>
      <c r="G307" s="16">
        <f>$L$2*B307/Data!C$501+$M$2*C307/Data!D$501+$N$2*D307/Data!E$501+$O$2*E307/Data!F$501</f>
        <v>49472.121315576456</v>
      </c>
      <c r="I307" s="18">
        <f t="shared" si="5"/>
        <v>527.87868442354375</v>
      </c>
    </row>
    <row r="308" spans="1:9" x14ac:dyDescent="0.25">
      <c r="A308" s="2">
        <f>Data!A309</f>
        <v>307</v>
      </c>
      <c r="B308" s="4">
        <f>Data!C$502*Data!C309/Data!C308</f>
        <v>10974.179335825185</v>
      </c>
      <c r="C308" s="4">
        <f>Data!D$502*Data!D309/Data!D308</f>
        <v>5290.8231893129523</v>
      </c>
      <c r="D308" s="4">
        <f>Data!E$502*Data!E309/Data!E308</f>
        <v>4287.3613134186908</v>
      </c>
      <c r="E308" s="4">
        <f>Data!F$502*Data!F309/Data!F308</f>
        <v>12247.305364949729</v>
      </c>
      <c r="G308" s="16">
        <f>$L$2*B308/Data!C$501+$M$2*C308/Data!D$501+$N$2*D308/Data!E$501+$O$2*E308/Data!F$501</f>
        <v>51296.132595726333</v>
      </c>
      <c r="I308" s="18">
        <f t="shared" si="5"/>
        <v>-1296.1325957263325</v>
      </c>
    </row>
    <row r="309" spans="1:9" x14ac:dyDescent="0.25">
      <c r="A309" s="2">
        <f>Data!A310</f>
        <v>308</v>
      </c>
      <c r="B309" s="4">
        <f>Data!C$502*Data!C310/Data!C309</f>
        <v>11208.017865380149</v>
      </c>
      <c r="C309" s="4">
        <f>Data!D$502*Data!D310/Data!D309</f>
        <v>5163.5333549065608</v>
      </c>
      <c r="D309" s="4">
        <f>Data!E$502*Data!E310/Data!E309</f>
        <v>4208.0547739718122</v>
      </c>
      <c r="E309" s="4">
        <f>Data!F$502*Data!F310/Data!F309</f>
        <v>12076.053468072132</v>
      </c>
      <c r="G309" s="16">
        <f>$L$2*B309/Data!C$501+$M$2*C309/Data!D$501+$N$2*D309/Data!E$501+$O$2*E309/Data!F$501</f>
        <v>50732.661778410722</v>
      </c>
      <c r="I309" s="18">
        <f t="shared" si="5"/>
        <v>-732.66177841072204</v>
      </c>
    </row>
    <row r="310" spans="1:9" x14ac:dyDescent="0.25">
      <c r="A310" s="2">
        <f>Data!A311</f>
        <v>309</v>
      </c>
      <c r="B310" s="4">
        <f>Data!C$502*Data!C311/Data!C310</f>
        <v>11303.607167760932</v>
      </c>
      <c r="C310" s="4">
        <f>Data!D$502*Data!D311/Data!D310</f>
        <v>5337.0660348168776</v>
      </c>
      <c r="D310" s="4">
        <f>Data!E$502*Data!E311/Data!E310</f>
        <v>4325.6243437544281</v>
      </c>
      <c r="E310" s="4">
        <f>Data!F$502*Data!F311/Data!F310</f>
        <v>11952.053274084681</v>
      </c>
      <c r="G310" s="16">
        <f>$L$2*B310/Data!C$501+$M$2*C310/Data!D$501+$N$2*D310/Data!E$501+$O$2*E310/Data!F$501</f>
        <v>51464.008716151046</v>
      </c>
      <c r="I310" s="18">
        <f t="shared" si="5"/>
        <v>-1464.0087161510455</v>
      </c>
    </row>
    <row r="311" spans="1:9" x14ac:dyDescent="0.25">
      <c r="A311" s="2">
        <f>Data!A312</f>
        <v>310</v>
      </c>
      <c r="B311" s="4">
        <f>Data!C$502*Data!C312/Data!C311</f>
        <v>11040.538680216261</v>
      </c>
      <c r="C311" s="4">
        <f>Data!D$502*Data!D312/Data!D311</f>
        <v>5232.3543021153791</v>
      </c>
      <c r="D311" s="4">
        <f>Data!E$502*Data!E312/Data!E311</f>
        <v>4254.8559268756262</v>
      </c>
      <c r="E311" s="4">
        <f>Data!F$502*Data!F312/Data!F311</f>
        <v>12291.730823741667</v>
      </c>
      <c r="G311" s="16">
        <f>$L$2*B311/Data!C$501+$M$2*C311/Data!D$501+$N$2*D311/Data!E$501+$O$2*E311/Data!F$501</f>
        <v>51161.321054272921</v>
      </c>
      <c r="I311" s="18">
        <f t="shared" si="5"/>
        <v>-1161.3210542729212</v>
      </c>
    </row>
    <row r="312" spans="1:9" x14ac:dyDescent="0.25">
      <c r="A312" s="2">
        <f>Data!A313</f>
        <v>311</v>
      </c>
      <c r="B312" s="4">
        <f>Data!C$502*Data!C313/Data!C312</f>
        <v>11071.731483676425</v>
      </c>
      <c r="C312" s="4">
        <f>Data!D$502*Data!D313/Data!D312</f>
        <v>5265.2663369611437</v>
      </c>
      <c r="D312" s="4">
        <f>Data!E$502*Data!E313/Data!E312</f>
        <v>4281.5203669988623</v>
      </c>
      <c r="E312" s="4">
        <f>Data!F$502*Data!F313/Data!F312</f>
        <v>12135.721932628756</v>
      </c>
      <c r="G312" s="16">
        <f>$L$2*B312/Data!C$501+$M$2*C312/Data!D$501+$N$2*D312/Data!E$501+$O$2*E312/Data!F$501</f>
        <v>51158.665691799448</v>
      </c>
      <c r="I312" s="18">
        <f t="shared" si="5"/>
        <v>-1158.6656917994478</v>
      </c>
    </row>
    <row r="313" spans="1:9" x14ac:dyDescent="0.25">
      <c r="A313" s="2">
        <f>Data!A314</f>
        <v>312</v>
      </c>
      <c r="B313" s="4">
        <f>Data!C$502*Data!C314/Data!C313</f>
        <v>10974.952318340496</v>
      </c>
      <c r="C313" s="4">
        <f>Data!D$502*Data!D314/Data!D313</f>
        <v>5159.9160823940929</v>
      </c>
      <c r="D313" s="4">
        <f>Data!E$502*Data!E314/Data!E313</f>
        <v>4196.1668443560357</v>
      </c>
      <c r="E313" s="4">
        <f>Data!F$502*Data!F314/Data!F313</f>
        <v>11966.94383429407</v>
      </c>
      <c r="G313" s="16">
        <f>$L$2*B313/Data!C$501+$M$2*C313/Data!D$501+$N$2*D313/Data!E$501+$O$2*E313/Data!F$501</f>
        <v>50342.729330502203</v>
      </c>
      <c r="I313" s="18">
        <f t="shared" si="5"/>
        <v>-342.72933050220308</v>
      </c>
    </row>
    <row r="314" spans="1:9" x14ac:dyDescent="0.25">
      <c r="A314" s="2">
        <f>Data!A315</f>
        <v>313</v>
      </c>
      <c r="B314" s="4">
        <f>Data!C$502*Data!C315/Data!C314</f>
        <v>10967.556367483141</v>
      </c>
      <c r="C314" s="4">
        <f>Data!D$502*Data!D315/Data!D314</f>
        <v>5138.8993204521967</v>
      </c>
      <c r="D314" s="4">
        <f>Data!E$502*Data!E315/Data!E314</f>
        <v>4165.053610843669</v>
      </c>
      <c r="E314" s="4">
        <f>Data!F$502*Data!F315/Data!F314</f>
        <v>11892.233822235248</v>
      </c>
      <c r="G314" s="16">
        <f>$L$2*B314/Data!C$501+$M$2*C314/Data!D$501+$N$2*D314/Data!E$501+$O$2*E314/Data!F$501</f>
        <v>50105.911182520809</v>
      </c>
      <c r="I314" s="18">
        <f t="shared" si="5"/>
        <v>-105.91118252080923</v>
      </c>
    </row>
    <row r="315" spans="1:9" x14ac:dyDescent="0.25">
      <c r="A315" s="2">
        <f>Data!A316</f>
        <v>314</v>
      </c>
      <c r="B315" s="4">
        <f>Data!C$502*Data!C316/Data!C315</f>
        <v>11185.310276351016</v>
      </c>
      <c r="C315" s="4">
        <f>Data!D$502*Data!D316/Data!D315</f>
        <v>5343.9762161135041</v>
      </c>
      <c r="D315" s="4">
        <f>Data!E$502*Data!E316/Data!E315</f>
        <v>4312.0440125216101</v>
      </c>
      <c r="E315" s="4">
        <f>Data!F$502*Data!F316/Data!F315</f>
        <v>12106.342750728512</v>
      </c>
      <c r="G315" s="16">
        <f>$L$2*B315/Data!C$501+$M$2*C315/Data!D$501+$N$2*D315/Data!E$501+$O$2*E315/Data!F$501</f>
        <v>51533.095799763345</v>
      </c>
      <c r="I315" s="18">
        <f t="shared" si="5"/>
        <v>-1533.095799763345</v>
      </c>
    </row>
    <row r="316" spans="1:9" x14ac:dyDescent="0.25">
      <c r="A316" s="2">
        <f>Data!A317</f>
        <v>315</v>
      </c>
      <c r="B316" s="4">
        <f>Data!C$502*Data!C317/Data!C316</f>
        <v>11165.466076016588</v>
      </c>
      <c r="C316" s="4">
        <f>Data!D$502*Data!D317/Data!D316</f>
        <v>5190.4375250238691</v>
      </c>
      <c r="D316" s="4">
        <f>Data!E$502*Data!E317/Data!E316</f>
        <v>4237.7820923932732</v>
      </c>
      <c r="E316" s="4">
        <f>Data!F$502*Data!F317/Data!F316</f>
        <v>12210.524889831944</v>
      </c>
      <c r="G316" s="16">
        <f>$L$2*B316/Data!C$501+$M$2*C316/Data!D$501+$N$2*D316/Data!E$501+$O$2*E316/Data!F$501</f>
        <v>51011.294557077701</v>
      </c>
      <c r="I316" s="18">
        <f t="shared" si="5"/>
        <v>-1011.294557077701</v>
      </c>
    </row>
    <row r="317" spans="1:9" x14ac:dyDescent="0.25">
      <c r="A317" s="2">
        <f>Data!A318</f>
        <v>316</v>
      </c>
      <c r="B317" s="4">
        <f>Data!C$502*Data!C318/Data!C317</f>
        <v>11026.664701021813</v>
      </c>
      <c r="C317" s="4">
        <f>Data!D$502*Data!D318/Data!D317</f>
        <v>5252.5310379918583</v>
      </c>
      <c r="D317" s="4">
        <f>Data!E$502*Data!E318/Data!E317</f>
        <v>4260.3264303565893</v>
      </c>
      <c r="E317" s="4">
        <f>Data!F$502*Data!F318/Data!F317</f>
        <v>12068.770920651781</v>
      </c>
      <c r="G317" s="16">
        <f>$L$2*B317/Data!C$501+$M$2*C317/Data!D$501+$N$2*D317/Data!E$501+$O$2*E317/Data!F$501</f>
        <v>50945.141096329884</v>
      </c>
      <c r="I317" s="18">
        <f t="shared" si="5"/>
        <v>-945.14109632988402</v>
      </c>
    </row>
    <row r="318" spans="1:9" x14ac:dyDescent="0.25">
      <c r="A318" s="2">
        <f>Data!A319</f>
        <v>317</v>
      </c>
      <c r="B318" s="4">
        <f>Data!C$502*Data!C319/Data!C318</f>
        <v>11104.12534965851</v>
      </c>
      <c r="C318" s="4">
        <f>Data!D$502*Data!D319/Data!D318</f>
        <v>5205.3248409586722</v>
      </c>
      <c r="D318" s="4">
        <f>Data!E$502*Data!E319/Data!E318</f>
        <v>4250.5873075759564</v>
      </c>
      <c r="E318" s="4">
        <f>Data!F$502*Data!F319/Data!F318</f>
        <v>11982.466329541117</v>
      </c>
      <c r="G318" s="16">
        <f>$L$2*B318/Data!C$501+$M$2*C318/Data!D$501+$N$2*D318/Data!E$501+$O$2*E318/Data!F$501</f>
        <v>50747.209062324051</v>
      </c>
      <c r="I318" s="18">
        <f t="shared" si="5"/>
        <v>-747.20906232405105</v>
      </c>
    </row>
    <row r="319" spans="1:9" x14ac:dyDescent="0.25">
      <c r="A319" s="2">
        <f>Data!A320</f>
        <v>318</v>
      </c>
      <c r="B319" s="4">
        <f>Data!C$502*Data!C320/Data!C319</f>
        <v>10785.785192150086</v>
      </c>
      <c r="C319" s="4">
        <f>Data!D$502*Data!D320/Data!D319</f>
        <v>5174.4401407378073</v>
      </c>
      <c r="D319" s="4">
        <f>Data!E$502*Data!E320/Data!E319</f>
        <v>4207.5829285749069</v>
      </c>
      <c r="E319" s="4">
        <f>Data!F$502*Data!F320/Data!F319</f>
        <v>12097.255343633258</v>
      </c>
      <c r="G319" s="16">
        <f>$L$2*B319/Data!C$501+$M$2*C319/Data!D$501+$N$2*D319/Data!E$501+$O$2*E319/Data!F$501</f>
        <v>50399.825041569362</v>
      </c>
      <c r="I319" s="18">
        <f t="shared" si="5"/>
        <v>-399.82504156936193</v>
      </c>
    </row>
    <row r="320" spans="1:9" x14ac:dyDescent="0.25">
      <c r="A320" s="2">
        <f>Data!A321</f>
        <v>319</v>
      </c>
      <c r="B320" s="4">
        <f>Data!C$502*Data!C321/Data!C320</f>
        <v>11055.808610882194</v>
      </c>
      <c r="C320" s="4">
        <f>Data!D$502*Data!D321/Data!D320</f>
        <v>5215.2060762746869</v>
      </c>
      <c r="D320" s="4">
        <f>Data!E$502*Data!E321/Data!E320</f>
        <v>4240.513560254054</v>
      </c>
      <c r="E320" s="4">
        <f>Data!F$502*Data!F321/Data!F320</f>
        <v>11922.374317395381</v>
      </c>
      <c r="G320" s="16">
        <f>$L$2*B320/Data!C$501+$M$2*C320/Data!D$501+$N$2*D320/Data!E$501+$O$2*E320/Data!F$501</f>
        <v>50632.777813376873</v>
      </c>
      <c r="I320" s="18">
        <f t="shared" si="5"/>
        <v>-632.77781337687338</v>
      </c>
    </row>
    <row r="321" spans="1:9" x14ac:dyDescent="0.25">
      <c r="A321" s="2">
        <f>Data!A322</f>
        <v>320</v>
      </c>
      <c r="B321" s="4">
        <f>Data!C$502*Data!C322/Data!C321</f>
        <v>11058.102420056552</v>
      </c>
      <c r="C321" s="4">
        <f>Data!D$502*Data!D322/Data!D321</f>
        <v>5042.0359462178722</v>
      </c>
      <c r="D321" s="4">
        <f>Data!E$502*Data!E322/Data!E321</f>
        <v>4114.6434983772451</v>
      </c>
      <c r="E321" s="4">
        <f>Data!F$502*Data!F322/Data!F321</f>
        <v>11708.300860995239</v>
      </c>
      <c r="G321" s="16">
        <f>$L$2*B321/Data!C$501+$M$2*C321/Data!D$501+$N$2*D321/Data!E$501+$O$2*E321/Data!F$501</f>
        <v>49554.166708452365</v>
      </c>
      <c r="I321" s="18">
        <f t="shared" si="5"/>
        <v>445.83329154763487</v>
      </c>
    </row>
    <row r="322" spans="1:9" x14ac:dyDescent="0.25">
      <c r="A322" s="2">
        <f>Data!A323</f>
        <v>321</v>
      </c>
      <c r="B322" s="4">
        <f>Data!C$502*Data!C323/Data!C322</f>
        <v>10876.835490784113</v>
      </c>
      <c r="C322" s="4">
        <f>Data!D$502*Data!D323/Data!D322</f>
        <v>5223.7844505200974</v>
      </c>
      <c r="D322" s="4">
        <f>Data!E$502*Data!E323/Data!E322</f>
        <v>4237.7344120366815</v>
      </c>
      <c r="E322" s="4">
        <f>Data!F$502*Data!F323/Data!F322</f>
        <v>11989.52080326225</v>
      </c>
      <c r="G322" s="16">
        <f>$L$2*B322/Data!C$501+$M$2*C322/Data!D$501+$N$2*D322/Data!E$501+$O$2*E322/Data!F$501</f>
        <v>50569.081293338859</v>
      </c>
      <c r="I322" s="18">
        <f t="shared" si="5"/>
        <v>-569.08129333885881</v>
      </c>
    </row>
    <row r="323" spans="1:9" x14ac:dyDescent="0.25">
      <c r="A323" s="2">
        <f>Data!A324</f>
        <v>322</v>
      </c>
      <c r="B323" s="4">
        <f>Data!C$502*Data!C324/Data!C323</f>
        <v>10879.407821827082</v>
      </c>
      <c r="C323" s="4">
        <f>Data!D$502*Data!D324/Data!D323</f>
        <v>5100.160481475692</v>
      </c>
      <c r="D323" s="4">
        <f>Data!E$502*Data!E324/Data!E323</f>
        <v>4158.5821308176464</v>
      </c>
      <c r="E323" s="4">
        <f>Data!F$502*Data!F324/Data!F323</f>
        <v>11801.665739278907</v>
      </c>
      <c r="G323" s="16">
        <f>$L$2*B323/Data!C$501+$M$2*C323/Data!D$501+$N$2*D323/Data!E$501+$O$2*E323/Data!F$501</f>
        <v>49782.582274287583</v>
      </c>
      <c r="I323" s="18">
        <f t="shared" ref="I323:I386" si="6">$P$2-G323</f>
        <v>217.41772571241745</v>
      </c>
    </row>
    <row r="324" spans="1:9" x14ac:dyDescent="0.25">
      <c r="A324" s="2">
        <f>Data!A325</f>
        <v>323</v>
      </c>
      <c r="B324" s="4">
        <f>Data!C$502*Data!C325/Data!C324</f>
        <v>11076.696510131234</v>
      </c>
      <c r="C324" s="4">
        <f>Data!D$502*Data!D325/Data!D324</f>
        <v>5198.241756666348</v>
      </c>
      <c r="D324" s="4">
        <f>Data!E$502*Data!E325/Data!E324</f>
        <v>4222.5869302142573</v>
      </c>
      <c r="E324" s="4">
        <f>Data!F$502*Data!F325/Data!F324</f>
        <v>11973.51749275236</v>
      </c>
      <c r="G324" s="16">
        <f>$L$2*B324/Data!C$501+$M$2*C324/Data!D$501+$N$2*D324/Data!E$501+$O$2*E324/Data!F$501</f>
        <v>50621.888347486114</v>
      </c>
      <c r="I324" s="18">
        <f t="shared" si="6"/>
        <v>-621.88834748611407</v>
      </c>
    </row>
    <row r="325" spans="1:9" x14ac:dyDescent="0.25">
      <c r="A325" s="2">
        <f>Data!A326</f>
        <v>324</v>
      </c>
      <c r="B325" s="4">
        <f>Data!C$502*Data!C326/Data!C325</f>
        <v>11001.069518857779</v>
      </c>
      <c r="C325" s="4">
        <f>Data!D$502*Data!D326/Data!D325</f>
        <v>5201.3037281225616</v>
      </c>
      <c r="D325" s="4">
        <f>Data!E$502*Data!E326/Data!E325</f>
        <v>4217.6419137215325</v>
      </c>
      <c r="E325" s="4">
        <f>Data!F$502*Data!F326/Data!F325</f>
        <v>11866.513055110976</v>
      </c>
      <c r="G325" s="16">
        <f>$L$2*B325/Data!C$501+$M$2*C325/Data!D$501+$N$2*D325/Data!E$501+$O$2*E325/Data!F$501</f>
        <v>50416.535791027265</v>
      </c>
      <c r="I325" s="18">
        <f t="shared" si="6"/>
        <v>-416.53579102726508</v>
      </c>
    </row>
    <row r="326" spans="1:9" x14ac:dyDescent="0.25">
      <c r="A326" s="2">
        <f>Data!A327</f>
        <v>325</v>
      </c>
      <c r="B326" s="4">
        <f>Data!C$502*Data!C327/Data!C326</f>
        <v>11054.081488331805</v>
      </c>
      <c r="C326" s="4">
        <f>Data!D$502*Data!D327/Data!D326</f>
        <v>5247.5269631633391</v>
      </c>
      <c r="D326" s="4">
        <f>Data!E$502*Data!E327/Data!E326</f>
        <v>4237.5972682640222</v>
      </c>
      <c r="E326" s="4">
        <f>Data!F$502*Data!F327/Data!F326</f>
        <v>12007.40070350241</v>
      </c>
      <c r="G326" s="16">
        <f>$L$2*B326/Data!C$501+$M$2*C326/Data!D$501+$N$2*D326/Data!E$501+$O$2*E326/Data!F$501</f>
        <v>50824.511934253853</v>
      </c>
      <c r="I326" s="18">
        <f t="shared" si="6"/>
        <v>-824.51193425385281</v>
      </c>
    </row>
    <row r="327" spans="1:9" x14ac:dyDescent="0.25">
      <c r="A327" s="2">
        <f>Data!A328</f>
        <v>326</v>
      </c>
      <c r="B327" s="4">
        <f>Data!C$502*Data!C328/Data!C327</f>
        <v>11192.65443866812</v>
      </c>
      <c r="C327" s="4">
        <f>Data!D$502*Data!D328/Data!D327</f>
        <v>5269.4808528744325</v>
      </c>
      <c r="D327" s="4">
        <f>Data!E$502*Data!E328/Data!E327</f>
        <v>4296.8446168794062</v>
      </c>
      <c r="E327" s="4">
        <f>Data!F$502*Data!F328/Data!F327</f>
        <v>12186.568842305544</v>
      </c>
      <c r="G327" s="16">
        <f>$L$2*B327/Data!C$501+$M$2*C327/Data!D$501+$N$2*D327/Data!E$501+$O$2*E327/Data!F$501</f>
        <v>51382.976692074568</v>
      </c>
      <c r="I327" s="18">
        <f t="shared" si="6"/>
        <v>-1382.9766920745678</v>
      </c>
    </row>
    <row r="328" spans="1:9" x14ac:dyDescent="0.25">
      <c r="A328" s="2">
        <f>Data!A329</f>
        <v>327</v>
      </c>
      <c r="B328" s="4">
        <f>Data!C$502*Data!C329/Data!C328</f>
        <v>10947.457780597964</v>
      </c>
      <c r="C328" s="4">
        <f>Data!D$502*Data!D329/Data!D328</f>
        <v>5248.4522466234594</v>
      </c>
      <c r="D328" s="4">
        <f>Data!E$502*Data!E329/Data!E328</f>
        <v>4245.4515782014969</v>
      </c>
      <c r="E328" s="4">
        <f>Data!F$502*Data!F329/Data!F328</f>
        <v>12248.667328157568</v>
      </c>
      <c r="G328" s="16">
        <f>$L$2*B328/Data!C$501+$M$2*C328/Data!D$501+$N$2*D328/Data!E$501+$O$2*E328/Data!F$501</f>
        <v>51046.54856086673</v>
      </c>
      <c r="I328" s="18">
        <f t="shared" si="6"/>
        <v>-1046.5485608667295</v>
      </c>
    </row>
    <row r="329" spans="1:9" x14ac:dyDescent="0.25">
      <c r="A329" s="2">
        <f>Data!A330</f>
        <v>328</v>
      </c>
      <c r="B329" s="4">
        <f>Data!C$502*Data!C330/Data!C329</f>
        <v>11027.2246788791</v>
      </c>
      <c r="C329" s="4">
        <f>Data!D$502*Data!D330/Data!D329</f>
        <v>5180.2839884268515</v>
      </c>
      <c r="D329" s="4">
        <f>Data!E$502*Data!E330/Data!E329</f>
        <v>4226.6372466006105</v>
      </c>
      <c r="E329" s="4">
        <f>Data!F$502*Data!F330/Data!F329</f>
        <v>11808.350812216626</v>
      </c>
      <c r="G329" s="16">
        <f>$L$2*B329/Data!C$501+$M$2*C329/Data!D$501+$N$2*D329/Data!E$501+$O$2*E329/Data!F$501</f>
        <v>50328.670876408883</v>
      </c>
      <c r="I329" s="18">
        <f t="shared" si="6"/>
        <v>-328.67087640888349</v>
      </c>
    </row>
    <row r="330" spans="1:9" x14ac:dyDescent="0.25">
      <c r="A330" s="2">
        <f>Data!A331</f>
        <v>329</v>
      </c>
      <c r="B330" s="4">
        <f>Data!C$502*Data!C331/Data!C330</f>
        <v>10555.568172576868</v>
      </c>
      <c r="C330" s="4">
        <f>Data!D$502*Data!D331/Data!D330</f>
        <v>5093.9731198567215</v>
      </c>
      <c r="D330" s="4">
        <f>Data!E$502*Data!E331/Data!E330</f>
        <v>4091.2606406148657</v>
      </c>
      <c r="E330" s="4">
        <f>Data!F$502*Data!F331/Data!F330</f>
        <v>11523.085313957999</v>
      </c>
      <c r="G330" s="16">
        <f>$L$2*B330/Data!C$501+$M$2*C330/Data!D$501+$N$2*D330/Data!E$501+$O$2*E330/Data!F$501</f>
        <v>48956.676403451907</v>
      </c>
      <c r="I330" s="18">
        <f t="shared" si="6"/>
        <v>1043.3235965480926</v>
      </c>
    </row>
    <row r="331" spans="1:9" x14ac:dyDescent="0.25">
      <c r="A331" s="2">
        <f>Data!A332</f>
        <v>330</v>
      </c>
      <c r="B331" s="4">
        <f>Data!C$502*Data!C332/Data!C331</f>
        <v>11045.576267630611</v>
      </c>
      <c r="C331" s="4">
        <f>Data!D$502*Data!D332/Data!D331</f>
        <v>5186.5216822871544</v>
      </c>
      <c r="D331" s="4">
        <f>Data!E$502*Data!E332/Data!E331</f>
        <v>4231.4971519555556</v>
      </c>
      <c r="E331" s="4">
        <f>Data!F$502*Data!F332/Data!F331</f>
        <v>11850.549987475675</v>
      </c>
      <c r="G331" s="16">
        <f>$L$2*B331/Data!C$501+$M$2*C331/Data!D$501+$N$2*D331/Data!E$501+$O$2*E331/Data!F$501</f>
        <v>50428.045246314214</v>
      </c>
      <c r="I331" s="18">
        <f t="shared" si="6"/>
        <v>-428.04524631421373</v>
      </c>
    </row>
    <row r="332" spans="1:9" x14ac:dyDescent="0.25">
      <c r="A332" s="2">
        <f>Data!A333</f>
        <v>331</v>
      </c>
      <c r="B332" s="4">
        <f>Data!C$502*Data!C333/Data!C332</f>
        <v>10817.196886078256</v>
      </c>
      <c r="C332" s="4">
        <f>Data!D$502*Data!D333/Data!D332</f>
        <v>5214.0616664299132</v>
      </c>
      <c r="D332" s="4">
        <f>Data!E$502*Data!E333/Data!E332</f>
        <v>4260.0178095961182</v>
      </c>
      <c r="E332" s="4">
        <f>Data!F$502*Data!F333/Data!F332</f>
        <v>12029.813504667067</v>
      </c>
      <c r="G332" s="16">
        <f>$L$2*B332/Data!C$501+$M$2*C332/Data!D$501+$N$2*D332/Data!E$501+$O$2*E332/Data!F$501</f>
        <v>50589.412993176345</v>
      </c>
      <c r="I332" s="18">
        <f t="shared" si="6"/>
        <v>-589.41299317634548</v>
      </c>
    </row>
    <row r="333" spans="1:9" x14ac:dyDescent="0.25">
      <c r="A333" s="2">
        <f>Data!A334</f>
        <v>332</v>
      </c>
      <c r="B333" s="4">
        <f>Data!C$502*Data!C334/Data!C333</f>
        <v>11150.096944301682</v>
      </c>
      <c r="C333" s="4">
        <f>Data!D$502*Data!D334/Data!D333</f>
        <v>5128.4861008416583</v>
      </c>
      <c r="D333" s="4">
        <f>Data!E$502*Data!E334/Data!E333</f>
        <v>4180.4707360885941</v>
      </c>
      <c r="E333" s="4">
        <f>Data!F$502*Data!F334/Data!F333</f>
        <v>12064.783116059489</v>
      </c>
      <c r="G333" s="16">
        <f>$L$2*B333/Data!C$501+$M$2*C333/Data!D$501+$N$2*D333/Data!E$501+$O$2*E333/Data!F$501</f>
        <v>50494.992255777288</v>
      </c>
      <c r="I333" s="18">
        <f t="shared" si="6"/>
        <v>-494.99225577728794</v>
      </c>
    </row>
    <row r="334" spans="1:9" x14ac:dyDescent="0.25">
      <c r="A334" s="2">
        <f>Data!A335</f>
        <v>333</v>
      </c>
      <c r="B334" s="4">
        <f>Data!C$502*Data!C335/Data!C334</f>
        <v>11123.995345649222</v>
      </c>
      <c r="C334" s="4">
        <f>Data!D$502*Data!D335/Data!D334</f>
        <v>5155.5744575701056</v>
      </c>
      <c r="D334" s="4">
        <f>Data!E$502*Data!E335/Data!E334</f>
        <v>4199.600312082599</v>
      </c>
      <c r="E334" s="4">
        <f>Data!F$502*Data!F335/Data!F334</f>
        <v>11832.959866067638</v>
      </c>
      <c r="G334" s="16">
        <f>$L$2*B334/Data!C$501+$M$2*C334/Data!D$501+$N$2*D334/Data!E$501+$O$2*E334/Data!F$501</f>
        <v>50310.085696782859</v>
      </c>
      <c r="I334" s="18">
        <f t="shared" si="6"/>
        <v>-310.08569678285858</v>
      </c>
    </row>
    <row r="335" spans="1:9" x14ac:dyDescent="0.25">
      <c r="A335" s="2">
        <f>Data!A336</f>
        <v>334</v>
      </c>
      <c r="B335" s="4">
        <f>Data!C$502*Data!C336/Data!C335</f>
        <v>10810.427296315514</v>
      </c>
      <c r="C335" s="4">
        <f>Data!D$502*Data!D336/Data!D335</f>
        <v>5179.7120221125879</v>
      </c>
      <c r="D335" s="4">
        <f>Data!E$502*Data!E336/Data!E335</f>
        <v>4204.0966186211099</v>
      </c>
      <c r="E335" s="4">
        <f>Data!F$502*Data!F336/Data!F335</f>
        <v>11775.113163487076</v>
      </c>
      <c r="G335" s="16">
        <f>$L$2*B335/Data!C$501+$M$2*C335/Data!D$501+$N$2*D335/Data!E$501+$O$2*E335/Data!F$501</f>
        <v>50030.780154949825</v>
      </c>
      <c r="I335" s="18">
        <f t="shared" si="6"/>
        <v>-30.780154949825373</v>
      </c>
    </row>
    <row r="336" spans="1:9" x14ac:dyDescent="0.25">
      <c r="A336" s="2">
        <f>Data!A337</f>
        <v>335</v>
      </c>
      <c r="B336" s="4">
        <f>Data!C$502*Data!C337/Data!C336</f>
        <v>10930.089279693488</v>
      </c>
      <c r="C336" s="4">
        <f>Data!D$502*Data!D337/Data!D336</f>
        <v>5049.1846501128675</v>
      </c>
      <c r="D336" s="4">
        <f>Data!E$502*Data!E337/Data!E336</f>
        <v>4131.9166632597398</v>
      </c>
      <c r="E336" s="4">
        <f>Data!F$502*Data!F337/Data!F336</f>
        <v>11888.97299682725</v>
      </c>
      <c r="G336" s="16">
        <f>$L$2*B336/Data!C$501+$M$2*C336/Data!D$501+$N$2*D336/Data!E$501+$O$2*E336/Data!F$501</f>
        <v>49722.632028858512</v>
      </c>
      <c r="I336" s="18">
        <f t="shared" si="6"/>
        <v>277.36797114148794</v>
      </c>
    </row>
    <row r="337" spans="1:9" x14ac:dyDescent="0.25">
      <c r="A337" s="2">
        <f>Data!A338</f>
        <v>336</v>
      </c>
      <c r="B337" s="4">
        <f>Data!C$502*Data!C338/Data!C337</f>
        <v>10991.245056606973</v>
      </c>
      <c r="C337" s="4">
        <f>Data!D$502*Data!D338/Data!D337</f>
        <v>5125.6723479819429</v>
      </c>
      <c r="D337" s="4">
        <f>Data!E$502*Data!E338/Data!E337</f>
        <v>4206.3393347896144</v>
      </c>
      <c r="E337" s="4">
        <f>Data!F$502*Data!F338/Data!F337</f>
        <v>11604.279541525111</v>
      </c>
      <c r="G337" s="16">
        <f>$L$2*B337/Data!C$501+$M$2*C337/Data!D$501+$N$2*D337/Data!E$501+$O$2*E337/Data!F$501</f>
        <v>49832.673486903732</v>
      </c>
      <c r="I337" s="18">
        <f t="shared" si="6"/>
        <v>167.32651309626817</v>
      </c>
    </row>
    <row r="338" spans="1:9" x14ac:dyDescent="0.25">
      <c r="A338" s="2">
        <f>Data!A339</f>
        <v>337</v>
      </c>
      <c r="B338" s="4">
        <f>Data!C$502*Data!C339/Data!C338</f>
        <v>10750.667581083508</v>
      </c>
      <c r="C338" s="4">
        <f>Data!D$502*Data!D339/Data!D338</f>
        <v>5161.5832001211529</v>
      </c>
      <c r="D338" s="4">
        <f>Data!E$502*Data!E339/Data!E338</f>
        <v>4171.562234187305</v>
      </c>
      <c r="E338" s="4">
        <f>Data!F$502*Data!F339/Data!F338</f>
        <v>12254.528741028</v>
      </c>
      <c r="G338" s="16">
        <f>$L$2*B338/Data!C$501+$M$2*C338/Data!D$501+$N$2*D338/Data!E$501+$O$2*E338/Data!F$501</f>
        <v>50436.717412055339</v>
      </c>
      <c r="I338" s="18">
        <f t="shared" si="6"/>
        <v>-436.71741205533908</v>
      </c>
    </row>
    <row r="339" spans="1:9" x14ac:dyDescent="0.25">
      <c r="A339" s="2">
        <f>Data!A340</f>
        <v>338</v>
      </c>
      <c r="B339" s="4">
        <f>Data!C$502*Data!C340/Data!C339</f>
        <v>10967.752885096976</v>
      </c>
      <c r="C339" s="4">
        <f>Data!D$502*Data!D340/Data!D339</f>
        <v>5196.3836574952566</v>
      </c>
      <c r="D339" s="4">
        <f>Data!E$502*Data!E340/Data!E339</f>
        <v>4173.7893354585622</v>
      </c>
      <c r="E339" s="4">
        <f>Data!F$502*Data!F340/Data!F339</f>
        <v>12074.335106500914</v>
      </c>
      <c r="G339" s="16">
        <f>$L$2*B339/Data!C$501+$M$2*C339/Data!D$501+$N$2*D339/Data!E$501+$O$2*E339/Data!F$501</f>
        <v>50522.006975373049</v>
      </c>
      <c r="I339" s="18">
        <f t="shared" si="6"/>
        <v>-522.0069753730495</v>
      </c>
    </row>
    <row r="340" spans="1:9" x14ac:dyDescent="0.25">
      <c r="A340" s="2">
        <f>Data!A341</f>
        <v>339</v>
      </c>
      <c r="B340" s="4">
        <f>Data!C$502*Data!C341/Data!C340</f>
        <v>10905.356049639237</v>
      </c>
      <c r="C340" s="4">
        <f>Data!D$502*Data!D341/Data!D340</f>
        <v>5054.6960536794486</v>
      </c>
      <c r="D340" s="4">
        <f>Data!E$502*Data!E341/Data!E340</f>
        <v>4019.4204102976992</v>
      </c>
      <c r="E340" s="4">
        <f>Data!F$502*Data!F341/Data!F340</f>
        <v>10890.667608606413</v>
      </c>
      <c r="G340" s="16">
        <f>$L$2*B340/Data!C$501+$M$2*C340/Data!D$501+$N$2*D340/Data!E$501+$O$2*E340/Data!F$501</f>
        <v>48206.563325783878</v>
      </c>
      <c r="I340" s="18">
        <f t="shared" si="6"/>
        <v>1793.4366742161219</v>
      </c>
    </row>
    <row r="341" spans="1:9" x14ac:dyDescent="0.25">
      <c r="A341" s="2">
        <f>Data!A342</f>
        <v>340</v>
      </c>
      <c r="B341" s="4">
        <f>Data!C$502*Data!C342/Data!C341</f>
        <v>11297.335515533543</v>
      </c>
      <c r="C341" s="4">
        <f>Data!D$502*Data!D342/Data!D341</f>
        <v>5078.5756519921251</v>
      </c>
      <c r="D341" s="4">
        <f>Data!E$502*Data!E342/Data!E341</f>
        <v>4047.194971151504</v>
      </c>
      <c r="E341" s="4">
        <f>Data!F$502*Data!F342/Data!F341</f>
        <v>12251.00462988694</v>
      </c>
      <c r="G341" s="16">
        <f>$L$2*B341/Data!C$501+$M$2*C341/Data!D$501+$N$2*D341/Data!E$501+$O$2*E341/Data!F$501</f>
        <v>50390.73766837742</v>
      </c>
      <c r="I341" s="18">
        <f t="shared" si="6"/>
        <v>-390.73766837742005</v>
      </c>
    </row>
    <row r="342" spans="1:9" x14ac:dyDescent="0.25">
      <c r="A342" s="2">
        <f>Data!A343</f>
        <v>341</v>
      </c>
      <c r="B342" s="4">
        <f>Data!C$502*Data!C343/Data!C342</f>
        <v>11119.469586533845</v>
      </c>
      <c r="C342" s="4">
        <f>Data!D$502*Data!D343/Data!D342</f>
        <v>5443.9114684541746</v>
      </c>
      <c r="D342" s="4">
        <f>Data!E$502*Data!E343/Data!E342</f>
        <v>4480.7143188131367</v>
      </c>
      <c r="E342" s="4">
        <f>Data!F$502*Data!F343/Data!F342</f>
        <v>12253.341698721499</v>
      </c>
      <c r="G342" s="16">
        <f>$L$2*B342/Data!C$501+$M$2*C342/Data!D$501+$N$2*D342/Data!E$501+$O$2*E342/Data!F$501</f>
        <v>52358.396201145231</v>
      </c>
      <c r="I342" s="18">
        <f t="shared" si="6"/>
        <v>-2358.3962011452313</v>
      </c>
    </row>
    <row r="343" spans="1:9" x14ac:dyDescent="0.25">
      <c r="A343" s="2">
        <f>Data!A344</f>
        <v>342</v>
      </c>
      <c r="B343" s="4">
        <f>Data!C$502*Data!C344/Data!C343</f>
        <v>10869.407806708507</v>
      </c>
      <c r="C343" s="4">
        <f>Data!D$502*Data!D344/Data!D343</f>
        <v>5190.9855679226657</v>
      </c>
      <c r="D343" s="4">
        <f>Data!E$502*Data!E344/Data!E343</f>
        <v>4194.8463665826439</v>
      </c>
      <c r="E343" s="4">
        <f>Data!F$502*Data!F344/Data!F343</f>
        <v>12498.408925743808</v>
      </c>
      <c r="G343" s="16">
        <f>$L$2*B343/Data!C$501+$M$2*C343/Data!D$501+$N$2*D343/Data!E$501+$O$2*E343/Data!F$501</f>
        <v>50991.50426726861</v>
      </c>
      <c r="I343" s="18">
        <f t="shared" si="6"/>
        <v>-991.50426726861042</v>
      </c>
    </row>
    <row r="344" spans="1:9" x14ac:dyDescent="0.25">
      <c r="A344" s="2">
        <f>Data!A345</f>
        <v>343</v>
      </c>
      <c r="B344" s="4">
        <f>Data!C$502*Data!C345/Data!C344</f>
        <v>11181.623473204681</v>
      </c>
      <c r="C344" s="4">
        <f>Data!D$502*Data!D345/Data!D344</f>
        <v>5126.0714431760089</v>
      </c>
      <c r="D344" s="4">
        <f>Data!E$502*Data!E345/Data!E344</f>
        <v>4200.9714650316118</v>
      </c>
      <c r="E344" s="4">
        <f>Data!F$502*Data!F345/Data!F344</f>
        <v>11529.7189300221</v>
      </c>
      <c r="G344" s="16">
        <f>$L$2*B344/Data!C$501+$M$2*C344/Data!D$501+$N$2*D344/Data!E$501+$O$2*E344/Data!F$501</f>
        <v>49904.352815552855</v>
      </c>
      <c r="I344" s="18">
        <f t="shared" si="6"/>
        <v>95.647184447145264</v>
      </c>
    </row>
    <row r="345" spans="1:9" x14ac:dyDescent="0.25">
      <c r="A345" s="2">
        <f>Data!A346</f>
        <v>344</v>
      </c>
      <c r="B345" s="4">
        <f>Data!C$502*Data!C346/Data!C345</f>
        <v>11107.867997697007</v>
      </c>
      <c r="C345" s="4">
        <f>Data!D$502*Data!D346/Data!D345</f>
        <v>5283.4535749451534</v>
      </c>
      <c r="D345" s="4">
        <f>Data!E$502*Data!E346/Data!E345</f>
        <v>4308.0193623538153</v>
      </c>
      <c r="E345" s="4">
        <f>Data!F$502*Data!F346/Data!F345</f>
        <v>12365.178012058459</v>
      </c>
      <c r="G345" s="16">
        <f>$L$2*B345/Data!C$501+$M$2*C345/Data!D$501+$N$2*D345/Data!E$501+$O$2*E345/Data!F$501</f>
        <v>51594.085789330122</v>
      </c>
      <c r="I345" s="18">
        <f t="shared" si="6"/>
        <v>-1594.0857893301218</v>
      </c>
    </row>
    <row r="346" spans="1:9" x14ac:dyDescent="0.25">
      <c r="A346" s="2">
        <f>Data!A347</f>
        <v>345</v>
      </c>
      <c r="B346" s="4">
        <f>Data!C$502*Data!C347/Data!C346</f>
        <v>10988.968120141342</v>
      </c>
      <c r="C346" s="4">
        <f>Data!D$502*Data!D347/Data!D346</f>
        <v>5154.7013015700404</v>
      </c>
      <c r="D346" s="4">
        <f>Data!E$502*Data!E347/Data!E346</f>
        <v>4168.7469086401761</v>
      </c>
      <c r="E346" s="4">
        <f>Data!F$502*Data!F347/Data!F346</f>
        <v>11887.318589695271</v>
      </c>
      <c r="G346" s="16">
        <f>$L$2*B346/Data!C$501+$M$2*C346/Data!D$501+$N$2*D346/Data!E$501+$O$2*E346/Data!F$501</f>
        <v>50175.097835515</v>
      </c>
      <c r="I346" s="18">
        <f t="shared" si="6"/>
        <v>-175.09783551500004</v>
      </c>
    </row>
    <row r="347" spans="1:9" x14ac:dyDescent="0.25">
      <c r="A347" s="2">
        <f>Data!A348</f>
        <v>346</v>
      </c>
      <c r="B347" s="4">
        <f>Data!C$502*Data!C348/Data!C347</f>
        <v>11205.89342951724</v>
      </c>
      <c r="C347" s="4">
        <f>Data!D$502*Data!D348/Data!D347</f>
        <v>5234.8381272163497</v>
      </c>
      <c r="D347" s="4">
        <f>Data!E$502*Data!E348/Data!E347</f>
        <v>4223.5316349000841</v>
      </c>
      <c r="E347" s="4">
        <f>Data!F$502*Data!F348/Data!F347</f>
        <v>12229.151888688149</v>
      </c>
      <c r="G347" s="16">
        <f>$L$2*B347/Data!C$501+$M$2*C347/Data!D$501+$N$2*D347/Data!E$501+$O$2*E347/Data!F$501</f>
        <v>51167.771310790675</v>
      </c>
      <c r="I347" s="18">
        <f t="shared" si="6"/>
        <v>-1167.7713107906748</v>
      </c>
    </row>
    <row r="348" spans="1:9" x14ac:dyDescent="0.25">
      <c r="A348" s="2">
        <f>Data!A349</f>
        <v>347</v>
      </c>
      <c r="B348" s="4">
        <f>Data!C$502*Data!C349/Data!C348</f>
        <v>11102.941321148173</v>
      </c>
      <c r="C348" s="4">
        <f>Data!D$502*Data!D349/Data!D348</f>
        <v>5329.0507160107481</v>
      </c>
      <c r="D348" s="4">
        <f>Data!E$502*Data!E349/Data!E348</f>
        <v>4320.7846310826553</v>
      </c>
      <c r="E348" s="4">
        <f>Data!F$502*Data!F349/Data!F348</f>
        <v>11922.340564650871</v>
      </c>
      <c r="G348" s="16">
        <f>$L$2*B348/Data!C$501+$M$2*C348/Data!D$501+$N$2*D348/Data!E$501+$O$2*E348/Data!F$501</f>
        <v>51206.493492919952</v>
      </c>
      <c r="I348" s="18">
        <f t="shared" si="6"/>
        <v>-1206.4934929199517</v>
      </c>
    </row>
    <row r="349" spans="1:9" x14ac:dyDescent="0.25">
      <c r="A349" s="2">
        <f>Data!A350</f>
        <v>348</v>
      </c>
      <c r="B349" s="4">
        <f>Data!C$502*Data!C350/Data!C349</f>
        <v>10928.620826464958</v>
      </c>
      <c r="C349" s="4">
        <f>Data!D$502*Data!D350/Data!D349</f>
        <v>5194.4140847873678</v>
      </c>
      <c r="D349" s="4">
        <f>Data!E$502*Data!E350/Data!E349</f>
        <v>4223.0570319361359</v>
      </c>
      <c r="E349" s="4">
        <f>Data!F$502*Data!F350/Data!F349</f>
        <v>12329.030984370047</v>
      </c>
      <c r="G349" s="16">
        <f>$L$2*B349/Data!C$501+$M$2*C349/Data!D$501+$N$2*D349/Data!E$501+$O$2*E349/Data!F$501</f>
        <v>50915.147428811513</v>
      </c>
      <c r="I349" s="18">
        <f t="shared" si="6"/>
        <v>-915.14742881151324</v>
      </c>
    </row>
    <row r="350" spans="1:9" x14ac:dyDescent="0.25">
      <c r="A350" s="2">
        <f>Data!A351</f>
        <v>349</v>
      </c>
      <c r="B350" s="4">
        <f>Data!C$502*Data!C351/Data!C350</f>
        <v>10699.270825838374</v>
      </c>
      <c r="C350" s="4">
        <f>Data!D$502*Data!D351/Data!D350</f>
        <v>5060.5681855895918</v>
      </c>
      <c r="D350" s="4">
        <f>Data!E$502*Data!E351/Data!E350</f>
        <v>4059.5780186342395</v>
      </c>
      <c r="E350" s="4">
        <f>Data!F$502*Data!F351/Data!F350</f>
        <v>11907.599595590093</v>
      </c>
      <c r="G350" s="16">
        <f>$L$2*B350/Data!C$501+$M$2*C350/Data!D$501+$N$2*D350/Data!E$501+$O$2*E350/Data!F$501</f>
        <v>49390.168015353578</v>
      </c>
      <c r="I350" s="18">
        <f t="shared" si="6"/>
        <v>609.83198464642192</v>
      </c>
    </row>
    <row r="351" spans="1:9" x14ac:dyDescent="0.25">
      <c r="A351" s="2">
        <f>Data!A352</f>
        <v>350</v>
      </c>
      <c r="B351" s="4">
        <f>Data!C$502*Data!C352/Data!C351</f>
        <v>10963.620785592979</v>
      </c>
      <c r="C351" s="4">
        <f>Data!D$502*Data!D352/Data!D351</f>
        <v>5203.5538173142459</v>
      </c>
      <c r="D351" s="4">
        <f>Data!E$502*Data!E352/Data!E351</f>
        <v>4261.8235594721227</v>
      </c>
      <c r="E351" s="4">
        <f>Data!F$502*Data!F352/Data!F351</f>
        <v>11442.029612396786</v>
      </c>
      <c r="G351" s="16">
        <f>$L$2*B351/Data!C$501+$M$2*C351/Data!D$501+$N$2*D351/Data!E$501+$O$2*E351/Data!F$501</f>
        <v>49970.378281008961</v>
      </c>
      <c r="I351" s="18">
        <f t="shared" si="6"/>
        <v>29.621718991038506</v>
      </c>
    </row>
    <row r="352" spans="1:9" x14ac:dyDescent="0.25">
      <c r="A352" s="2">
        <f>Data!A353</f>
        <v>351</v>
      </c>
      <c r="B352" s="4">
        <f>Data!C$502*Data!C353/Data!C352</f>
        <v>11064.431342366046</v>
      </c>
      <c r="C352" s="4">
        <f>Data!D$502*Data!D353/Data!D352</f>
        <v>5063.1697756748481</v>
      </c>
      <c r="D352" s="4">
        <f>Data!E$502*Data!E353/Data!E352</f>
        <v>4145.5196230403017</v>
      </c>
      <c r="E352" s="4">
        <f>Data!F$502*Data!F353/Data!F352</f>
        <v>12105.43838341003</v>
      </c>
      <c r="G352" s="16">
        <f>$L$2*B352/Data!C$501+$M$2*C352/Data!D$501+$N$2*D352/Data!E$501+$O$2*E352/Data!F$501</f>
        <v>50188.97515711539</v>
      </c>
      <c r="I352" s="18">
        <f t="shared" si="6"/>
        <v>-188.97515711539018</v>
      </c>
    </row>
    <row r="353" spans="1:9" x14ac:dyDescent="0.25">
      <c r="A353" s="2">
        <f>Data!A354</f>
        <v>352</v>
      </c>
      <c r="B353" s="4">
        <f>Data!C$502*Data!C354/Data!C353</f>
        <v>10963.67827123377</v>
      </c>
      <c r="C353" s="4">
        <f>Data!D$502*Data!D354/Data!D353</f>
        <v>5251.3841477262795</v>
      </c>
      <c r="D353" s="4">
        <f>Data!E$502*Data!E354/Data!E353</f>
        <v>4214.1487185105207</v>
      </c>
      <c r="E353" s="4">
        <f>Data!F$502*Data!F354/Data!F353</f>
        <v>11833.884114074574</v>
      </c>
      <c r="G353" s="16">
        <f>$L$2*B353/Data!C$501+$M$2*C353/Data!D$501+$N$2*D353/Data!E$501+$O$2*E353/Data!F$501</f>
        <v>50480.528505782087</v>
      </c>
      <c r="I353" s="18">
        <f t="shared" si="6"/>
        <v>-480.52850578208745</v>
      </c>
    </row>
    <row r="354" spans="1:9" x14ac:dyDescent="0.25">
      <c r="A354" s="2">
        <f>Data!A355</f>
        <v>353</v>
      </c>
      <c r="B354" s="4">
        <f>Data!C$502*Data!C355/Data!C354</f>
        <v>11195.124943224215</v>
      </c>
      <c r="C354" s="4">
        <f>Data!D$502*Data!D355/Data!D354</f>
        <v>5310.2126556016601</v>
      </c>
      <c r="D354" s="4">
        <f>Data!E$502*Data!E355/Data!E354</f>
        <v>4344.4335428535032</v>
      </c>
      <c r="E354" s="4">
        <f>Data!F$502*Data!F355/Data!F354</f>
        <v>12010.883520531233</v>
      </c>
      <c r="G354" s="16">
        <f>$L$2*B354/Data!C$501+$M$2*C354/Data!D$501+$N$2*D354/Data!E$501+$O$2*E354/Data!F$501</f>
        <v>51403.300595771158</v>
      </c>
      <c r="I354" s="18">
        <f t="shared" si="6"/>
        <v>-1403.3005957711575</v>
      </c>
    </row>
    <row r="355" spans="1:9" x14ac:dyDescent="0.25">
      <c r="A355" s="2">
        <f>Data!A356</f>
        <v>354</v>
      </c>
      <c r="B355" s="4">
        <f>Data!C$502*Data!C356/Data!C355</f>
        <v>11181.359254595134</v>
      </c>
      <c r="C355" s="4">
        <f>Data!D$502*Data!D356/Data!D355</f>
        <v>5170.7072250423016</v>
      </c>
      <c r="D355" s="4">
        <f>Data!E$502*Data!E356/Data!E355</f>
        <v>4239.6370106864488</v>
      </c>
      <c r="E355" s="4">
        <f>Data!F$502*Data!F356/Data!F355</f>
        <v>12049.256486657925</v>
      </c>
      <c r="G355" s="16">
        <f>$L$2*B355/Data!C$501+$M$2*C355/Data!D$501+$N$2*D355/Data!E$501+$O$2*E355/Data!F$501</f>
        <v>50772.732560982469</v>
      </c>
      <c r="I355" s="18">
        <f t="shared" si="6"/>
        <v>-772.73256098246929</v>
      </c>
    </row>
    <row r="356" spans="1:9" x14ac:dyDescent="0.25">
      <c r="A356" s="2">
        <f>Data!A357</f>
        <v>355</v>
      </c>
      <c r="B356" s="4">
        <f>Data!C$502*Data!C357/Data!C356</f>
        <v>10868.165058889886</v>
      </c>
      <c r="C356" s="4">
        <f>Data!D$502*Data!D357/Data!D356</f>
        <v>5196.2929371949458</v>
      </c>
      <c r="D356" s="4">
        <f>Data!E$502*Data!E357/Data!E356</f>
        <v>4229.6392483626478</v>
      </c>
      <c r="E356" s="4">
        <f>Data!F$502*Data!F357/Data!F356</f>
        <v>12519.331567112786</v>
      </c>
      <c r="G356" s="16">
        <f>$L$2*B356/Data!C$501+$M$2*C356/Data!D$501+$N$2*D356/Data!E$501+$O$2*E356/Data!F$501</f>
        <v>51116.44542564603</v>
      </c>
      <c r="I356" s="18">
        <f t="shared" si="6"/>
        <v>-1116.4454256460303</v>
      </c>
    </row>
    <row r="357" spans="1:9" x14ac:dyDescent="0.25">
      <c r="A357" s="2">
        <f>Data!A358</f>
        <v>356</v>
      </c>
      <c r="B357" s="4">
        <f>Data!C$502*Data!C358/Data!C357</f>
        <v>10996.439479792323</v>
      </c>
      <c r="C357" s="4">
        <f>Data!D$502*Data!D358/Data!D357</f>
        <v>5115.9418978449821</v>
      </c>
      <c r="D357" s="4">
        <f>Data!E$502*Data!E358/Data!E357</f>
        <v>4151.2456525783919</v>
      </c>
      <c r="E357" s="4">
        <f>Data!F$502*Data!F358/Data!F357</f>
        <v>12003.102445376455</v>
      </c>
      <c r="G357" s="16">
        <f>$L$2*B357/Data!C$501+$M$2*C357/Data!D$501+$N$2*D357/Data!E$501+$O$2*E357/Data!F$501</f>
        <v>50168.723483513364</v>
      </c>
      <c r="I357" s="18">
        <f t="shared" si="6"/>
        <v>-168.72348351336404</v>
      </c>
    </row>
    <row r="358" spans="1:9" x14ac:dyDescent="0.25">
      <c r="A358" s="2">
        <f>Data!A359</f>
        <v>357</v>
      </c>
      <c r="B358" s="4">
        <f>Data!C$502*Data!C359/Data!C358</f>
        <v>11012.250283498579</v>
      </c>
      <c r="C358" s="4">
        <f>Data!D$502*Data!D359/Data!D358</f>
        <v>5358.003196489045</v>
      </c>
      <c r="D358" s="4">
        <f>Data!E$502*Data!E359/Data!E358</f>
        <v>4327.8256382405771</v>
      </c>
      <c r="E358" s="4">
        <f>Data!F$502*Data!F359/Data!F358</f>
        <v>12125.82357150932</v>
      </c>
      <c r="G358" s="16">
        <f>$L$2*B358/Data!C$501+$M$2*C358/Data!D$501+$N$2*D358/Data!E$501+$O$2*E358/Data!F$501</f>
        <v>51476.994660775337</v>
      </c>
      <c r="I358" s="18">
        <f t="shared" si="6"/>
        <v>-1476.9946607753373</v>
      </c>
    </row>
    <row r="359" spans="1:9" x14ac:dyDescent="0.25">
      <c r="A359" s="2">
        <f>Data!A360</f>
        <v>358</v>
      </c>
      <c r="B359" s="4">
        <f>Data!C$502*Data!C360/Data!C359</f>
        <v>11102.501645881326</v>
      </c>
      <c r="C359" s="4">
        <f>Data!D$502*Data!D360/Data!D359</f>
        <v>5133.1577871256441</v>
      </c>
      <c r="D359" s="4">
        <f>Data!E$502*Data!E360/Data!E359</f>
        <v>4163.6392252902788</v>
      </c>
      <c r="E359" s="4">
        <f>Data!F$502*Data!F360/Data!F359</f>
        <v>11615.96177879489</v>
      </c>
      <c r="G359" s="16">
        <f>$L$2*B359/Data!C$501+$M$2*C359/Data!D$501+$N$2*D359/Data!E$501+$O$2*E359/Data!F$501</f>
        <v>49868.169902048146</v>
      </c>
      <c r="I359" s="18">
        <f t="shared" si="6"/>
        <v>131.83009795185353</v>
      </c>
    </row>
    <row r="360" spans="1:9" x14ac:dyDescent="0.25">
      <c r="A360" s="2">
        <f>Data!A361</f>
        <v>359</v>
      </c>
      <c r="B360" s="4">
        <f>Data!C$502*Data!C361/Data!C360</f>
        <v>10895.265059071749</v>
      </c>
      <c r="C360" s="4">
        <f>Data!D$502*Data!D361/Data!D360</f>
        <v>5231.0376340437078</v>
      </c>
      <c r="D360" s="4">
        <f>Data!E$502*Data!E361/Data!E360</f>
        <v>4267.2442436954716</v>
      </c>
      <c r="E360" s="4">
        <f>Data!F$502*Data!F361/Data!F360</f>
        <v>12347.421181259426</v>
      </c>
      <c r="G360" s="16">
        <f>$L$2*B360/Data!C$501+$M$2*C360/Data!D$501+$N$2*D360/Data!E$501+$O$2*E360/Data!F$501</f>
        <v>51122.305921303428</v>
      </c>
      <c r="I360" s="18">
        <f t="shared" si="6"/>
        <v>-1122.3059213034285</v>
      </c>
    </row>
    <row r="361" spans="1:9" x14ac:dyDescent="0.25">
      <c r="A361" s="2">
        <f>Data!A362</f>
        <v>360</v>
      </c>
      <c r="B361" s="4">
        <f>Data!C$502*Data!C362/Data!C361</f>
        <v>11108.841798165138</v>
      </c>
      <c r="C361" s="4">
        <f>Data!D$502*Data!D362/Data!D361</f>
        <v>5158.7159064090893</v>
      </c>
      <c r="D361" s="4">
        <f>Data!E$502*Data!E362/Data!E361</f>
        <v>4196.9717495909526</v>
      </c>
      <c r="E361" s="4">
        <f>Data!F$502*Data!F362/Data!F361</f>
        <v>11841.785673861143</v>
      </c>
      <c r="G361" s="16">
        <f>$L$2*B361/Data!C$501+$M$2*C361/Data!D$501+$N$2*D361/Data!E$501+$O$2*E361/Data!F$501</f>
        <v>50309.873830232842</v>
      </c>
      <c r="I361" s="18">
        <f t="shared" si="6"/>
        <v>-309.87383023284201</v>
      </c>
    </row>
    <row r="362" spans="1:9" x14ac:dyDescent="0.25">
      <c r="A362" s="2">
        <f>Data!A363</f>
        <v>361</v>
      </c>
      <c r="B362" s="4">
        <f>Data!C$502*Data!C363/Data!C362</f>
        <v>11190.493113911452</v>
      </c>
      <c r="C362" s="4">
        <f>Data!D$502*Data!D363/Data!D362</f>
        <v>5294.9650165576968</v>
      </c>
      <c r="D362" s="4">
        <f>Data!E$502*Data!E363/Data!E362</f>
        <v>4309.7858578727555</v>
      </c>
      <c r="E362" s="4">
        <f>Data!F$502*Data!F363/Data!F362</f>
        <v>12374.815535329908</v>
      </c>
      <c r="G362" s="16">
        <f>$L$2*B362/Data!C$501+$M$2*C362/Data!D$501+$N$2*D362/Data!E$501+$O$2*E362/Data!F$501</f>
        <v>51720.524880226971</v>
      </c>
      <c r="I362" s="18">
        <f t="shared" si="6"/>
        <v>-1720.5248802269707</v>
      </c>
    </row>
    <row r="363" spans="1:9" x14ac:dyDescent="0.25">
      <c r="A363" s="2">
        <f>Data!A364</f>
        <v>362</v>
      </c>
      <c r="B363" s="4">
        <f>Data!C$502*Data!C364/Data!C363</f>
        <v>11122.633441196733</v>
      </c>
      <c r="C363" s="4">
        <f>Data!D$502*Data!D364/Data!D363</f>
        <v>5273.1423951995994</v>
      </c>
      <c r="D363" s="4">
        <f>Data!E$502*Data!E364/Data!E363</f>
        <v>4273.0455407317359</v>
      </c>
      <c r="E363" s="4">
        <f>Data!F$502*Data!F364/Data!F363</f>
        <v>11929.000710880755</v>
      </c>
      <c r="G363" s="16">
        <f>$L$2*B363/Data!C$501+$M$2*C363/Data!D$501+$N$2*D363/Data!E$501+$O$2*E363/Data!F$501</f>
        <v>50952.327111856655</v>
      </c>
      <c r="I363" s="18">
        <f t="shared" si="6"/>
        <v>-952.32711185665539</v>
      </c>
    </row>
    <row r="364" spans="1:9" x14ac:dyDescent="0.25">
      <c r="A364" s="2">
        <f>Data!A365</f>
        <v>363</v>
      </c>
      <c r="B364" s="4">
        <f>Data!C$502*Data!C365/Data!C364</f>
        <v>11030.193002147431</v>
      </c>
      <c r="C364" s="4">
        <f>Data!D$502*Data!D365/Data!D364</f>
        <v>5187.6943358412464</v>
      </c>
      <c r="D364" s="4">
        <f>Data!E$502*Data!E365/Data!E364</f>
        <v>4223.1977559535662</v>
      </c>
      <c r="E364" s="4">
        <f>Data!F$502*Data!F365/Data!F364</f>
        <v>12185.941153889555</v>
      </c>
      <c r="G364" s="16">
        <f>$L$2*B364/Data!C$501+$M$2*C364/Data!D$501+$N$2*D364/Data!E$501+$O$2*E364/Data!F$501</f>
        <v>50812.374024075005</v>
      </c>
      <c r="I364" s="18">
        <f t="shared" si="6"/>
        <v>-812.37402407500485</v>
      </c>
    </row>
    <row r="365" spans="1:9" x14ac:dyDescent="0.25">
      <c r="A365" s="2">
        <f>Data!A366</f>
        <v>364</v>
      </c>
      <c r="B365" s="4">
        <f>Data!C$502*Data!C366/Data!C365</f>
        <v>10924.726955038017</v>
      </c>
      <c r="C365" s="4">
        <f>Data!D$502*Data!D366/Data!D365</f>
        <v>5102.2369620669788</v>
      </c>
      <c r="D365" s="4">
        <f>Data!E$502*Data!E366/Data!E365</f>
        <v>4138.6894305489031</v>
      </c>
      <c r="E365" s="4">
        <f>Data!F$502*Data!F366/Data!F365</f>
        <v>11916.005899688555</v>
      </c>
      <c r="G365" s="16">
        <f>$L$2*B365/Data!C$501+$M$2*C365/Data!D$501+$N$2*D365/Data!E$501+$O$2*E365/Data!F$501</f>
        <v>49923.780263138862</v>
      </c>
      <c r="I365" s="18">
        <f t="shared" si="6"/>
        <v>76.21973686113779</v>
      </c>
    </row>
    <row r="366" spans="1:9" x14ac:dyDescent="0.25">
      <c r="A366" s="2">
        <f>Data!A367</f>
        <v>365</v>
      </c>
      <c r="B366" s="4">
        <f>Data!C$502*Data!C367/Data!C366</f>
        <v>10745.426195094968</v>
      </c>
      <c r="C366" s="4">
        <f>Data!D$502*Data!D367/Data!D366</f>
        <v>5126.0886568214964</v>
      </c>
      <c r="D366" s="4">
        <f>Data!E$502*Data!E367/Data!E366</f>
        <v>4162.0251446694201</v>
      </c>
      <c r="E366" s="4">
        <f>Data!F$502*Data!F367/Data!F366</f>
        <v>11728.480157681837</v>
      </c>
      <c r="G366" s="16">
        <f>$L$2*B366/Data!C$501+$M$2*C366/Data!D$501+$N$2*D366/Data!E$501+$O$2*E366/Data!F$501</f>
        <v>49652.893397509601</v>
      </c>
      <c r="I366" s="18">
        <f t="shared" si="6"/>
        <v>347.10660249039938</v>
      </c>
    </row>
    <row r="367" spans="1:9" x14ac:dyDescent="0.25">
      <c r="A367" s="2">
        <f>Data!A368</f>
        <v>366</v>
      </c>
      <c r="B367" s="4">
        <f>Data!C$502*Data!C368/Data!C367</f>
        <v>11015.329802329781</v>
      </c>
      <c r="C367" s="4">
        <f>Data!D$502*Data!D368/Data!D367</f>
        <v>5138.973913634587</v>
      </c>
      <c r="D367" s="4">
        <f>Data!E$502*Data!E368/Data!E367</f>
        <v>4184.4594929717414</v>
      </c>
      <c r="E367" s="4">
        <f>Data!F$502*Data!F368/Data!F367</f>
        <v>11467.379959406073</v>
      </c>
      <c r="G367" s="16">
        <f>$L$2*B367/Data!C$501+$M$2*C367/Data!D$501+$N$2*D367/Data!E$501+$O$2*E367/Data!F$501</f>
        <v>49671.401792423807</v>
      </c>
      <c r="I367" s="18">
        <f t="shared" si="6"/>
        <v>328.59820757619309</v>
      </c>
    </row>
    <row r="368" spans="1:9" x14ac:dyDescent="0.25">
      <c r="A368" s="2">
        <f>Data!A369</f>
        <v>367</v>
      </c>
      <c r="B368" s="4">
        <f>Data!C$502*Data!C369/Data!C368</f>
        <v>10981.510284609547</v>
      </c>
      <c r="C368" s="4">
        <f>Data!D$502*Data!D369/Data!D368</f>
        <v>5151.5376379197742</v>
      </c>
      <c r="D368" s="4">
        <f>Data!E$502*Data!E369/Data!E368</f>
        <v>4167.3202690262433</v>
      </c>
      <c r="E368" s="4">
        <f>Data!F$502*Data!F369/Data!F368</f>
        <v>12006.62241351336</v>
      </c>
      <c r="G368" s="16">
        <f>$L$2*B368/Data!C$501+$M$2*C368/Data!D$501+$N$2*D368/Data!E$501+$O$2*E368/Data!F$501</f>
        <v>50303.142067655092</v>
      </c>
      <c r="I368" s="18">
        <f t="shared" si="6"/>
        <v>-303.14206765509152</v>
      </c>
    </row>
    <row r="369" spans="1:9" x14ac:dyDescent="0.25">
      <c r="A369" s="2">
        <f>Data!A370</f>
        <v>368</v>
      </c>
      <c r="B369" s="4">
        <f>Data!C$502*Data!C370/Data!C369</f>
        <v>11059.230958374954</v>
      </c>
      <c r="C369" s="4">
        <f>Data!D$502*Data!D370/Data!D369</f>
        <v>5274.310296998804</v>
      </c>
      <c r="D369" s="4">
        <f>Data!E$502*Data!E370/Data!E369</f>
        <v>4299.5873787562214</v>
      </c>
      <c r="E369" s="4">
        <f>Data!F$502*Data!F370/Data!F369</f>
        <v>11987.84413142266</v>
      </c>
      <c r="G369" s="16">
        <f>$L$2*B369/Data!C$501+$M$2*C369/Data!D$501+$N$2*D369/Data!E$501+$O$2*E369/Data!F$501</f>
        <v>51034.558896303919</v>
      </c>
      <c r="I369" s="18">
        <f t="shared" si="6"/>
        <v>-1034.558896303919</v>
      </c>
    </row>
    <row r="370" spans="1:9" x14ac:dyDescent="0.25">
      <c r="A370" s="2">
        <f>Data!A371</f>
        <v>369</v>
      </c>
      <c r="B370" s="4">
        <f>Data!C$502*Data!C371/Data!C370</f>
        <v>10829.050125981334</v>
      </c>
      <c r="C370" s="4">
        <f>Data!D$502*Data!D371/Data!D370</f>
        <v>5119.6687110275898</v>
      </c>
      <c r="D370" s="4">
        <f>Data!E$502*Data!E371/Data!E370</f>
        <v>4157.1662133495365</v>
      </c>
      <c r="E370" s="4">
        <f>Data!F$502*Data!F371/Data!F370</f>
        <v>12231.77634798174</v>
      </c>
      <c r="G370" s="16">
        <f>$L$2*B370/Data!C$501+$M$2*C370/Data!D$501+$N$2*D370/Data!E$501+$O$2*E370/Data!F$501</f>
        <v>50322.582114052901</v>
      </c>
      <c r="I370" s="18">
        <f t="shared" si="6"/>
        <v>-322.58211405290058</v>
      </c>
    </row>
    <row r="371" spans="1:9" x14ac:dyDescent="0.25">
      <c r="A371" s="2">
        <f>Data!A372</f>
        <v>370</v>
      </c>
      <c r="B371" s="4">
        <f>Data!C$502*Data!C372/Data!C371</f>
        <v>10887.767323267768</v>
      </c>
      <c r="C371" s="4">
        <f>Data!D$502*Data!D372/Data!D371</f>
        <v>5137.0665059655939</v>
      </c>
      <c r="D371" s="4">
        <f>Data!E$502*Data!E372/Data!E371</f>
        <v>4173.4197619948482</v>
      </c>
      <c r="E371" s="4">
        <f>Data!F$502*Data!F372/Data!F371</f>
        <v>11613.484224035255</v>
      </c>
      <c r="G371" s="16">
        <f>$L$2*B371/Data!C$501+$M$2*C371/Data!D$501+$N$2*D371/Data!E$501+$O$2*E371/Data!F$501</f>
        <v>49702.013416902926</v>
      </c>
      <c r="I371" s="18">
        <f t="shared" si="6"/>
        <v>297.98658309707389</v>
      </c>
    </row>
    <row r="372" spans="1:9" x14ac:dyDescent="0.25">
      <c r="A372" s="2">
        <f>Data!A373</f>
        <v>371</v>
      </c>
      <c r="B372" s="4">
        <f>Data!C$502*Data!C373/Data!C372</f>
        <v>10879.772190884409</v>
      </c>
      <c r="C372" s="4">
        <f>Data!D$502*Data!D373/Data!D372</f>
        <v>5132.4466569588949</v>
      </c>
      <c r="D372" s="4">
        <f>Data!E$502*Data!E373/Data!E372</f>
        <v>4179.2522563304301</v>
      </c>
      <c r="E372" s="4">
        <f>Data!F$502*Data!F373/Data!F372</f>
        <v>11771.082611704791</v>
      </c>
      <c r="G372" s="16">
        <f>$L$2*B372/Data!C$501+$M$2*C372/Data!D$501+$N$2*D372/Data!E$501+$O$2*E372/Data!F$501</f>
        <v>49890.331055237344</v>
      </c>
      <c r="I372" s="18">
        <f t="shared" si="6"/>
        <v>109.66894476265588</v>
      </c>
    </row>
    <row r="373" spans="1:9" x14ac:dyDescent="0.25">
      <c r="A373" s="2">
        <f>Data!A374</f>
        <v>372</v>
      </c>
      <c r="B373" s="4">
        <f>Data!C$502*Data!C374/Data!C373</f>
        <v>11413.234858890219</v>
      </c>
      <c r="C373" s="4">
        <f>Data!D$502*Data!D374/Data!D373</f>
        <v>5253.5945000088814</v>
      </c>
      <c r="D373" s="4">
        <f>Data!E$502*Data!E374/Data!E373</f>
        <v>4282.988657496513</v>
      </c>
      <c r="E373" s="4">
        <f>Data!F$502*Data!F374/Data!F373</f>
        <v>12127.389244158818</v>
      </c>
      <c r="G373" s="16">
        <f>$L$2*B373/Data!C$501+$M$2*C373/Data!D$501+$N$2*D373/Data!E$501+$O$2*E373/Data!F$501</f>
        <v>51433.030298874823</v>
      </c>
      <c r="I373" s="18">
        <f t="shared" si="6"/>
        <v>-1433.0302988748226</v>
      </c>
    </row>
    <row r="374" spans="1:9" x14ac:dyDescent="0.25">
      <c r="A374" s="2">
        <f>Data!A375</f>
        <v>373</v>
      </c>
      <c r="B374" s="4">
        <f>Data!C$502*Data!C375/Data!C374</f>
        <v>10979.836971573957</v>
      </c>
      <c r="C374" s="4">
        <f>Data!D$502*Data!D375/Data!D374</f>
        <v>5275.5431604105161</v>
      </c>
      <c r="D374" s="4">
        <f>Data!E$502*Data!E375/Data!E374</f>
        <v>4290.207263451096</v>
      </c>
      <c r="E374" s="4">
        <f>Data!F$502*Data!F375/Data!F374</f>
        <v>12198.935651518215</v>
      </c>
      <c r="G374" s="16">
        <f>$L$2*B374/Data!C$501+$M$2*C374/Data!D$501+$N$2*D374/Data!E$501+$O$2*E374/Data!F$501</f>
        <v>51203.407646569132</v>
      </c>
      <c r="I374" s="18">
        <f t="shared" si="6"/>
        <v>-1203.4076465691323</v>
      </c>
    </row>
    <row r="375" spans="1:9" x14ac:dyDescent="0.25">
      <c r="A375" s="2">
        <f>Data!A376</f>
        <v>374</v>
      </c>
      <c r="B375" s="4">
        <f>Data!C$502*Data!C376/Data!C375</f>
        <v>11054.370105332348</v>
      </c>
      <c r="C375" s="4">
        <f>Data!D$502*Data!D376/Data!D375</f>
        <v>5121.4255937954431</v>
      </c>
      <c r="D375" s="4">
        <f>Data!E$502*Data!E376/Data!E375</f>
        <v>4166.5992620766001</v>
      </c>
      <c r="E375" s="4">
        <f>Data!F$502*Data!F376/Data!F375</f>
        <v>11607.259265958746</v>
      </c>
      <c r="G375" s="16">
        <f>$L$2*B375/Data!C$501+$M$2*C375/Data!D$501+$N$2*D375/Data!E$501+$O$2*E375/Data!F$501</f>
        <v>49785.590270593821</v>
      </c>
      <c r="I375" s="18">
        <f t="shared" si="6"/>
        <v>214.40972940617939</v>
      </c>
    </row>
    <row r="376" spans="1:9" x14ac:dyDescent="0.25">
      <c r="A376" s="2">
        <f>Data!A377</f>
        <v>375</v>
      </c>
      <c r="B376" s="4">
        <f>Data!C$502*Data!C377/Data!C376</f>
        <v>10845.418315014153</v>
      </c>
      <c r="C376" s="4">
        <f>Data!D$502*Data!D377/Data!D376</f>
        <v>5141.5826189305035</v>
      </c>
      <c r="D376" s="4">
        <f>Data!E$502*Data!E377/Data!E376</f>
        <v>4192.0840271133593</v>
      </c>
      <c r="E376" s="4">
        <f>Data!F$502*Data!F377/Data!F376</f>
        <v>11821.276947329137</v>
      </c>
      <c r="G376" s="16">
        <f>$L$2*B376/Data!C$501+$M$2*C376/Data!D$501+$N$2*D376/Data!E$501+$O$2*E376/Data!F$501</f>
        <v>49978.82314152355</v>
      </c>
      <c r="I376" s="18">
        <f t="shared" si="6"/>
        <v>21.176858476450434</v>
      </c>
    </row>
    <row r="377" spans="1:9" x14ac:dyDescent="0.25">
      <c r="A377" s="2">
        <f>Data!A378</f>
        <v>376</v>
      </c>
      <c r="B377" s="4">
        <f>Data!C$502*Data!C378/Data!C377</f>
        <v>11041.575106120026</v>
      </c>
      <c r="C377" s="4">
        <f>Data!D$502*Data!D378/Data!D377</f>
        <v>4996.4729655343854</v>
      </c>
      <c r="D377" s="4">
        <f>Data!E$502*Data!E378/Data!E377</f>
        <v>4078.5175097503356</v>
      </c>
      <c r="E377" s="4">
        <f>Data!F$502*Data!F378/Data!F377</f>
        <v>11561.15968830055</v>
      </c>
      <c r="G377" s="16">
        <f>$L$2*B377/Data!C$501+$M$2*C377/Data!D$501+$N$2*D377/Data!E$501+$O$2*E377/Data!F$501</f>
        <v>49134.793826358895</v>
      </c>
      <c r="I377" s="18">
        <f t="shared" si="6"/>
        <v>865.20617364110512</v>
      </c>
    </row>
    <row r="378" spans="1:9" x14ac:dyDescent="0.25">
      <c r="A378" s="2">
        <f>Data!A379</f>
        <v>377</v>
      </c>
      <c r="B378" s="4">
        <f>Data!C$502*Data!C379/Data!C378</f>
        <v>11409.103725665602</v>
      </c>
      <c r="C378" s="4">
        <f>Data!D$502*Data!D379/Data!D378</f>
        <v>5380.7148714539017</v>
      </c>
      <c r="D378" s="4">
        <f>Data!E$502*Data!E379/Data!E378</f>
        <v>4371.3749453627152</v>
      </c>
      <c r="E378" s="4">
        <f>Data!F$502*Data!F379/Data!F378</f>
        <v>12186.462277851726</v>
      </c>
      <c r="G378" s="16">
        <f>$L$2*B378/Data!C$501+$M$2*C378/Data!D$501+$N$2*D378/Data!E$501+$O$2*E378/Data!F$501</f>
        <v>52091.375048317117</v>
      </c>
      <c r="I378" s="18">
        <f t="shared" si="6"/>
        <v>-2091.375048317117</v>
      </c>
    </row>
    <row r="379" spans="1:9" x14ac:dyDescent="0.25">
      <c r="A379" s="2">
        <f>Data!A380</f>
        <v>378</v>
      </c>
      <c r="B379" s="4">
        <f>Data!C$502*Data!C380/Data!C379</f>
        <v>10761.465133361198</v>
      </c>
      <c r="C379" s="4">
        <f>Data!D$502*Data!D380/Data!D379</f>
        <v>5141.1900531592282</v>
      </c>
      <c r="D379" s="4">
        <f>Data!E$502*Data!E380/Data!E379</f>
        <v>4202.238258168416</v>
      </c>
      <c r="E379" s="4">
        <f>Data!F$502*Data!F380/Data!F379</f>
        <v>12303.859249057185</v>
      </c>
      <c r="G379" s="16">
        <f>$L$2*B379/Data!C$501+$M$2*C379/Data!D$501+$N$2*D379/Data!E$501+$O$2*E379/Data!F$501</f>
        <v>50522.293090946005</v>
      </c>
      <c r="I379" s="18">
        <f t="shared" si="6"/>
        <v>-522.29309094600467</v>
      </c>
    </row>
    <row r="380" spans="1:9" x14ac:dyDescent="0.25">
      <c r="A380" s="2">
        <f>Data!A381</f>
        <v>379</v>
      </c>
      <c r="B380" s="4">
        <f>Data!C$502*Data!C381/Data!C380</f>
        <v>11416.442210442276</v>
      </c>
      <c r="C380" s="4">
        <f>Data!D$502*Data!D381/Data!D380</f>
        <v>5331.479497259088</v>
      </c>
      <c r="D380" s="4">
        <f>Data!E$502*Data!E381/Data!E380</f>
        <v>4353.0312053468551</v>
      </c>
      <c r="E380" s="4">
        <f>Data!F$502*Data!F381/Data!F380</f>
        <v>12481.270352988962</v>
      </c>
      <c r="G380" s="16">
        <f>$L$2*B380/Data!C$501+$M$2*C380/Data!D$501+$N$2*D380/Data!E$501+$O$2*E380/Data!F$501</f>
        <v>52273.647610592074</v>
      </c>
      <c r="I380" s="18">
        <f t="shared" si="6"/>
        <v>-2273.6476105920738</v>
      </c>
    </row>
    <row r="381" spans="1:9" x14ac:dyDescent="0.25">
      <c r="A381" s="2">
        <f>Data!A382</f>
        <v>380</v>
      </c>
      <c r="B381" s="4">
        <f>Data!C$502*Data!C382/Data!C381</f>
        <v>10925.546837176642</v>
      </c>
      <c r="C381" s="4">
        <f>Data!D$502*Data!D382/Data!D381</f>
        <v>5170.7825139301467</v>
      </c>
      <c r="D381" s="4">
        <f>Data!E$502*Data!E382/Data!E381</f>
        <v>4213.0089068201196</v>
      </c>
      <c r="E381" s="4">
        <f>Data!F$502*Data!F382/Data!F381</f>
        <v>11970.176606908317</v>
      </c>
      <c r="G381" s="16">
        <f>$L$2*B381/Data!C$501+$M$2*C381/Data!D$501+$N$2*D381/Data!E$501+$O$2*E381/Data!F$501</f>
        <v>50374.013205995594</v>
      </c>
      <c r="I381" s="18">
        <f t="shared" si="6"/>
        <v>-374.01320599559403</v>
      </c>
    </row>
    <row r="382" spans="1:9" x14ac:dyDescent="0.25">
      <c r="A382" s="2">
        <f>Data!A383</f>
        <v>381</v>
      </c>
      <c r="B382" s="4">
        <f>Data!C$502*Data!C383/Data!C382</f>
        <v>10915.236287585947</v>
      </c>
      <c r="C382" s="4">
        <f>Data!D$502*Data!D383/Data!D382</f>
        <v>5249.4253939650907</v>
      </c>
      <c r="D382" s="4">
        <f>Data!E$502*Data!E383/Data!E382</f>
        <v>4265.5380738686417</v>
      </c>
      <c r="E382" s="4">
        <f>Data!F$502*Data!F383/Data!F382</f>
        <v>11910.102671392809</v>
      </c>
      <c r="G382" s="16">
        <f>$L$2*B382/Data!C$501+$M$2*C382/Data!D$501+$N$2*D382/Data!E$501+$O$2*E382/Data!F$501</f>
        <v>50649.278651961016</v>
      </c>
      <c r="I382" s="18">
        <f t="shared" si="6"/>
        <v>-649.27865196101629</v>
      </c>
    </row>
    <row r="383" spans="1:9" x14ac:dyDescent="0.25">
      <c r="A383" s="2">
        <f>Data!A384</f>
        <v>382</v>
      </c>
      <c r="B383" s="4">
        <f>Data!C$502*Data!C384/Data!C383</f>
        <v>10944.956844728615</v>
      </c>
      <c r="C383" s="4">
        <f>Data!D$502*Data!D384/Data!D383</f>
        <v>5174.639492785308</v>
      </c>
      <c r="D383" s="4">
        <f>Data!E$502*Data!E384/Data!E383</f>
        <v>4205.6648893427955</v>
      </c>
      <c r="E383" s="4">
        <f>Data!F$502*Data!F384/Data!F383</f>
        <v>12212.176658730397</v>
      </c>
      <c r="G383" s="16">
        <f>$L$2*B383/Data!C$501+$M$2*C383/Data!D$501+$N$2*D383/Data!E$501+$O$2*E383/Data!F$501</f>
        <v>50685.076440780598</v>
      </c>
      <c r="I383" s="18">
        <f t="shared" si="6"/>
        <v>-685.0764407805982</v>
      </c>
    </row>
    <row r="384" spans="1:9" x14ac:dyDescent="0.25">
      <c r="A384" s="2">
        <f>Data!A385</f>
        <v>383</v>
      </c>
      <c r="B384" s="4">
        <f>Data!C$502*Data!C385/Data!C384</f>
        <v>11064.004891244556</v>
      </c>
      <c r="C384" s="4">
        <f>Data!D$502*Data!D385/Data!D384</f>
        <v>5205.3986017671141</v>
      </c>
      <c r="D384" s="4">
        <f>Data!E$502*Data!E385/Data!E384</f>
        <v>4236.846144461575</v>
      </c>
      <c r="E384" s="4">
        <f>Data!F$502*Data!F385/Data!F384</f>
        <v>11730.324377827024</v>
      </c>
      <c r="G384" s="16">
        <f>$L$2*B384/Data!C$501+$M$2*C384/Data!D$501+$N$2*D384/Data!E$501+$O$2*E384/Data!F$501</f>
        <v>50364.782512515099</v>
      </c>
      <c r="I384" s="18">
        <f t="shared" si="6"/>
        <v>-364.78251251509937</v>
      </c>
    </row>
    <row r="385" spans="1:9" x14ac:dyDescent="0.25">
      <c r="A385" s="2">
        <f>Data!A386</f>
        <v>384</v>
      </c>
      <c r="B385" s="4">
        <f>Data!C$502*Data!C386/Data!C385</f>
        <v>11373.91880556704</v>
      </c>
      <c r="C385" s="4">
        <f>Data!D$502*Data!D386/Data!D385</f>
        <v>5334.16849932481</v>
      </c>
      <c r="D385" s="4">
        <f>Data!E$502*Data!E386/Data!E385</f>
        <v>4369.5244515165487</v>
      </c>
      <c r="E385" s="4">
        <f>Data!F$502*Data!F386/Data!F385</f>
        <v>12131.986838299985</v>
      </c>
      <c r="G385" s="16">
        <f>$L$2*B385/Data!C$501+$M$2*C385/Data!D$501+$N$2*D385/Data!E$501+$O$2*E385/Data!F$501</f>
        <v>51849.907654512484</v>
      </c>
      <c r="I385" s="18">
        <f t="shared" si="6"/>
        <v>-1849.9076545124844</v>
      </c>
    </row>
    <row r="386" spans="1:9" x14ac:dyDescent="0.25">
      <c r="A386" s="2">
        <f>Data!A387</f>
        <v>385</v>
      </c>
      <c r="B386" s="4">
        <f>Data!C$502*Data!C387/Data!C386</f>
        <v>10982.481356244012</v>
      </c>
      <c r="C386" s="4">
        <f>Data!D$502*Data!D387/Data!D386</f>
        <v>5253.2092232512041</v>
      </c>
      <c r="D386" s="4">
        <f>Data!E$502*Data!E387/Data!E386</f>
        <v>4266.7414541101525</v>
      </c>
      <c r="E386" s="4">
        <f>Data!F$502*Data!F387/Data!F386</f>
        <v>12512.10425387274</v>
      </c>
      <c r="G386" s="16">
        <f>$L$2*B386/Data!C$501+$M$2*C386/Data!D$501+$N$2*D386/Data!E$501+$O$2*E386/Data!F$501</f>
        <v>51470.818162436648</v>
      </c>
      <c r="I386" s="18">
        <f t="shared" si="6"/>
        <v>-1470.818162436648</v>
      </c>
    </row>
    <row r="387" spans="1:9" x14ac:dyDescent="0.25">
      <c r="A387" s="2">
        <f>Data!A388</f>
        <v>386</v>
      </c>
      <c r="B387" s="4">
        <f>Data!C$502*Data!C388/Data!C387</f>
        <v>11037.016669294437</v>
      </c>
      <c r="C387" s="4">
        <f>Data!D$502*Data!D388/Data!D387</f>
        <v>5175.389391301409</v>
      </c>
      <c r="D387" s="4">
        <f>Data!E$502*Data!E388/Data!E387</f>
        <v>4206.0716565247749</v>
      </c>
      <c r="E387" s="4">
        <f>Data!F$502*Data!F388/Data!F387</f>
        <v>12189.085448194604</v>
      </c>
      <c r="G387" s="16">
        <f>$L$2*B387/Data!C$501+$M$2*C387/Data!D$501+$N$2*D387/Data!E$501+$O$2*E387/Data!F$501</f>
        <v>50744.724965959191</v>
      </c>
      <c r="I387" s="18">
        <f t="shared" ref="I387:I450" si="7">$P$2-G387</f>
        <v>-744.72496595919074</v>
      </c>
    </row>
    <row r="388" spans="1:9" x14ac:dyDescent="0.25">
      <c r="A388" s="2">
        <f>Data!A389</f>
        <v>387</v>
      </c>
      <c r="B388" s="4">
        <f>Data!C$502*Data!C389/Data!C388</f>
        <v>11007.560080658764</v>
      </c>
      <c r="C388" s="4">
        <f>Data!D$502*Data!D389/Data!D388</f>
        <v>5246.2238724899435</v>
      </c>
      <c r="D388" s="4">
        <f>Data!E$502*Data!E389/Data!E388</f>
        <v>4238.0604624918424</v>
      </c>
      <c r="E388" s="4">
        <f>Data!F$502*Data!F389/Data!F388</f>
        <v>11919.838439913667</v>
      </c>
      <c r="G388" s="16">
        <f>$L$2*B388/Data!C$501+$M$2*C388/Data!D$501+$N$2*D388/Data!E$501+$O$2*E388/Data!F$501</f>
        <v>50670.412938754387</v>
      </c>
      <c r="I388" s="18">
        <f t="shared" si="7"/>
        <v>-670.41293875438714</v>
      </c>
    </row>
    <row r="389" spans="1:9" x14ac:dyDescent="0.25">
      <c r="A389" s="2">
        <f>Data!A390</f>
        <v>388</v>
      </c>
      <c r="B389" s="4">
        <f>Data!C$502*Data!C390/Data!C389</f>
        <v>11024.691080620678</v>
      </c>
      <c r="C389" s="4">
        <f>Data!D$502*Data!D390/Data!D389</f>
        <v>5256.1610869163123</v>
      </c>
      <c r="D389" s="4">
        <f>Data!E$502*Data!E390/Data!E389</f>
        <v>4264.5167247514737</v>
      </c>
      <c r="E389" s="4">
        <f>Data!F$502*Data!F390/Data!F389</f>
        <v>12148.342538670091</v>
      </c>
      <c r="G389" s="16">
        <f>$L$2*B389/Data!C$501+$M$2*C389/Data!D$501+$N$2*D389/Data!E$501+$O$2*E389/Data!F$501</f>
        <v>51062.707991593263</v>
      </c>
      <c r="I389" s="18">
        <f t="shared" si="7"/>
        <v>-1062.7079915932627</v>
      </c>
    </row>
    <row r="390" spans="1:9" x14ac:dyDescent="0.25">
      <c r="A390" s="2">
        <f>Data!A391</f>
        <v>389</v>
      </c>
      <c r="B390" s="4">
        <f>Data!C$502*Data!C391/Data!C390</f>
        <v>10990.608175141508</v>
      </c>
      <c r="C390" s="4">
        <f>Data!D$502*Data!D391/Data!D390</f>
        <v>5175.7447296668215</v>
      </c>
      <c r="D390" s="4">
        <f>Data!E$502*Data!E391/Data!E390</f>
        <v>4199.5322612344771</v>
      </c>
      <c r="E390" s="4">
        <f>Data!F$502*Data!F391/Data!F390</f>
        <v>11828.175823603018</v>
      </c>
      <c r="G390" s="16">
        <f>$L$2*B390/Data!C$501+$M$2*C390/Data!D$501+$N$2*D390/Data!E$501+$O$2*E390/Data!F$501</f>
        <v>50240.15311819654</v>
      </c>
      <c r="I390" s="18">
        <f t="shared" si="7"/>
        <v>-240.15311819654016</v>
      </c>
    </row>
    <row r="391" spans="1:9" x14ac:dyDescent="0.25">
      <c r="A391" s="2">
        <f>Data!A392</f>
        <v>390</v>
      </c>
      <c r="B391" s="4">
        <f>Data!C$502*Data!C392/Data!C391</f>
        <v>10978.95838214948</v>
      </c>
      <c r="C391" s="4">
        <f>Data!D$502*Data!D392/Data!D391</f>
        <v>5191.5342225635204</v>
      </c>
      <c r="D391" s="4">
        <f>Data!E$502*Data!E392/Data!E391</f>
        <v>4194.3562377638336</v>
      </c>
      <c r="E391" s="4">
        <f>Data!F$502*Data!F392/Data!F391</f>
        <v>11880.995608572703</v>
      </c>
      <c r="G391" s="16">
        <f>$L$2*B391/Data!C$501+$M$2*C391/Data!D$501+$N$2*D391/Data!E$501+$O$2*E391/Data!F$501</f>
        <v>50328.689142254625</v>
      </c>
      <c r="I391" s="18">
        <f t="shared" si="7"/>
        <v>-328.68914225462504</v>
      </c>
    </row>
    <row r="392" spans="1:9" x14ac:dyDescent="0.25">
      <c r="A392" s="2">
        <f>Data!A393</f>
        <v>391</v>
      </c>
      <c r="B392" s="4">
        <f>Data!C$502*Data!C393/Data!C392</f>
        <v>11070.205174858667</v>
      </c>
      <c r="C392" s="4">
        <f>Data!D$502*Data!D393/Data!D392</f>
        <v>5180.6722538812492</v>
      </c>
      <c r="D392" s="4">
        <f>Data!E$502*Data!E393/Data!E392</f>
        <v>4213.3274769280633</v>
      </c>
      <c r="E392" s="4">
        <f>Data!F$502*Data!F393/Data!F392</f>
        <v>11853.98388859272</v>
      </c>
      <c r="G392" s="16">
        <f>$L$2*B392/Data!C$501+$M$2*C392/Data!D$501+$N$2*D392/Data!E$501+$O$2*E392/Data!F$501</f>
        <v>50393.669655309648</v>
      </c>
      <c r="I392" s="18">
        <f t="shared" si="7"/>
        <v>-393.66965530964808</v>
      </c>
    </row>
    <row r="393" spans="1:9" x14ac:dyDescent="0.25">
      <c r="A393" s="2">
        <f>Data!A394</f>
        <v>392</v>
      </c>
      <c r="B393" s="4">
        <f>Data!C$502*Data!C394/Data!C393</f>
        <v>10797.308433585174</v>
      </c>
      <c r="C393" s="4">
        <f>Data!D$502*Data!D394/Data!D393</f>
        <v>5136.3620894871838</v>
      </c>
      <c r="D393" s="4">
        <f>Data!E$502*Data!E394/Data!E393</f>
        <v>4173.3249036510533</v>
      </c>
      <c r="E393" s="4">
        <f>Data!F$502*Data!F394/Data!F393</f>
        <v>12357.51693331943</v>
      </c>
      <c r="G393" s="16">
        <f>$L$2*B393/Data!C$501+$M$2*C393/Data!D$501+$N$2*D393/Data!E$501+$O$2*E393/Data!F$501</f>
        <v>50537.356106696352</v>
      </c>
      <c r="I393" s="18">
        <f t="shared" si="7"/>
        <v>-537.35610669635207</v>
      </c>
    </row>
    <row r="394" spans="1:9" x14ac:dyDescent="0.25">
      <c r="A394" s="2">
        <f>Data!A395</f>
        <v>393</v>
      </c>
      <c r="B394" s="4">
        <f>Data!C$502*Data!C395/Data!C394</f>
        <v>11001.170219237965</v>
      </c>
      <c r="C394" s="4">
        <f>Data!D$502*Data!D395/Data!D394</f>
        <v>5140.67088457298</v>
      </c>
      <c r="D394" s="4">
        <f>Data!E$502*Data!E395/Data!E394</f>
        <v>4199.1124499315329</v>
      </c>
      <c r="E394" s="4">
        <f>Data!F$502*Data!F395/Data!F394</f>
        <v>11640.469398606849</v>
      </c>
      <c r="G394" s="16">
        <f>$L$2*B394/Data!C$501+$M$2*C394/Data!D$501+$N$2*D394/Data!E$501+$O$2*E394/Data!F$501</f>
        <v>49913.237060390515</v>
      </c>
      <c r="I394" s="18">
        <f t="shared" si="7"/>
        <v>86.762939609485329</v>
      </c>
    </row>
    <row r="395" spans="1:9" x14ac:dyDescent="0.25">
      <c r="A395" s="2">
        <f>Data!A396</f>
        <v>394</v>
      </c>
      <c r="B395" s="4">
        <f>Data!C$502*Data!C396/Data!C395</f>
        <v>11076.184483590552</v>
      </c>
      <c r="C395" s="4">
        <f>Data!D$502*Data!D396/Data!D395</f>
        <v>5264.1057857191845</v>
      </c>
      <c r="D395" s="4">
        <f>Data!E$502*Data!E396/Data!E395</f>
        <v>4239.3933546068502</v>
      </c>
      <c r="E395" s="4">
        <f>Data!F$502*Data!F396/Data!F395</f>
        <v>12074.446893201553</v>
      </c>
      <c r="G395" s="16">
        <f>$L$2*B395/Data!C$501+$M$2*C395/Data!D$501+$N$2*D395/Data!E$501+$O$2*E395/Data!F$501</f>
        <v>50981.11064842128</v>
      </c>
      <c r="I395" s="18">
        <f t="shared" si="7"/>
        <v>-981.11064842127962</v>
      </c>
    </row>
    <row r="396" spans="1:9" x14ac:dyDescent="0.25">
      <c r="A396" s="2">
        <f>Data!A397</f>
        <v>395</v>
      </c>
      <c r="B396" s="4">
        <f>Data!C$502*Data!C397/Data!C396</f>
        <v>11251.016269095091</v>
      </c>
      <c r="C396" s="4">
        <f>Data!D$502*Data!D397/Data!D396</f>
        <v>5319.5587194636782</v>
      </c>
      <c r="D396" s="4">
        <f>Data!E$502*Data!E397/Data!E396</f>
        <v>4292.6080036731182</v>
      </c>
      <c r="E396" s="4">
        <f>Data!F$502*Data!F397/Data!F396</f>
        <v>12150.296925071858</v>
      </c>
      <c r="G396" s="16">
        <f>$L$2*B396/Data!C$501+$M$2*C396/Data!D$501+$N$2*D396/Data!E$501+$O$2*E396/Data!F$501</f>
        <v>51529.098711144761</v>
      </c>
      <c r="I396" s="18">
        <f t="shared" si="7"/>
        <v>-1529.0987111447612</v>
      </c>
    </row>
    <row r="397" spans="1:9" x14ac:dyDescent="0.25">
      <c r="A397" s="2">
        <f>Data!A398</f>
        <v>396</v>
      </c>
      <c r="B397" s="4">
        <f>Data!C$502*Data!C398/Data!C397</f>
        <v>11023.125585663827</v>
      </c>
      <c r="C397" s="4">
        <f>Data!D$502*Data!D398/Data!D397</f>
        <v>5140.4417319969562</v>
      </c>
      <c r="D397" s="4">
        <f>Data!E$502*Data!E398/Data!E397</f>
        <v>4232.9389659121343</v>
      </c>
      <c r="E397" s="4">
        <f>Data!F$502*Data!F398/Data!F397</f>
        <v>12236.840111804766</v>
      </c>
      <c r="G397" s="16">
        <f>$L$2*B397/Data!C$501+$M$2*C397/Data!D$501+$N$2*D397/Data!E$501+$O$2*E397/Data!F$501</f>
        <v>50753.441773181672</v>
      </c>
      <c r="I397" s="18">
        <f t="shared" si="7"/>
        <v>-753.44177318167203</v>
      </c>
    </row>
    <row r="398" spans="1:9" x14ac:dyDescent="0.25">
      <c r="A398" s="2">
        <f>Data!A399</f>
        <v>397</v>
      </c>
      <c r="B398" s="4">
        <f>Data!C$502*Data!C399/Data!C398</f>
        <v>11221.942799495106</v>
      </c>
      <c r="C398" s="4">
        <f>Data!D$502*Data!D399/Data!D398</f>
        <v>5263.1313122868041</v>
      </c>
      <c r="D398" s="4">
        <f>Data!E$502*Data!E399/Data!E398</f>
        <v>4313.3519209442757</v>
      </c>
      <c r="E398" s="4">
        <f>Data!F$502*Data!F399/Data!F398</f>
        <v>12076.562042833795</v>
      </c>
      <c r="G398" s="16">
        <f>$L$2*B398/Data!C$501+$M$2*C398/Data!D$501+$N$2*D398/Data!E$501+$O$2*E398/Data!F$501</f>
        <v>51295.257803274333</v>
      </c>
      <c r="I398" s="18">
        <f t="shared" si="7"/>
        <v>-1295.2578032743331</v>
      </c>
    </row>
    <row r="399" spans="1:9" x14ac:dyDescent="0.25">
      <c r="A399" s="2">
        <f>Data!A400</f>
        <v>398</v>
      </c>
      <c r="B399" s="4">
        <f>Data!C$502*Data!C400/Data!C399</f>
        <v>11001.181377220342</v>
      </c>
      <c r="C399" s="4">
        <f>Data!D$502*Data!D400/Data!D399</f>
        <v>5193.9966977627346</v>
      </c>
      <c r="D399" s="4">
        <f>Data!E$502*Data!E400/Data!E399</f>
        <v>4183.0740097628041</v>
      </c>
      <c r="E399" s="4">
        <f>Data!F$502*Data!F400/Data!F399</f>
        <v>12202.622980940827</v>
      </c>
      <c r="G399" s="16">
        <f>$L$2*B399/Data!C$501+$M$2*C399/Data!D$501+$N$2*D399/Data!E$501+$O$2*E399/Data!F$501</f>
        <v>50727.263560268912</v>
      </c>
      <c r="I399" s="18">
        <f t="shared" si="7"/>
        <v>-727.26356026891153</v>
      </c>
    </row>
    <row r="400" spans="1:9" x14ac:dyDescent="0.25">
      <c r="A400" s="2">
        <f>Data!A401</f>
        <v>399</v>
      </c>
      <c r="B400" s="4">
        <f>Data!C$502*Data!C401/Data!C400</f>
        <v>10932.001530898197</v>
      </c>
      <c r="C400" s="4">
        <f>Data!D$502*Data!D401/Data!D400</f>
        <v>5181.28793986453</v>
      </c>
      <c r="D400" s="4">
        <f>Data!E$502*Data!E401/Data!E400</f>
        <v>4194.3493800645574</v>
      </c>
      <c r="E400" s="4">
        <f>Data!F$502*Data!F401/Data!F400</f>
        <v>11876.151823970271</v>
      </c>
      <c r="G400" s="16">
        <f>$L$2*B400/Data!C$501+$M$2*C400/Data!D$501+$N$2*D400/Data!E$501+$O$2*E400/Data!F$501</f>
        <v>50249.135612882048</v>
      </c>
      <c r="I400" s="18">
        <f t="shared" si="7"/>
        <v>-249.13561288204801</v>
      </c>
    </row>
    <row r="401" spans="1:9" x14ac:dyDescent="0.25">
      <c r="A401" s="2">
        <f>Data!A402</f>
        <v>400</v>
      </c>
      <c r="B401" s="4">
        <f>Data!C$502*Data!C402/Data!C401</f>
        <v>11059.310769789539</v>
      </c>
      <c r="C401" s="4">
        <f>Data!D$502*Data!D402/Data!D401</f>
        <v>5239.1120022536334</v>
      </c>
      <c r="D401" s="4">
        <f>Data!E$502*Data!E402/Data!E401</f>
        <v>4289.2756424648651</v>
      </c>
      <c r="E401" s="4">
        <f>Data!F$502*Data!F402/Data!F401</f>
        <v>12034.304553411546</v>
      </c>
      <c r="G401" s="16">
        <f>$L$2*B401/Data!C$501+$M$2*C401/Data!D$501+$N$2*D401/Data!E$501+$O$2*E401/Data!F$501</f>
        <v>50963.481247305775</v>
      </c>
      <c r="I401" s="18">
        <f t="shared" si="7"/>
        <v>-963.48124730577547</v>
      </c>
    </row>
    <row r="402" spans="1:9" x14ac:dyDescent="0.25">
      <c r="A402" s="2">
        <f>Data!A403</f>
        <v>401</v>
      </c>
      <c r="B402" s="4">
        <f>Data!C$502*Data!C403/Data!C402</f>
        <v>11096.094703139179</v>
      </c>
      <c r="C402" s="4">
        <f>Data!D$502*Data!D403/Data!D402</f>
        <v>5168.8947169439143</v>
      </c>
      <c r="D402" s="4">
        <f>Data!E$502*Data!E403/Data!E402</f>
        <v>4213.9021438322243</v>
      </c>
      <c r="E402" s="4">
        <f>Data!F$502*Data!F403/Data!F402</f>
        <v>11972.674442388192</v>
      </c>
      <c r="G402" s="16">
        <f>$L$2*B402/Data!C$501+$M$2*C402/Data!D$501+$N$2*D402/Data!E$501+$O$2*E402/Data!F$501</f>
        <v>50531.267161729738</v>
      </c>
      <c r="I402" s="18">
        <f t="shared" si="7"/>
        <v>-531.26716172973829</v>
      </c>
    </row>
    <row r="403" spans="1:9" x14ac:dyDescent="0.25">
      <c r="A403" s="2">
        <f>Data!A404</f>
        <v>402</v>
      </c>
      <c r="B403" s="4">
        <f>Data!C$502*Data!C404/Data!C403</f>
        <v>11058.868968405979</v>
      </c>
      <c r="C403" s="4">
        <f>Data!D$502*Data!D404/Data!D403</f>
        <v>5231.9575916836066</v>
      </c>
      <c r="D403" s="4">
        <f>Data!E$502*Data!E404/Data!E403</f>
        <v>4268.5331947337991</v>
      </c>
      <c r="E403" s="4">
        <f>Data!F$502*Data!F404/Data!F403</f>
        <v>12292.575621736269</v>
      </c>
      <c r="G403" s="16">
        <f>$L$2*B403/Data!C$501+$M$2*C403/Data!D$501+$N$2*D403/Data!E$501+$O$2*E403/Data!F$501</f>
        <v>51211.373552946403</v>
      </c>
      <c r="I403" s="18">
        <f t="shared" si="7"/>
        <v>-1211.3735529464029</v>
      </c>
    </row>
    <row r="404" spans="1:9" x14ac:dyDescent="0.25">
      <c r="A404" s="2">
        <f>Data!A405</f>
        <v>403</v>
      </c>
      <c r="B404" s="4">
        <f>Data!C$502*Data!C405/Data!C404</f>
        <v>11004.866699219507</v>
      </c>
      <c r="C404" s="4">
        <f>Data!D$502*Data!D405/Data!D404</f>
        <v>5196.1468299569888</v>
      </c>
      <c r="D404" s="4">
        <f>Data!E$502*Data!E405/Data!E404</f>
        <v>4256.1366088413306</v>
      </c>
      <c r="E404" s="4">
        <f>Data!F$502*Data!F405/Data!F404</f>
        <v>12033.291105048016</v>
      </c>
      <c r="G404" s="16">
        <f>$L$2*B404/Data!C$501+$M$2*C404/Data!D$501+$N$2*D404/Data!E$501+$O$2*E404/Data!F$501</f>
        <v>50704.913945567823</v>
      </c>
      <c r="I404" s="18">
        <f t="shared" si="7"/>
        <v>-704.91394556782325</v>
      </c>
    </row>
    <row r="405" spans="1:9" x14ac:dyDescent="0.25">
      <c r="A405" s="2">
        <f>Data!A406</f>
        <v>404</v>
      </c>
      <c r="B405" s="4">
        <f>Data!C$502*Data!C406/Data!C405</f>
        <v>10977.857872301745</v>
      </c>
      <c r="C405" s="4">
        <f>Data!D$502*Data!D406/Data!D405</f>
        <v>5194.3547386050186</v>
      </c>
      <c r="D405" s="4">
        <f>Data!E$502*Data!E406/Data!E405</f>
        <v>4213.1415365617677</v>
      </c>
      <c r="E405" s="4">
        <f>Data!F$502*Data!F406/Data!F405</f>
        <v>11968.17994876342</v>
      </c>
      <c r="G405" s="16">
        <f>$L$2*B405/Data!C$501+$M$2*C405/Data!D$501+$N$2*D405/Data!E$501+$O$2*E405/Data!F$501</f>
        <v>50489.576886110095</v>
      </c>
      <c r="I405" s="18">
        <f t="shared" si="7"/>
        <v>-489.57688611009507</v>
      </c>
    </row>
    <row r="406" spans="1:9" x14ac:dyDescent="0.25">
      <c r="A406" s="2">
        <f>Data!A407</f>
        <v>405</v>
      </c>
      <c r="B406" s="4">
        <f>Data!C$502*Data!C407/Data!C406</f>
        <v>11226.739814026847</v>
      </c>
      <c r="C406" s="4">
        <f>Data!D$502*Data!D407/Data!D406</f>
        <v>5306.450068174724</v>
      </c>
      <c r="D406" s="4">
        <f>Data!E$502*Data!E407/Data!E406</f>
        <v>4288.7079709358877</v>
      </c>
      <c r="E406" s="4">
        <f>Data!F$502*Data!F407/Data!F406</f>
        <v>12179.276784156524</v>
      </c>
      <c r="G406" s="16">
        <f>$L$2*B406/Data!C$501+$M$2*C406/Data!D$501+$N$2*D406/Data!E$501+$O$2*E406/Data!F$501</f>
        <v>51494.486843783481</v>
      </c>
      <c r="I406" s="18">
        <f t="shared" si="7"/>
        <v>-1494.4868437834812</v>
      </c>
    </row>
    <row r="407" spans="1:9" x14ac:dyDescent="0.25">
      <c r="A407" s="2">
        <f>Data!A408</f>
        <v>406</v>
      </c>
      <c r="B407" s="4">
        <f>Data!C$502*Data!C408/Data!C407</f>
        <v>10816.233061294817</v>
      </c>
      <c r="C407" s="4">
        <f>Data!D$502*Data!D408/Data!D407</f>
        <v>5235.0441637840886</v>
      </c>
      <c r="D407" s="4">
        <f>Data!E$502*Data!E408/Data!E407</f>
        <v>4231.4789329369933</v>
      </c>
      <c r="E407" s="4">
        <f>Data!F$502*Data!F408/Data!F407</f>
        <v>12052.011934749589</v>
      </c>
      <c r="G407" s="16">
        <f>$L$2*B407/Data!C$501+$M$2*C407/Data!D$501+$N$2*D407/Data!E$501+$O$2*E407/Data!F$501</f>
        <v>50608.412690847152</v>
      </c>
      <c r="I407" s="18">
        <f t="shared" si="7"/>
        <v>-608.41269084715168</v>
      </c>
    </row>
    <row r="408" spans="1:9" x14ac:dyDescent="0.25">
      <c r="A408" s="2">
        <f>Data!A409</f>
        <v>407</v>
      </c>
      <c r="B408" s="4">
        <f>Data!C$502*Data!C409/Data!C408</f>
        <v>11067.156833300167</v>
      </c>
      <c r="C408" s="4">
        <f>Data!D$502*Data!D409/Data!D408</f>
        <v>5205.134579140713</v>
      </c>
      <c r="D408" s="4">
        <f>Data!E$502*Data!E409/Data!E408</f>
        <v>4210.3784990079421</v>
      </c>
      <c r="E408" s="4">
        <f>Data!F$502*Data!F409/Data!F408</f>
        <v>11870.973721487286</v>
      </c>
      <c r="G408" s="16">
        <f>$L$2*B408/Data!C$501+$M$2*C408/Data!D$501+$N$2*D408/Data!E$501+$O$2*E408/Data!F$501</f>
        <v>50476.732256702649</v>
      </c>
      <c r="I408" s="18">
        <f t="shared" si="7"/>
        <v>-476.73225670264947</v>
      </c>
    </row>
    <row r="409" spans="1:9" x14ac:dyDescent="0.25">
      <c r="A409" s="2">
        <f>Data!A410</f>
        <v>408</v>
      </c>
      <c r="B409" s="4">
        <f>Data!C$502*Data!C410/Data!C409</f>
        <v>10918.493524626983</v>
      </c>
      <c r="C409" s="4">
        <f>Data!D$502*Data!D410/Data!D409</f>
        <v>5142.2188397014734</v>
      </c>
      <c r="D409" s="4">
        <f>Data!E$502*Data!E410/Data!E409</f>
        <v>4147.3667934440764</v>
      </c>
      <c r="E409" s="4">
        <f>Data!F$502*Data!F410/Data!F409</f>
        <v>11758.602318984227</v>
      </c>
      <c r="G409" s="16">
        <f>$L$2*B409/Data!C$501+$M$2*C409/Data!D$501+$N$2*D409/Data!E$501+$O$2*E409/Data!F$501</f>
        <v>49861.920468206423</v>
      </c>
      <c r="I409" s="18">
        <f t="shared" si="7"/>
        <v>138.07953179357719</v>
      </c>
    </row>
    <row r="410" spans="1:9" x14ac:dyDescent="0.25">
      <c r="A410" s="2">
        <f>Data!A411</f>
        <v>409</v>
      </c>
      <c r="B410" s="4">
        <f>Data!C$502*Data!C411/Data!C410</f>
        <v>11134.625123020145</v>
      </c>
      <c r="C410" s="4">
        <f>Data!D$502*Data!D411/Data!D410</f>
        <v>5210.3176946508302</v>
      </c>
      <c r="D410" s="4">
        <f>Data!E$502*Data!E411/Data!E410</f>
        <v>4240.1451025892238</v>
      </c>
      <c r="E410" s="4">
        <f>Data!F$502*Data!F411/Data!F410</f>
        <v>12083.92205106574</v>
      </c>
      <c r="G410" s="16">
        <f>$L$2*B410/Data!C$501+$M$2*C410/Data!D$501+$N$2*D410/Data!E$501+$O$2*E410/Data!F$501</f>
        <v>50890.318205805372</v>
      </c>
      <c r="I410" s="18">
        <f t="shared" si="7"/>
        <v>-890.31820580537169</v>
      </c>
    </row>
    <row r="411" spans="1:9" x14ac:dyDescent="0.25">
      <c r="A411" s="2">
        <f>Data!A412</f>
        <v>410</v>
      </c>
      <c r="B411" s="4">
        <f>Data!C$502*Data!C412/Data!C411</f>
        <v>10984.506730775354</v>
      </c>
      <c r="C411" s="4">
        <f>Data!D$502*Data!D412/Data!D411</f>
        <v>5189.7315853776154</v>
      </c>
      <c r="D411" s="4">
        <f>Data!E$502*Data!E412/Data!E411</f>
        <v>4245.887601749122</v>
      </c>
      <c r="E411" s="4">
        <f>Data!F$502*Data!F412/Data!F411</f>
        <v>12190.314294095477</v>
      </c>
      <c r="G411" s="16">
        <f>$L$2*B411/Data!C$501+$M$2*C411/Data!D$501+$N$2*D411/Data!E$501+$O$2*E411/Data!F$501</f>
        <v>50836.727408481311</v>
      </c>
      <c r="I411" s="18">
        <f t="shared" si="7"/>
        <v>-836.7274084813107</v>
      </c>
    </row>
    <row r="412" spans="1:9" x14ac:dyDescent="0.25">
      <c r="A412" s="2">
        <f>Data!A413</f>
        <v>411</v>
      </c>
      <c r="B412" s="4">
        <f>Data!C$502*Data!C413/Data!C412</f>
        <v>11078.921762537619</v>
      </c>
      <c r="C412" s="4">
        <f>Data!D$502*Data!D413/Data!D412</f>
        <v>5200.4301421465252</v>
      </c>
      <c r="D412" s="4">
        <f>Data!E$502*Data!E413/Data!E412</f>
        <v>4274.6448524107409</v>
      </c>
      <c r="E412" s="4">
        <f>Data!F$502*Data!F413/Data!F412</f>
        <v>12148.349877165461</v>
      </c>
      <c r="G412" s="16">
        <f>$L$2*B412/Data!C$501+$M$2*C412/Data!D$501+$N$2*D412/Data!E$501+$O$2*E412/Data!F$501</f>
        <v>50973.373292068631</v>
      </c>
      <c r="I412" s="18">
        <f t="shared" si="7"/>
        <v>-973.37329206863069</v>
      </c>
    </row>
    <row r="413" spans="1:9" x14ac:dyDescent="0.25">
      <c r="A413" s="2">
        <f>Data!A414</f>
        <v>412</v>
      </c>
      <c r="B413" s="4">
        <f>Data!C$502*Data!C414/Data!C413</f>
        <v>11102.625142041095</v>
      </c>
      <c r="C413" s="4">
        <f>Data!D$502*Data!D414/Data!D413</f>
        <v>5226.931241956242</v>
      </c>
      <c r="D413" s="4">
        <f>Data!E$502*Data!E414/Data!E413</f>
        <v>4228.7080026071962</v>
      </c>
      <c r="E413" s="4">
        <f>Data!F$502*Data!F414/Data!F413</f>
        <v>12119.795861628851</v>
      </c>
      <c r="G413" s="16">
        <f>$L$2*B413/Data!C$501+$M$2*C413/Data!D$501+$N$2*D413/Data!E$501+$O$2*E413/Data!F$501</f>
        <v>50926.282759341659</v>
      </c>
      <c r="I413" s="18">
        <f t="shared" si="7"/>
        <v>-926.28275934165868</v>
      </c>
    </row>
    <row r="414" spans="1:9" x14ac:dyDescent="0.25">
      <c r="A414" s="2">
        <f>Data!A415</f>
        <v>413</v>
      </c>
      <c r="B414" s="4">
        <f>Data!C$502*Data!C415/Data!C414</f>
        <v>11017.088787669345</v>
      </c>
      <c r="C414" s="4">
        <f>Data!D$502*Data!D415/Data!D414</f>
        <v>5240.642231037461</v>
      </c>
      <c r="D414" s="4">
        <f>Data!E$502*Data!E415/Data!E414</f>
        <v>4243.9679313337992</v>
      </c>
      <c r="E414" s="4">
        <f>Data!F$502*Data!F415/Data!F414</f>
        <v>11979.352219757027</v>
      </c>
      <c r="G414" s="16">
        <f>$L$2*B414/Data!C$501+$M$2*C414/Data!D$501+$N$2*D414/Data!E$501+$O$2*E414/Data!F$501</f>
        <v>50750.827961185743</v>
      </c>
      <c r="I414" s="18">
        <f t="shared" si="7"/>
        <v>-750.82796118574333</v>
      </c>
    </row>
    <row r="415" spans="1:9" x14ac:dyDescent="0.25">
      <c r="A415" s="2">
        <f>Data!A416</f>
        <v>414</v>
      </c>
      <c r="B415" s="4">
        <f>Data!C$502*Data!C416/Data!C415</f>
        <v>11057.162750608311</v>
      </c>
      <c r="C415" s="4">
        <f>Data!D$502*Data!D416/Data!D415</f>
        <v>5256.5186460035211</v>
      </c>
      <c r="D415" s="4">
        <f>Data!E$502*Data!E416/Data!E415</f>
        <v>4280.1316454773896</v>
      </c>
      <c r="E415" s="4">
        <f>Data!F$502*Data!F416/Data!F415</f>
        <v>12048.858365657537</v>
      </c>
      <c r="G415" s="16">
        <f>$L$2*B415/Data!C$501+$M$2*C415/Data!D$501+$N$2*D415/Data!E$501+$O$2*E415/Data!F$501</f>
        <v>51008.533097344553</v>
      </c>
      <c r="I415" s="18">
        <f t="shared" si="7"/>
        <v>-1008.5330973445525</v>
      </c>
    </row>
    <row r="416" spans="1:9" x14ac:dyDescent="0.25">
      <c r="A416" s="2">
        <f>Data!A417</f>
        <v>415</v>
      </c>
      <c r="B416" s="4">
        <f>Data!C$502*Data!C417/Data!C416</f>
        <v>10853.296296698843</v>
      </c>
      <c r="C416" s="4">
        <f>Data!D$502*Data!D417/Data!D416</f>
        <v>5046.3020779424451</v>
      </c>
      <c r="D416" s="4">
        <f>Data!E$502*Data!E417/Data!E416</f>
        <v>4155.1150955446219</v>
      </c>
      <c r="E416" s="4">
        <f>Data!F$502*Data!F417/Data!F416</f>
        <v>11914.379256875276</v>
      </c>
      <c r="G416" s="16">
        <f>$L$2*B416/Data!C$501+$M$2*C416/Data!D$501+$N$2*D416/Data!E$501+$O$2*E416/Data!F$501</f>
        <v>49731.045152756175</v>
      </c>
      <c r="I416" s="18">
        <f t="shared" si="7"/>
        <v>268.9548472438255</v>
      </c>
    </row>
    <row r="417" spans="1:9" x14ac:dyDescent="0.25">
      <c r="A417" s="2">
        <f>Data!A418</f>
        <v>416</v>
      </c>
      <c r="B417" s="4">
        <f>Data!C$502*Data!C418/Data!C417</f>
        <v>10826.606654106268</v>
      </c>
      <c r="C417" s="4">
        <f>Data!D$502*Data!D418/Data!D417</f>
        <v>5202.455859551651</v>
      </c>
      <c r="D417" s="4">
        <f>Data!E$502*Data!E418/Data!E417</f>
        <v>4203.9570900792905</v>
      </c>
      <c r="E417" s="4">
        <f>Data!F$502*Data!F418/Data!F417</f>
        <v>11808.296327141989</v>
      </c>
      <c r="G417" s="16">
        <f>$L$2*B417/Data!C$501+$M$2*C417/Data!D$501+$N$2*D417/Data!E$501+$O$2*E417/Data!F$501</f>
        <v>50153.423619250985</v>
      </c>
      <c r="I417" s="18">
        <f t="shared" si="7"/>
        <v>-153.42361925098521</v>
      </c>
    </row>
    <row r="418" spans="1:9" x14ac:dyDescent="0.25">
      <c r="A418" s="2">
        <f>Data!A419</f>
        <v>417</v>
      </c>
      <c r="B418" s="4">
        <f>Data!C$502*Data!C419/Data!C418</f>
        <v>11043.428531527577</v>
      </c>
      <c r="C418" s="4">
        <f>Data!D$502*Data!D419/Data!D418</f>
        <v>5183.1650344460404</v>
      </c>
      <c r="D418" s="4">
        <f>Data!E$502*Data!E419/Data!E418</f>
        <v>4227.8104682002167</v>
      </c>
      <c r="E418" s="4">
        <f>Data!F$502*Data!F419/Data!F418</f>
        <v>12051.499633341233</v>
      </c>
      <c r="G418" s="16">
        <f>$L$2*B418/Data!C$501+$M$2*C418/Data!D$501+$N$2*D418/Data!E$501+$O$2*E418/Data!F$501</f>
        <v>50656.022153337777</v>
      </c>
      <c r="I418" s="18">
        <f t="shared" si="7"/>
        <v>-656.02215333777713</v>
      </c>
    </row>
    <row r="419" spans="1:9" x14ac:dyDescent="0.25">
      <c r="A419" s="2">
        <f>Data!A420</f>
        <v>418</v>
      </c>
      <c r="B419" s="4">
        <f>Data!C$502*Data!C420/Data!C419</f>
        <v>10894.611958684007</v>
      </c>
      <c r="C419" s="4">
        <f>Data!D$502*Data!D420/Data!D419</f>
        <v>5117.7200239420217</v>
      </c>
      <c r="D419" s="4">
        <f>Data!E$502*Data!E420/Data!E419</f>
        <v>4146.9848060746835</v>
      </c>
      <c r="E419" s="4">
        <f>Data!F$502*Data!F420/Data!F419</f>
        <v>12035.510325600962</v>
      </c>
      <c r="G419" s="16">
        <f>$L$2*B419/Data!C$501+$M$2*C419/Data!D$501+$N$2*D419/Data!E$501+$O$2*E419/Data!F$501</f>
        <v>50109.661897696133</v>
      </c>
      <c r="I419" s="18">
        <f t="shared" si="7"/>
        <v>-109.66189769613266</v>
      </c>
    </row>
    <row r="420" spans="1:9" x14ac:dyDescent="0.25">
      <c r="A420" s="2">
        <f>Data!A421</f>
        <v>419</v>
      </c>
      <c r="B420" s="4">
        <f>Data!C$502*Data!C421/Data!C420</f>
        <v>11082.75378364583</v>
      </c>
      <c r="C420" s="4">
        <f>Data!D$502*Data!D421/Data!D420</f>
        <v>5172.4121531713563</v>
      </c>
      <c r="D420" s="4">
        <f>Data!E$502*Data!E421/Data!E420</f>
        <v>4203.4989214333054</v>
      </c>
      <c r="E420" s="4">
        <f>Data!F$502*Data!F421/Data!F420</f>
        <v>11904.657606535733</v>
      </c>
      <c r="G420" s="16">
        <f>$L$2*B420/Data!C$501+$M$2*C420/Data!D$501+$N$2*D420/Data!E$501+$O$2*E420/Data!F$501</f>
        <v>50419.799681232267</v>
      </c>
      <c r="I420" s="18">
        <f t="shared" si="7"/>
        <v>-419.79968123226718</v>
      </c>
    </row>
    <row r="421" spans="1:9" x14ac:dyDescent="0.25">
      <c r="A421" s="2">
        <f>Data!A422</f>
        <v>420</v>
      </c>
      <c r="B421" s="4">
        <f>Data!C$502*Data!C422/Data!C421</f>
        <v>11062.183817139306</v>
      </c>
      <c r="C421" s="4">
        <f>Data!D$502*Data!D422/Data!D421</f>
        <v>5206.5216142609561</v>
      </c>
      <c r="D421" s="4">
        <f>Data!E$502*Data!E422/Data!E421</f>
        <v>4282.4173064428032</v>
      </c>
      <c r="E421" s="4">
        <f>Data!F$502*Data!F422/Data!F421</f>
        <v>11847.630452584734</v>
      </c>
      <c r="G421" s="16">
        <f>$L$2*B421/Data!C$501+$M$2*C421/Data!D$501+$N$2*D421/Data!E$501+$O$2*E421/Data!F$501</f>
        <v>50622.402822683078</v>
      </c>
      <c r="I421" s="18">
        <f t="shared" si="7"/>
        <v>-622.40282268307783</v>
      </c>
    </row>
    <row r="422" spans="1:9" x14ac:dyDescent="0.25">
      <c r="A422" s="2">
        <f>Data!A423</f>
        <v>421</v>
      </c>
      <c r="B422" s="4">
        <f>Data!C$502*Data!C423/Data!C422</f>
        <v>11067.735713921595</v>
      </c>
      <c r="C422" s="4">
        <f>Data!D$502*Data!D423/Data!D422</f>
        <v>5195.7156484776597</v>
      </c>
      <c r="D422" s="4">
        <f>Data!E$502*Data!E423/Data!E422</f>
        <v>4230.8828167149795</v>
      </c>
      <c r="E422" s="4">
        <f>Data!F$502*Data!F423/Data!F422</f>
        <v>12370.007293448893</v>
      </c>
      <c r="G422" s="16">
        <f>$L$2*B422/Data!C$501+$M$2*C422/Data!D$501+$N$2*D422/Data!E$501+$O$2*E422/Data!F$501</f>
        <v>51117.243330058431</v>
      </c>
      <c r="I422" s="18">
        <f t="shared" si="7"/>
        <v>-1117.2433300584307</v>
      </c>
    </row>
    <row r="423" spans="1:9" x14ac:dyDescent="0.25">
      <c r="A423" s="2">
        <f>Data!A424</f>
        <v>422</v>
      </c>
      <c r="B423" s="4">
        <f>Data!C$502*Data!C424/Data!C423</f>
        <v>11015.174600726541</v>
      </c>
      <c r="C423" s="4">
        <f>Data!D$502*Data!D424/Data!D423</f>
        <v>5184.4958883340742</v>
      </c>
      <c r="D423" s="4">
        <f>Data!E$502*Data!E424/Data!E423</f>
        <v>4259.41213585482</v>
      </c>
      <c r="E423" s="4">
        <f>Data!F$502*Data!F424/Data!F423</f>
        <v>12188.500571433833</v>
      </c>
      <c r="G423" s="16">
        <f>$L$2*B423/Data!C$501+$M$2*C423/Data!D$501+$N$2*D423/Data!E$501+$O$2*E423/Data!F$501</f>
        <v>50880.269626274596</v>
      </c>
      <c r="I423" s="18">
        <f t="shared" si="7"/>
        <v>-880.26962627459579</v>
      </c>
    </row>
    <row r="424" spans="1:9" x14ac:dyDescent="0.25">
      <c r="A424" s="2">
        <f>Data!A425</f>
        <v>423</v>
      </c>
      <c r="B424" s="4">
        <f>Data!C$502*Data!C425/Data!C424</f>
        <v>10904.760622392851</v>
      </c>
      <c r="C424" s="4">
        <f>Data!D$502*Data!D425/Data!D424</f>
        <v>5157.5943173370779</v>
      </c>
      <c r="D424" s="4">
        <f>Data!E$502*Data!E425/Data!E424</f>
        <v>4160.1575859545146</v>
      </c>
      <c r="E424" s="4">
        <f>Data!F$502*Data!F425/Data!F424</f>
        <v>12091.605847889672</v>
      </c>
      <c r="G424" s="16">
        <f>$L$2*B424/Data!C$501+$M$2*C424/Data!D$501+$N$2*D424/Data!E$501+$O$2*E424/Data!F$501</f>
        <v>50337.884387286264</v>
      </c>
      <c r="I424" s="18">
        <f t="shared" si="7"/>
        <v>-337.88438728626352</v>
      </c>
    </row>
    <row r="425" spans="1:9" x14ac:dyDescent="0.25">
      <c r="A425" s="2">
        <f>Data!A426</f>
        <v>424</v>
      </c>
      <c r="B425" s="4">
        <f>Data!C$502*Data!C426/Data!C425</f>
        <v>10933.055407947331</v>
      </c>
      <c r="C425" s="4">
        <f>Data!D$502*Data!D426/Data!D425</f>
        <v>5240.3400526000396</v>
      </c>
      <c r="D425" s="4">
        <f>Data!E$502*Data!E426/Data!E425</f>
        <v>4268.3483104265069</v>
      </c>
      <c r="E425" s="4">
        <f>Data!F$502*Data!F426/Data!F425</f>
        <v>11814.485585326736</v>
      </c>
      <c r="G425" s="16">
        <f>$L$2*B425/Data!C$501+$M$2*C425/Data!D$501+$N$2*D425/Data!E$501+$O$2*E425/Data!F$501</f>
        <v>50527.43829839104</v>
      </c>
      <c r="I425" s="18">
        <f t="shared" si="7"/>
        <v>-527.43829839104001</v>
      </c>
    </row>
    <row r="426" spans="1:9" x14ac:dyDescent="0.25">
      <c r="A426" s="2">
        <f>Data!A427</f>
        <v>425</v>
      </c>
      <c r="B426" s="4">
        <f>Data!C$502*Data!C427/Data!C426</f>
        <v>11011.067132860591</v>
      </c>
      <c r="C426" s="4">
        <f>Data!D$502*Data!D427/Data!D426</f>
        <v>5121.8465259091745</v>
      </c>
      <c r="D426" s="4">
        <f>Data!E$502*Data!E427/Data!E426</f>
        <v>4168.5946868296915</v>
      </c>
      <c r="E426" s="4">
        <f>Data!F$502*Data!F427/Data!F426</f>
        <v>12197.834516168081</v>
      </c>
      <c r="G426" s="16">
        <f>$L$2*B426/Data!C$501+$M$2*C426/Data!D$501+$N$2*D426/Data!E$501+$O$2*E426/Data!F$501</f>
        <v>50482.886755927902</v>
      </c>
      <c r="I426" s="18">
        <f t="shared" si="7"/>
        <v>-482.88675592790241</v>
      </c>
    </row>
    <row r="427" spans="1:9" x14ac:dyDescent="0.25">
      <c r="A427" s="2">
        <f>Data!A428</f>
        <v>426</v>
      </c>
      <c r="B427" s="4">
        <f>Data!C$502*Data!C428/Data!C427</f>
        <v>11212.398887452302</v>
      </c>
      <c r="C427" s="4">
        <f>Data!D$502*Data!D428/Data!D427</f>
        <v>5218.9367179779229</v>
      </c>
      <c r="D427" s="4">
        <f>Data!E$502*Data!E428/Data!E427</f>
        <v>4219.9216447782037</v>
      </c>
      <c r="E427" s="4">
        <f>Data!F$502*Data!F428/Data!F427</f>
        <v>11927.972883204475</v>
      </c>
      <c r="G427" s="16">
        <f>$L$2*B427/Data!C$501+$M$2*C427/Data!D$501+$N$2*D427/Data!E$501+$O$2*E427/Data!F$501</f>
        <v>50745.298695700068</v>
      </c>
      <c r="I427" s="18">
        <f t="shared" si="7"/>
        <v>-745.29869570006849</v>
      </c>
    </row>
    <row r="428" spans="1:9" x14ac:dyDescent="0.25">
      <c r="A428" s="2">
        <f>Data!A429</f>
        <v>427</v>
      </c>
      <c r="B428" s="4">
        <f>Data!C$502*Data!C429/Data!C428</f>
        <v>10676.963961823007</v>
      </c>
      <c r="C428" s="4">
        <f>Data!D$502*Data!D429/Data!D428</f>
        <v>5120.2841559221388</v>
      </c>
      <c r="D428" s="4">
        <f>Data!E$502*Data!E429/Data!E428</f>
        <v>4130.5601580579823</v>
      </c>
      <c r="E428" s="4">
        <f>Data!F$502*Data!F429/Data!F428</f>
        <v>12130.704996764549</v>
      </c>
      <c r="G428" s="16">
        <f>$L$2*B428/Data!C$501+$M$2*C428/Data!D$501+$N$2*D428/Data!E$501+$O$2*E428/Data!F$501</f>
        <v>49994.09759331838</v>
      </c>
      <c r="I428" s="18">
        <f t="shared" si="7"/>
        <v>5.9024066816200502</v>
      </c>
    </row>
    <row r="429" spans="1:9" x14ac:dyDescent="0.25">
      <c r="A429" s="2">
        <f>Data!A430</f>
        <v>428</v>
      </c>
      <c r="B429" s="4">
        <f>Data!C$502*Data!C430/Data!C429</f>
        <v>11085.71090452677</v>
      </c>
      <c r="C429" s="4">
        <f>Data!D$502*Data!D430/Data!D429</f>
        <v>5171.3088643597212</v>
      </c>
      <c r="D429" s="4">
        <f>Data!E$502*Data!E430/Data!E429</f>
        <v>4230.3886659910086</v>
      </c>
      <c r="E429" s="4">
        <f>Data!F$502*Data!F430/Data!F429</f>
        <v>11751.259152279175</v>
      </c>
      <c r="G429" s="16">
        <f>$L$2*B429/Data!C$501+$M$2*C429/Data!D$501+$N$2*D429/Data!E$501+$O$2*E429/Data!F$501</f>
        <v>50294.709144586079</v>
      </c>
      <c r="I429" s="18">
        <f t="shared" si="7"/>
        <v>-294.70914458607876</v>
      </c>
    </row>
    <row r="430" spans="1:9" x14ac:dyDescent="0.25">
      <c r="A430" s="2">
        <f>Data!A431</f>
        <v>429</v>
      </c>
      <c r="B430" s="4">
        <f>Data!C$502*Data!C431/Data!C430</f>
        <v>11030.532763445904</v>
      </c>
      <c r="C430" s="4">
        <f>Data!D$502*Data!D431/Data!D430</f>
        <v>5152.5245168095817</v>
      </c>
      <c r="D430" s="4">
        <f>Data!E$502*Data!E431/Data!E430</f>
        <v>4193.0792216494629</v>
      </c>
      <c r="E430" s="4">
        <f>Data!F$502*Data!F431/Data!F430</f>
        <v>11870.889732882131</v>
      </c>
      <c r="G430" s="16">
        <f>$L$2*B430/Data!C$501+$M$2*C430/Data!D$501+$N$2*D430/Data!E$501+$O$2*E430/Data!F$501</f>
        <v>50245.882593980175</v>
      </c>
      <c r="I430" s="18">
        <f t="shared" si="7"/>
        <v>-245.88259398017544</v>
      </c>
    </row>
    <row r="431" spans="1:9" x14ac:dyDescent="0.25">
      <c r="A431" s="2">
        <f>Data!A432</f>
        <v>430</v>
      </c>
      <c r="B431" s="4">
        <f>Data!C$502*Data!C432/Data!C431</f>
        <v>10837.318057163036</v>
      </c>
      <c r="C431" s="4">
        <f>Data!D$502*Data!D432/Data!D431</f>
        <v>5104.248983234088</v>
      </c>
      <c r="D431" s="4">
        <f>Data!E$502*Data!E432/Data!E431</f>
        <v>4137.8806903265649</v>
      </c>
      <c r="E431" s="4">
        <f>Data!F$502*Data!F432/Data!F431</f>
        <v>12145.518392858798</v>
      </c>
      <c r="G431" s="16">
        <f>$L$2*B431/Data!C$501+$M$2*C431/Data!D$501+$N$2*D431/Data!E$501+$O$2*E431/Data!F$501</f>
        <v>50131.158176466794</v>
      </c>
      <c r="I431" s="18">
        <f t="shared" si="7"/>
        <v>-131.15817646679352</v>
      </c>
    </row>
    <row r="432" spans="1:9" x14ac:dyDescent="0.25">
      <c r="A432" s="2">
        <f>Data!A433</f>
        <v>431</v>
      </c>
      <c r="B432" s="4">
        <f>Data!C$502*Data!C433/Data!C432</f>
        <v>11074.790670030958</v>
      </c>
      <c r="C432" s="4">
        <f>Data!D$502*Data!D433/Data!D432</f>
        <v>5258.0204602239965</v>
      </c>
      <c r="D432" s="4">
        <f>Data!E$502*Data!E433/Data!E432</f>
        <v>4237.1391773280329</v>
      </c>
      <c r="E432" s="4">
        <f>Data!F$502*Data!F433/Data!F432</f>
        <v>11756.909627115492</v>
      </c>
      <c r="G432" s="16">
        <f>$L$2*B432/Data!C$501+$M$2*C432/Data!D$501+$N$2*D432/Data!E$501+$O$2*E432/Data!F$501</f>
        <v>50563.278161052294</v>
      </c>
      <c r="I432" s="18">
        <f t="shared" si="7"/>
        <v>-563.27816105229431</v>
      </c>
    </row>
    <row r="433" spans="1:9" x14ac:dyDescent="0.25">
      <c r="A433" s="2">
        <f>Data!A434</f>
        <v>432</v>
      </c>
      <c r="B433" s="4">
        <f>Data!C$502*Data!C434/Data!C433</f>
        <v>11172.54510047292</v>
      </c>
      <c r="C433" s="4">
        <f>Data!D$502*Data!D434/Data!D433</f>
        <v>5208.0393057594338</v>
      </c>
      <c r="D433" s="4">
        <f>Data!E$502*Data!E434/Data!E433</f>
        <v>4235.8565295464768</v>
      </c>
      <c r="E433" s="4">
        <f>Data!F$502*Data!F434/Data!F433</f>
        <v>12080.123875473409</v>
      </c>
      <c r="G433" s="16">
        <f>$L$2*B433/Data!C$501+$M$2*C433/Data!D$501+$N$2*D433/Data!E$501+$O$2*E433/Data!F$501</f>
        <v>50903.515116188952</v>
      </c>
      <c r="I433" s="18">
        <f t="shared" si="7"/>
        <v>-903.51511618895165</v>
      </c>
    </row>
    <row r="434" spans="1:9" x14ac:dyDescent="0.25">
      <c r="A434" s="2">
        <f>Data!A435</f>
        <v>433</v>
      </c>
      <c r="B434" s="4">
        <f>Data!C$502*Data!C435/Data!C434</f>
        <v>10987.786640080927</v>
      </c>
      <c r="C434" s="4">
        <f>Data!D$502*Data!D435/Data!D434</f>
        <v>5189.656062590474</v>
      </c>
      <c r="D434" s="4">
        <f>Data!E$502*Data!E435/Data!E434</f>
        <v>4204.6391750635376</v>
      </c>
      <c r="E434" s="4">
        <f>Data!F$502*Data!F435/Data!F434</f>
        <v>12333.584092157214</v>
      </c>
      <c r="G434" s="16">
        <f>$L$2*B434/Data!C$501+$M$2*C434/Data!D$501+$N$2*D434/Data!E$501+$O$2*E434/Data!F$501</f>
        <v>50916.671432783871</v>
      </c>
      <c r="I434" s="18">
        <f t="shared" si="7"/>
        <v>-916.67143278387084</v>
      </c>
    </row>
    <row r="435" spans="1:9" x14ac:dyDescent="0.25">
      <c r="A435" s="2">
        <f>Data!A436</f>
        <v>434</v>
      </c>
      <c r="B435" s="4">
        <f>Data!C$502*Data!C436/Data!C435</f>
        <v>10924.33631682245</v>
      </c>
      <c r="C435" s="4">
        <f>Data!D$502*Data!D436/Data!D435</f>
        <v>5257.3593172954124</v>
      </c>
      <c r="D435" s="4">
        <f>Data!E$502*Data!E436/Data!E435</f>
        <v>4252.754878395961</v>
      </c>
      <c r="E435" s="4">
        <f>Data!F$502*Data!F436/Data!F435</f>
        <v>12001.511376403145</v>
      </c>
      <c r="G435" s="16">
        <f>$L$2*B435/Data!C$501+$M$2*C435/Data!D$501+$N$2*D435/Data!E$501+$O$2*E435/Data!F$501</f>
        <v>50763.147880143595</v>
      </c>
      <c r="I435" s="18">
        <f t="shared" si="7"/>
        <v>-763.1478801435951</v>
      </c>
    </row>
    <row r="436" spans="1:9" x14ac:dyDescent="0.25">
      <c r="A436" s="2">
        <f>Data!A437</f>
        <v>435</v>
      </c>
      <c r="B436" s="4">
        <f>Data!C$502*Data!C437/Data!C436</f>
        <v>10903.104451666488</v>
      </c>
      <c r="C436" s="4">
        <f>Data!D$502*Data!D437/Data!D436</f>
        <v>5103.9098756375915</v>
      </c>
      <c r="D436" s="4">
        <f>Data!E$502*Data!E437/Data!E436</f>
        <v>4165.8565844701507</v>
      </c>
      <c r="E436" s="4">
        <f>Data!F$502*Data!F437/Data!F436</f>
        <v>12093.932405883037</v>
      </c>
      <c r="G436" s="16">
        <f>$L$2*B436/Data!C$501+$M$2*C436/Data!D$501+$N$2*D436/Data!E$501+$O$2*E436/Data!F$501</f>
        <v>50195.054164691639</v>
      </c>
      <c r="I436" s="18">
        <f t="shared" si="7"/>
        <v>-195.05416469163902</v>
      </c>
    </row>
    <row r="437" spans="1:9" x14ac:dyDescent="0.25">
      <c r="A437" s="2">
        <f>Data!A438</f>
        <v>436</v>
      </c>
      <c r="B437" s="4">
        <f>Data!C$502*Data!C438/Data!C437</f>
        <v>11053.241214641876</v>
      </c>
      <c r="C437" s="4">
        <f>Data!D$502*Data!D438/Data!D437</f>
        <v>5153.2169744133125</v>
      </c>
      <c r="D437" s="4">
        <f>Data!E$502*Data!E438/Data!E437</f>
        <v>4201.771727393776</v>
      </c>
      <c r="E437" s="4">
        <f>Data!F$502*Data!F438/Data!F437</f>
        <v>11738.491865954189</v>
      </c>
      <c r="G437" s="16">
        <f>$L$2*B437/Data!C$501+$M$2*C437/Data!D$501+$N$2*D437/Data!E$501+$O$2*E437/Data!F$501</f>
        <v>50126.098792926823</v>
      </c>
      <c r="I437" s="18">
        <f t="shared" si="7"/>
        <v>-126.09879292682308</v>
      </c>
    </row>
    <row r="438" spans="1:9" x14ac:dyDescent="0.25">
      <c r="A438" s="2">
        <f>Data!A439</f>
        <v>437</v>
      </c>
      <c r="B438" s="4">
        <f>Data!C$502*Data!C439/Data!C438</f>
        <v>10820.680252024978</v>
      </c>
      <c r="C438" s="4">
        <f>Data!D$502*Data!D439/Data!D438</f>
        <v>5117.2478452806399</v>
      </c>
      <c r="D438" s="4">
        <f>Data!E$502*Data!E439/Data!E438</f>
        <v>4151.2107507094806</v>
      </c>
      <c r="E438" s="4">
        <f>Data!F$502*Data!F439/Data!F438</f>
        <v>11846.708269072489</v>
      </c>
      <c r="G438" s="16">
        <f>$L$2*B438/Data!C$501+$M$2*C438/Data!D$501+$N$2*D438/Data!E$501+$O$2*E438/Data!F$501</f>
        <v>49816.484810814647</v>
      </c>
      <c r="I438" s="18">
        <f t="shared" si="7"/>
        <v>183.51518918535294</v>
      </c>
    </row>
    <row r="439" spans="1:9" x14ac:dyDescent="0.25">
      <c r="A439" s="2">
        <f>Data!A440</f>
        <v>438</v>
      </c>
      <c r="B439" s="4">
        <f>Data!C$502*Data!C440/Data!C439</f>
        <v>11021.752867093541</v>
      </c>
      <c r="C439" s="4">
        <f>Data!D$502*Data!D440/Data!D439</f>
        <v>5239.9015086820373</v>
      </c>
      <c r="D439" s="4">
        <f>Data!E$502*Data!E440/Data!E439</f>
        <v>4228.7784563133273</v>
      </c>
      <c r="E439" s="4">
        <f>Data!F$502*Data!F440/Data!F439</f>
        <v>11933.666230512234</v>
      </c>
      <c r="G439" s="16">
        <f>$L$2*B439/Data!C$501+$M$2*C439/Data!D$501+$N$2*D439/Data!E$501+$O$2*E439/Data!F$501</f>
        <v>50659.474192934969</v>
      </c>
      <c r="I439" s="18">
        <f t="shared" si="7"/>
        <v>-659.47419293496932</v>
      </c>
    </row>
    <row r="440" spans="1:9" x14ac:dyDescent="0.25">
      <c r="A440" s="2">
        <f>Data!A441</f>
        <v>439</v>
      </c>
      <c r="B440" s="4">
        <f>Data!C$502*Data!C441/Data!C440</f>
        <v>10989.549541290755</v>
      </c>
      <c r="C440" s="4">
        <f>Data!D$502*Data!D441/Data!D440</f>
        <v>5167.1964815076226</v>
      </c>
      <c r="D440" s="4">
        <f>Data!E$502*Data!E441/Data!E440</f>
        <v>4191.5722952451251</v>
      </c>
      <c r="E440" s="4">
        <f>Data!F$502*Data!F441/Data!F440</f>
        <v>11999.676537405458</v>
      </c>
      <c r="G440" s="16">
        <f>$L$2*B440/Data!C$501+$M$2*C440/Data!D$501+$N$2*D440/Data!E$501+$O$2*E440/Data!F$501</f>
        <v>50407.006053057259</v>
      </c>
      <c r="I440" s="18">
        <f t="shared" si="7"/>
        <v>-407.00605305725912</v>
      </c>
    </row>
    <row r="441" spans="1:9" x14ac:dyDescent="0.25">
      <c r="A441" s="2">
        <f>Data!A442</f>
        <v>440</v>
      </c>
      <c r="B441" s="4">
        <f>Data!C$502*Data!C442/Data!C441</f>
        <v>11026.167334449579</v>
      </c>
      <c r="C441" s="4">
        <f>Data!D$502*Data!D442/Data!D441</f>
        <v>5225.9608674818546</v>
      </c>
      <c r="D441" s="4">
        <f>Data!E$502*Data!E442/Data!E441</f>
        <v>4285.8883656923927</v>
      </c>
      <c r="E441" s="4">
        <f>Data!F$502*Data!F442/Data!F441</f>
        <v>11989.503592720637</v>
      </c>
      <c r="G441" s="16">
        <f>$L$2*B441/Data!C$501+$M$2*C441/Data!D$501+$N$2*D441/Data!E$501+$O$2*E441/Data!F$501</f>
        <v>50830.449092871335</v>
      </c>
      <c r="I441" s="18">
        <f t="shared" si="7"/>
        <v>-830.44909287133487</v>
      </c>
    </row>
    <row r="442" spans="1:9" x14ac:dyDescent="0.25">
      <c r="A442" s="2">
        <f>Data!A443</f>
        <v>441</v>
      </c>
      <c r="B442" s="4">
        <f>Data!C$502*Data!C443/Data!C442</f>
        <v>10687.614234644419</v>
      </c>
      <c r="C442" s="4">
        <f>Data!D$502*Data!D443/Data!D442</f>
        <v>5061.3447344734468</v>
      </c>
      <c r="D442" s="4">
        <f>Data!E$502*Data!E443/Data!E442</f>
        <v>4124.2213689821419</v>
      </c>
      <c r="E442" s="4">
        <f>Data!F$502*Data!F443/Data!F442</f>
        <v>11999.932013316056</v>
      </c>
      <c r="G442" s="16">
        <f>$L$2*B442/Data!C$501+$M$2*C442/Data!D$501+$N$2*D442/Data!E$501+$O$2*E442/Data!F$501</f>
        <v>49653.115127275756</v>
      </c>
      <c r="I442" s="18">
        <f t="shared" si="7"/>
        <v>346.88487272424391</v>
      </c>
    </row>
    <row r="443" spans="1:9" x14ac:dyDescent="0.25">
      <c r="A443" s="2">
        <f>Data!A444</f>
        <v>442</v>
      </c>
      <c r="B443" s="4">
        <f>Data!C$502*Data!C444/Data!C443</f>
        <v>10919.176456516918</v>
      </c>
      <c r="C443" s="4">
        <f>Data!D$502*Data!D444/Data!D443</f>
        <v>5208.0189735783406</v>
      </c>
      <c r="D443" s="4">
        <f>Data!E$502*Data!E444/Data!E443</f>
        <v>4199.2404639656233</v>
      </c>
      <c r="E443" s="4">
        <f>Data!F$502*Data!F444/Data!F443</f>
        <v>11765.084636356272</v>
      </c>
      <c r="G443" s="16">
        <f>$L$2*B443/Data!C$501+$M$2*C443/Data!D$501+$N$2*D443/Data!E$501+$O$2*E443/Data!F$501</f>
        <v>50190.348266032917</v>
      </c>
      <c r="I443" s="18">
        <f t="shared" si="7"/>
        <v>-190.34826603291731</v>
      </c>
    </row>
    <row r="444" spans="1:9" x14ac:dyDescent="0.25">
      <c r="A444" s="2">
        <f>Data!A445</f>
        <v>443</v>
      </c>
      <c r="B444" s="4">
        <f>Data!C$502*Data!C445/Data!C444</f>
        <v>11025.459918565268</v>
      </c>
      <c r="C444" s="4">
        <f>Data!D$502*Data!D445/Data!D444</f>
        <v>5287.2207996527968</v>
      </c>
      <c r="D444" s="4">
        <f>Data!E$502*Data!E445/Data!E444</f>
        <v>4262.8847408194088</v>
      </c>
      <c r="E444" s="4">
        <f>Data!F$502*Data!F445/Data!F444</f>
        <v>11950.700764849722</v>
      </c>
      <c r="G444" s="16">
        <f>$L$2*B444/Data!C$501+$M$2*C444/Data!D$501+$N$2*D444/Data!E$501+$O$2*E444/Data!F$501</f>
        <v>50906.176317251884</v>
      </c>
      <c r="I444" s="18">
        <f t="shared" si="7"/>
        <v>-906.17631725188403</v>
      </c>
    </row>
    <row r="445" spans="1:9" x14ac:dyDescent="0.25">
      <c r="A445" s="2">
        <f>Data!A446</f>
        <v>444</v>
      </c>
      <c r="B445" s="4">
        <f>Data!C$502*Data!C446/Data!C445</f>
        <v>11053.378160512633</v>
      </c>
      <c r="C445" s="4">
        <f>Data!D$502*Data!D446/Data!D445</f>
        <v>5062.1305568886755</v>
      </c>
      <c r="D445" s="4">
        <f>Data!E$502*Data!E446/Data!E445</f>
        <v>4137.5626774524508</v>
      </c>
      <c r="E445" s="4">
        <f>Data!F$502*Data!F446/Data!F445</f>
        <v>11990.338874506913</v>
      </c>
      <c r="G445" s="16">
        <f>$L$2*B445/Data!C$501+$M$2*C445/Data!D$501+$N$2*D445/Data!E$501+$O$2*E445/Data!F$501</f>
        <v>50013.858432648405</v>
      </c>
      <c r="I445" s="18">
        <f t="shared" si="7"/>
        <v>-13.858432648405142</v>
      </c>
    </row>
    <row r="446" spans="1:9" x14ac:dyDescent="0.25">
      <c r="A446" s="2">
        <f>Data!A447</f>
        <v>445</v>
      </c>
      <c r="B446" s="4">
        <f>Data!C$502*Data!C447/Data!C446</f>
        <v>10860.586926550615</v>
      </c>
      <c r="C446" s="4">
        <f>Data!D$502*Data!D447/Data!D446</f>
        <v>5146.1671015894453</v>
      </c>
      <c r="D446" s="4">
        <f>Data!E$502*Data!E447/Data!E446</f>
        <v>4183.2587294325776</v>
      </c>
      <c r="E446" s="4">
        <f>Data!F$502*Data!F447/Data!F446</f>
        <v>11848.83237240032</v>
      </c>
      <c r="G446" s="16">
        <f>$L$2*B446/Data!C$501+$M$2*C446/Data!D$501+$N$2*D446/Data!E$501+$O$2*E446/Data!F$501</f>
        <v>50018.999099799243</v>
      </c>
      <c r="I446" s="18">
        <f t="shared" si="7"/>
        <v>-18.999099799242686</v>
      </c>
    </row>
    <row r="447" spans="1:9" x14ac:dyDescent="0.25">
      <c r="A447" s="2">
        <f>Data!A448</f>
        <v>446</v>
      </c>
      <c r="B447" s="4">
        <f>Data!C$502*Data!C448/Data!C447</f>
        <v>11093.820519245224</v>
      </c>
      <c r="C447" s="4">
        <f>Data!D$502*Data!D448/Data!D447</f>
        <v>5245.1744651051367</v>
      </c>
      <c r="D447" s="4">
        <f>Data!E$502*Data!E448/Data!E447</f>
        <v>4273.5495968560317</v>
      </c>
      <c r="E447" s="4">
        <f>Data!F$502*Data!F448/Data!F447</f>
        <v>11987.579983245989</v>
      </c>
      <c r="G447" s="16">
        <f>$L$2*B447/Data!C$501+$M$2*C447/Data!D$501+$N$2*D447/Data!E$501+$O$2*E447/Data!F$501</f>
        <v>50917.134766232179</v>
      </c>
      <c r="I447" s="18">
        <f t="shared" si="7"/>
        <v>-917.13476623217866</v>
      </c>
    </row>
    <row r="448" spans="1:9" x14ac:dyDescent="0.25">
      <c r="A448" s="2">
        <f>Data!A449</f>
        <v>447</v>
      </c>
      <c r="B448" s="4">
        <f>Data!C$502*Data!C449/Data!C448</f>
        <v>10966.825356144685</v>
      </c>
      <c r="C448" s="4">
        <f>Data!D$502*Data!D449/Data!D448</f>
        <v>5231.256966000803</v>
      </c>
      <c r="D448" s="4">
        <f>Data!E$502*Data!E449/Data!E448</f>
        <v>4225.4477652803071</v>
      </c>
      <c r="E448" s="4">
        <f>Data!F$502*Data!F449/Data!F448</f>
        <v>12092.188781431394</v>
      </c>
      <c r="G448" s="16">
        <f>$L$2*B448/Data!C$501+$M$2*C448/Data!D$501+$N$2*D448/Data!E$501+$O$2*E448/Data!F$501</f>
        <v>50771.46339128595</v>
      </c>
      <c r="I448" s="18">
        <f t="shared" si="7"/>
        <v>-771.46339128594991</v>
      </c>
    </row>
    <row r="449" spans="1:9" x14ac:dyDescent="0.25">
      <c r="A449" s="2">
        <f>Data!A450</f>
        <v>448</v>
      </c>
      <c r="B449" s="4">
        <f>Data!C$502*Data!C450/Data!C449</f>
        <v>11171.464790882446</v>
      </c>
      <c r="C449" s="4">
        <f>Data!D$502*Data!D450/Data!D449</f>
        <v>5128.9347325267108</v>
      </c>
      <c r="D449" s="4">
        <f>Data!E$502*Data!E450/Data!E449</f>
        <v>4161.615787836291</v>
      </c>
      <c r="E449" s="4">
        <f>Data!F$502*Data!F450/Data!F449</f>
        <v>11712.712397792222</v>
      </c>
      <c r="G449" s="16">
        <f>$L$2*B449/Data!C$501+$M$2*C449/Data!D$501+$N$2*D449/Data!E$501+$O$2*E449/Data!F$501</f>
        <v>50034.316934567585</v>
      </c>
      <c r="I449" s="18">
        <f t="shared" si="7"/>
        <v>-34.316934567585122</v>
      </c>
    </row>
    <row r="450" spans="1:9" x14ac:dyDescent="0.25">
      <c r="A450" s="2">
        <f>Data!A451</f>
        <v>449</v>
      </c>
      <c r="B450" s="4">
        <f>Data!C$502*Data!C451/Data!C450</f>
        <v>10792.822033887289</v>
      </c>
      <c r="C450" s="4">
        <f>Data!D$502*Data!D451/Data!D450</f>
        <v>5282.1121588089336</v>
      </c>
      <c r="D450" s="4">
        <f>Data!E$502*Data!E451/Data!E450</f>
        <v>4290.1289604524272</v>
      </c>
      <c r="E450" s="4">
        <f>Data!F$502*Data!F451/Data!F450</f>
        <v>12024.061075945092</v>
      </c>
      <c r="G450" s="16">
        <f>$L$2*B450/Data!C$501+$M$2*C450/Data!D$501+$N$2*D450/Data!E$501+$O$2*E450/Data!F$501</f>
        <v>50833.277534412249</v>
      </c>
      <c r="I450" s="18">
        <f t="shared" si="7"/>
        <v>-833.27753441224922</v>
      </c>
    </row>
    <row r="451" spans="1:9" x14ac:dyDescent="0.25">
      <c r="A451" s="2">
        <f>Data!A452</f>
        <v>450</v>
      </c>
      <c r="B451" s="4">
        <f>Data!C$502*Data!C452/Data!C451</f>
        <v>11102.722435034411</v>
      </c>
      <c r="C451" s="4">
        <f>Data!D$502*Data!D452/Data!D451</f>
        <v>5081.5862991898148</v>
      </c>
      <c r="D451" s="4">
        <f>Data!E$502*Data!E452/Data!E451</f>
        <v>4121.521069300361</v>
      </c>
      <c r="E451" s="4">
        <f>Data!F$502*Data!F452/Data!F451</f>
        <v>12020.401948287368</v>
      </c>
      <c r="G451" s="16">
        <f>$L$2*B451/Data!C$501+$M$2*C451/Data!D$501+$N$2*D451/Data!E$501+$O$2*E451/Data!F$501</f>
        <v>50114.947952799892</v>
      </c>
      <c r="I451" s="18">
        <f t="shared" ref="I451:I501" si="8">$P$2-G451</f>
        <v>-114.94795279989194</v>
      </c>
    </row>
    <row r="452" spans="1:9" x14ac:dyDescent="0.25">
      <c r="A452" s="2">
        <f>Data!A453</f>
        <v>451</v>
      </c>
      <c r="B452" s="4">
        <f>Data!C$502*Data!C453/Data!C452</f>
        <v>10895.947991222743</v>
      </c>
      <c r="C452" s="4">
        <f>Data!D$502*Data!D453/Data!D452</f>
        <v>5057.4341939779542</v>
      </c>
      <c r="D452" s="4">
        <f>Data!E$502*Data!E453/Data!E452</f>
        <v>4096.036959986388</v>
      </c>
      <c r="E452" s="4">
        <f>Data!F$502*Data!F453/Data!F452</f>
        <v>11981.243829072926</v>
      </c>
      <c r="G452" s="16">
        <f>$L$2*B452/Data!C$501+$M$2*C452/Data!D$501+$N$2*D452/Data!E$501+$O$2*E452/Data!F$501</f>
        <v>49742.418742494905</v>
      </c>
      <c r="I452" s="18">
        <f t="shared" si="8"/>
        <v>257.58125750509498</v>
      </c>
    </row>
    <row r="453" spans="1:9" x14ac:dyDescent="0.25">
      <c r="A453" s="2">
        <f>Data!A454</f>
        <v>452</v>
      </c>
      <c r="B453" s="4">
        <f>Data!C$502*Data!C454/Data!C453</f>
        <v>10977.03062115897</v>
      </c>
      <c r="C453" s="4">
        <f>Data!D$502*Data!D454/Data!D453</f>
        <v>5235.3236277938258</v>
      </c>
      <c r="D453" s="4">
        <f>Data!E$502*Data!E454/Data!E453</f>
        <v>4269.9888869298447</v>
      </c>
      <c r="E453" s="4">
        <f>Data!F$502*Data!F454/Data!F453</f>
        <v>11979.339719333817</v>
      </c>
      <c r="G453" s="16">
        <f>$L$2*B453/Data!C$501+$M$2*C453/Data!D$501+$N$2*D453/Data!E$501+$O$2*E453/Data!F$501</f>
        <v>50761.392841763591</v>
      </c>
      <c r="I453" s="18">
        <f t="shared" si="8"/>
        <v>-761.3928417635907</v>
      </c>
    </row>
    <row r="454" spans="1:9" x14ac:dyDescent="0.25">
      <c r="A454" s="2">
        <f>Data!A455</f>
        <v>453</v>
      </c>
      <c r="B454" s="4">
        <f>Data!C$502*Data!C455/Data!C454</f>
        <v>10929.687651899243</v>
      </c>
      <c r="C454" s="4">
        <f>Data!D$502*Data!D455/Data!D454</f>
        <v>5071.0067730737301</v>
      </c>
      <c r="D454" s="4">
        <f>Data!E$502*Data!E455/Data!E454</f>
        <v>4143.774319437639</v>
      </c>
      <c r="E454" s="4">
        <f>Data!F$502*Data!F455/Data!F454</f>
        <v>11770.647499861647</v>
      </c>
      <c r="G454" s="16">
        <f>$L$2*B454/Data!C$501+$M$2*C454/Data!D$501+$N$2*D454/Data!E$501+$O$2*E454/Data!F$501</f>
        <v>49668.815540151278</v>
      </c>
      <c r="I454" s="18">
        <f t="shared" si="8"/>
        <v>331.18445984872233</v>
      </c>
    </row>
    <row r="455" spans="1:9" x14ac:dyDescent="0.25">
      <c r="A455" s="2">
        <f>Data!A456</f>
        <v>454</v>
      </c>
      <c r="B455" s="4">
        <f>Data!C$502*Data!C456/Data!C455</f>
        <v>11300.302531785515</v>
      </c>
      <c r="C455" s="4">
        <f>Data!D$502*Data!D456/Data!D455</f>
        <v>5175.596627931709</v>
      </c>
      <c r="D455" s="4">
        <f>Data!E$502*Data!E456/Data!E455</f>
        <v>4280.2025988944015</v>
      </c>
      <c r="E455" s="4">
        <f>Data!F$502*Data!F456/Data!F455</f>
        <v>12012.404036203523</v>
      </c>
      <c r="G455" s="16">
        <f>$L$2*B455/Data!C$501+$M$2*C455/Data!D$501+$N$2*D455/Data!E$501+$O$2*E455/Data!F$501</f>
        <v>50949.964809158475</v>
      </c>
      <c r="I455" s="18">
        <f t="shared" si="8"/>
        <v>-949.96480915847496</v>
      </c>
    </row>
    <row r="456" spans="1:9" x14ac:dyDescent="0.25">
      <c r="A456" s="2">
        <f>Data!A457</f>
        <v>455</v>
      </c>
      <c r="B456" s="4">
        <f>Data!C$502*Data!C457/Data!C456</f>
        <v>11225.431995608258</v>
      </c>
      <c r="C456" s="4">
        <f>Data!D$502*Data!D457/Data!D456</f>
        <v>5333.9224750514504</v>
      </c>
      <c r="D456" s="4">
        <f>Data!E$502*Data!E457/Data!E456</f>
        <v>4343.5073476638017</v>
      </c>
      <c r="E456" s="4">
        <f>Data!F$502*Data!F457/Data!F456</f>
        <v>12126.164371630308</v>
      </c>
      <c r="G456" s="16">
        <f>$L$2*B456/Data!C$501+$M$2*C456/Data!D$501+$N$2*D456/Data!E$501+$O$2*E456/Data!F$501</f>
        <v>51641.574232309664</v>
      </c>
      <c r="I456" s="18">
        <f t="shared" si="8"/>
        <v>-1641.5742323096638</v>
      </c>
    </row>
    <row r="457" spans="1:9" x14ac:dyDescent="0.25">
      <c r="A457" s="2">
        <f>Data!A458</f>
        <v>456</v>
      </c>
      <c r="B457" s="4">
        <f>Data!C$502*Data!C458/Data!C457</f>
        <v>11070.118648950873</v>
      </c>
      <c r="C457" s="4">
        <f>Data!D$502*Data!D458/Data!D457</f>
        <v>5285.5779656848827</v>
      </c>
      <c r="D457" s="4">
        <f>Data!E$502*Data!E458/Data!E457</f>
        <v>4300.1942365220939</v>
      </c>
      <c r="E457" s="4">
        <f>Data!F$502*Data!F458/Data!F457</f>
        <v>11928.041943132926</v>
      </c>
      <c r="G457" s="16">
        <f>$L$2*B457/Data!C$501+$M$2*C457/Data!D$501+$N$2*D457/Data!E$501+$O$2*E457/Data!F$501</f>
        <v>51005.217407959877</v>
      </c>
      <c r="I457" s="18">
        <f t="shared" si="8"/>
        <v>-1005.2174079598772</v>
      </c>
    </row>
    <row r="458" spans="1:9" x14ac:dyDescent="0.25">
      <c r="A458" s="2">
        <f>Data!A459</f>
        <v>457</v>
      </c>
      <c r="B458" s="4">
        <f>Data!C$502*Data!C459/Data!C458</f>
        <v>11123.617839929648</v>
      </c>
      <c r="C458" s="4">
        <f>Data!D$502*Data!D459/Data!D458</f>
        <v>5185.1104270515598</v>
      </c>
      <c r="D458" s="4">
        <f>Data!E$502*Data!E459/Data!E458</f>
        <v>4254.2391985318754</v>
      </c>
      <c r="E458" s="4">
        <f>Data!F$502*Data!F459/Data!F458</f>
        <v>12364.052405851433</v>
      </c>
      <c r="G458" s="16">
        <f>$L$2*B458/Data!C$501+$M$2*C458/Data!D$501+$N$2*D458/Data!E$501+$O$2*E458/Data!F$501</f>
        <v>51187.039510274401</v>
      </c>
      <c r="I458" s="18">
        <f t="shared" si="8"/>
        <v>-1187.0395102744005</v>
      </c>
    </row>
    <row r="459" spans="1:9" x14ac:dyDescent="0.25">
      <c r="A459" s="2">
        <f>Data!A460</f>
        <v>458</v>
      </c>
      <c r="B459" s="4">
        <f>Data!C$502*Data!C460/Data!C459</f>
        <v>11050.44518877828</v>
      </c>
      <c r="C459" s="4">
        <f>Data!D$502*Data!D460/Data!D459</f>
        <v>5280.1271974795391</v>
      </c>
      <c r="D459" s="4">
        <f>Data!E$502*Data!E460/Data!E459</f>
        <v>4306.3985800252358</v>
      </c>
      <c r="E459" s="4">
        <f>Data!F$502*Data!F460/Data!F459</f>
        <v>12123.062446370715</v>
      </c>
      <c r="G459" s="16">
        <f>$L$2*B459/Data!C$501+$M$2*C459/Data!D$501+$N$2*D459/Data!E$501+$O$2*E459/Data!F$501</f>
        <v>51227.538175345617</v>
      </c>
      <c r="I459" s="18">
        <f t="shared" si="8"/>
        <v>-1227.5381753456168</v>
      </c>
    </row>
    <row r="460" spans="1:9" x14ac:dyDescent="0.25">
      <c r="A460" s="2">
        <f>Data!A461</f>
        <v>459</v>
      </c>
      <c r="B460" s="4">
        <f>Data!C$502*Data!C461/Data!C460</f>
        <v>10753.813503066442</v>
      </c>
      <c r="C460" s="4">
        <f>Data!D$502*Data!D461/Data!D460</f>
        <v>5113.465036055708</v>
      </c>
      <c r="D460" s="4">
        <f>Data!E$502*Data!E461/Data!E460</f>
        <v>4168.5668948270941</v>
      </c>
      <c r="E460" s="4">
        <f>Data!F$502*Data!F461/Data!F460</f>
        <v>12268.414963069737</v>
      </c>
      <c r="G460" s="16">
        <f>$L$2*B460/Data!C$501+$M$2*C460/Data!D$501+$N$2*D460/Data!E$501+$O$2*E460/Data!F$501</f>
        <v>50307.890393210313</v>
      </c>
      <c r="I460" s="18">
        <f t="shared" si="8"/>
        <v>-307.89039321031305</v>
      </c>
    </row>
    <row r="461" spans="1:9" x14ac:dyDescent="0.25">
      <c r="A461" s="2">
        <f>Data!A462</f>
        <v>460</v>
      </c>
      <c r="B461" s="4">
        <f>Data!C$502*Data!C462/Data!C461</f>
        <v>11042.85271148478</v>
      </c>
      <c r="C461" s="4">
        <f>Data!D$502*Data!D462/Data!D461</f>
        <v>5187.5990153478924</v>
      </c>
      <c r="D461" s="4">
        <f>Data!E$502*Data!E462/Data!E461</f>
        <v>4255.1864645042888</v>
      </c>
      <c r="E461" s="4">
        <f>Data!F$502*Data!F462/Data!F461</f>
        <v>11769.502862376878</v>
      </c>
      <c r="G461" s="16">
        <f>$L$2*B461/Data!C$501+$M$2*C461/Data!D$501+$N$2*D461/Data!E$501+$O$2*E461/Data!F$501</f>
        <v>50385.928296354541</v>
      </c>
      <c r="I461" s="18">
        <f t="shared" si="8"/>
        <v>-385.92829635454109</v>
      </c>
    </row>
    <row r="462" spans="1:9" x14ac:dyDescent="0.25">
      <c r="A462" s="2">
        <f>Data!A463</f>
        <v>461</v>
      </c>
      <c r="B462" s="4">
        <f>Data!C$502*Data!C463/Data!C462</f>
        <v>10789.796540473797</v>
      </c>
      <c r="C462" s="4">
        <f>Data!D$502*Data!D463/Data!D462</f>
        <v>5158.1627993872135</v>
      </c>
      <c r="D462" s="4">
        <f>Data!E$502*Data!E463/Data!E462</f>
        <v>4175.8914425497696</v>
      </c>
      <c r="E462" s="4">
        <f>Data!F$502*Data!F463/Data!F462</f>
        <v>12023.65548261836</v>
      </c>
      <c r="G462" s="16">
        <f>$L$2*B462/Data!C$501+$M$2*C462/Data!D$501+$N$2*D462/Data!E$501+$O$2*E462/Data!F$501</f>
        <v>50187.465282699995</v>
      </c>
      <c r="I462" s="18">
        <f t="shared" si="8"/>
        <v>-187.46528269999544</v>
      </c>
    </row>
    <row r="463" spans="1:9" x14ac:dyDescent="0.25">
      <c r="A463" s="2">
        <f>Data!A464</f>
        <v>462</v>
      </c>
      <c r="B463" s="4">
        <f>Data!C$502*Data!C464/Data!C463</f>
        <v>11285.930042152242</v>
      </c>
      <c r="C463" s="4">
        <f>Data!D$502*Data!D464/Data!D463</f>
        <v>5203.4563867033085</v>
      </c>
      <c r="D463" s="4">
        <f>Data!E$502*Data!E464/Data!E463</f>
        <v>4222.9394112314858</v>
      </c>
      <c r="E463" s="4">
        <f>Data!F$502*Data!F464/Data!F463</f>
        <v>11831.805766494583</v>
      </c>
      <c r="G463" s="16">
        <f>$L$2*B463/Data!C$501+$M$2*C463/Data!D$501+$N$2*D463/Data!E$501+$O$2*E463/Data!F$501</f>
        <v>50655.921952883597</v>
      </c>
      <c r="I463" s="18">
        <f t="shared" si="8"/>
        <v>-655.92195288359653</v>
      </c>
    </row>
    <row r="464" spans="1:9" x14ac:dyDescent="0.25">
      <c r="A464" s="2">
        <f>Data!A465</f>
        <v>463</v>
      </c>
      <c r="B464" s="4">
        <f>Data!C$502*Data!C465/Data!C464</f>
        <v>11202.057826534803</v>
      </c>
      <c r="C464" s="4">
        <f>Data!D$502*Data!D465/Data!D464</f>
        <v>5296.1682019852606</v>
      </c>
      <c r="D464" s="4">
        <f>Data!E$502*Data!E465/Data!E464</f>
        <v>4305.1340809722979</v>
      </c>
      <c r="E464" s="4">
        <f>Data!F$502*Data!F465/Data!F464</f>
        <v>12196.617006691009</v>
      </c>
      <c r="G464" s="16">
        <f>$L$2*B464/Data!C$501+$M$2*C464/Data!D$501+$N$2*D464/Data!E$501+$O$2*E464/Data!F$501</f>
        <v>51502.810975046305</v>
      </c>
      <c r="I464" s="18">
        <f t="shared" si="8"/>
        <v>-1502.8109750463045</v>
      </c>
    </row>
    <row r="465" spans="1:9" x14ac:dyDescent="0.25">
      <c r="A465" s="2">
        <f>Data!A466</f>
        <v>464</v>
      </c>
      <c r="B465" s="4">
        <f>Data!C$502*Data!C466/Data!C465</f>
        <v>10826.361817451951</v>
      </c>
      <c r="C465" s="4">
        <f>Data!D$502*Data!D466/Data!D465</f>
        <v>5188.563156049956</v>
      </c>
      <c r="D465" s="4">
        <f>Data!E$502*Data!E466/Data!E465</f>
        <v>4218.9433528990694</v>
      </c>
      <c r="E465" s="4">
        <f>Data!F$502*Data!F466/Data!F465</f>
        <v>12014.63148129197</v>
      </c>
      <c r="G465" s="16">
        <f>$L$2*B465/Data!C$501+$M$2*C465/Data!D$501+$N$2*D465/Data!E$501+$O$2*E465/Data!F$501</f>
        <v>50404.194012729306</v>
      </c>
      <c r="I465" s="18">
        <f t="shared" si="8"/>
        <v>-404.19401272930554</v>
      </c>
    </row>
    <row r="466" spans="1:9" x14ac:dyDescent="0.25">
      <c r="A466" s="2">
        <f>Data!A467</f>
        <v>465</v>
      </c>
      <c r="B466" s="4">
        <f>Data!C$502*Data!C467/Data!C466</f>
        <v>10971.977428339904</v>
      </c>
      <c r="C466" s="4">
        <f>Data!D$502*Data!D467/Data!D466</f>
        <v>5142.0713427816481</v>
      </c>
      <c r="D466" s="4">
        <f>Data!E$502*Data!E467/Data!E466</f>
        <v>4151.7306084656093</v>
      </c>
      <c r="E466" s="4">
        <f>Data!F$502*Data!F467/Data!F466</f>
        <v>11753.21976410669</v>
      </c>
      <c r="G466" s="16">
        <f>$L$2*B466/Data!C$501+$M$2*C466/Data!D$501+$N$2*D466/Data!E$501+$O$2*E466/Data!F$501</f>
        <v>49914.834795198782</v>
      </c>
      <c r="I466" s="18">
        <f t="shared" si="8"/>
        <v>85.165204801218351</v>
      </c>
    </row>
    <row r="467" spans="1:9" x14ac:dyDescent="0.25">
      <c r="A467" s="2">
        <f>Data!A468</f>
        <v>466</v>
      </c>
      <c r="B467" s="4">
        <f>Data!C$502*Data!C468/Data!C467</f>
        <v>10981.02281667832</v>
      </c>
      <c r="C467" s="4">
        <f>Data!D$502*Data!D468/Data!D467</f>
        <v>5163.5160513194014</v>
      </c>
      <c r="D467" s="4">
        <f>Data!E$502*Data!E468/Data!E467</f>
        <v>4193.7839137156561</v>
      </c>
      <c r="E467" s="4">
        <f>Data!F$502*Data!F468/Data!F467</f>
        <v>11858.531933065487</v>
      </c>
      <c r="G467" s="16">
        <f>$L$2*B467/Data!C$501+$M$2*C467/Data!D$501+$N$2*D467/Data!E$501+$O$2*E467/Data!F$501</f>
        <v>50218.914704887211</v>
      </c>
      <c r="I467" s="18">
        <f t="shared" si="8"/>
        <v>-218.91470488721097</v>
      </c>
    </row>
    <row r="468" spans="1:9" x14ac:dyDescent="0.25">
      <c r="A468" s="2">
        <f>Data!A469</f>
        <v>467</v>
      </c>
      <c r="B468" s="4">
        <f>Data!C$502*Data!C469/Data!C468</f>
        <v>11345.977666567707</v>
      </c>
      <c r="C468" s="4">
        <f>Data!D$502*Data!D469/Data!D468</f>
        <v>5328.1900116536972</v>
      </c>
      <c r="D468" s="4">
        <f>Data!E$502*Data!E469/Data!E468</f>
        <v>4331.2007913554789</v>
      </c>
      <c r="E468" s="4">
        <f>Data!F$502*Data!F469/Data!F468</f>
        <v>11989.336940319396</v>
      </c>
      <c r="G468" s="16">
        <f>$L$2*B468/Data!C$501+$M$2*C468/Data!D$501+$N$2*D468/Data!E$501+$O$2*E468/Data!F$501</f>
        <v>51536.736055975896</v>
      </c>
      <c r="I468" s="18">
        <f t="shared" si="8"/>
        <v>-1536.7360559758963</v>
      </c>
    </row>
    <row r="469" spans="1:9" x14ac:dyDescent="0.25">
      <c r="A469" s="2">
        <f>Data!A470</f>
        <v>468</v>
      </c>
      <c r="B469" s="4">
        <f>Data!C$502*Data!C470/Data!C469</f>
        <v>11060.300169872507</v>
      </c>
      <c r="C469" s="4">
        <f>Data!D$502*Data!D470/Data!D469</f>
        <v>5227.1082042350363</v>
      </c>
      <c r="D469" s="4">
        <f>Data!E$502*Data!E470/Data!E469</f>
        <v>4286.5356679927509</v>
      </c>
      <c r="E469" s="4">
        <f>Data!F$502*Data!F470/Data!F469</f>
        <v>12322.835787523636</v>
      </c>
      <c r="G469" s="16">
        <f>$L$2*B469/Data!C$501+$M$2*C469/Data!D$501+$N$2*D469/Data!E$501+$O$2*E469/Data!F$501</f>
        <v>51279.639809099812</v>
      </c>
      <c r="I469" s="18">
        <f t="shared" si="8"/>
        <v>-1279.6398090998118</v>
      </c>
    </row>
    <row r="470" spans="1:9" x14ac:dyDescent="0.25">
      <c r="A470" s="2">
        <f>Data!A471</f>
        <v>469</v>
      </c>
      <c r="B470" s="4">
        <f>Data!C$502*Data!C471/Data!C470</f>
        <v>10809.638870202392</v>
      </c>
      <c r="C470" s="4">
        <f>Data!D$502*Data!D471/Data!D470</f>
        <v>5188.8531926140604</v>
      </c>
      <c r="D470" s="4">
        <f>Data!E$502*Data!E471/Data!E470</f>
        <v>4235.4568339803936</v>
      </c>
      <c r="E470" s="4">
        <f>Data!F$502*Data!F471/Data!F470</f>
        <v>11888.864123708308</v>
      </c>
      <c r="G470" s="16">
        <f>$L$2*B470/Data!C$501+$M$2*C470/Data!D$501+$N$2*D470/Data!E$501+$O$2*E470/Data!F$501</f>
        <v>50274.017518857465</v>
      </c>
      <c r="I470" s="18">
        <f t="shared" si="8"/>
        <v>-274.01751885746489</v>
      </c>
    </row>
    <row r="471" spans="1:9" x14ac:dyDescent="0.25">
      <c r="A471" s="2">
        <f>Data!A472</f>
        <v>470</v>
      </c>
      <c r="B471" s="4">
        <f>Data!C$502*Data!C472/Data!C471</f>
        <v>11314.103231109319</v>
      </c>
      <c r="C471" s="4">
        <f>Data!D$502*Data!D472/Data!D471</f>
        <v>5208.10084892743</v>
      </c>
      <c r="D471" s="4">
        <f>Data!E$502*Data!E472/Data!E471</f>
        <v>4259.4491665601035</v>
      </c>
      <c r="E471" s="4">
        <f>Data!F$502*Data!F472/Data!F471</f>
        <v>12046.24991846089</v>
      </c>
      <c r="G471" s="16">
        <f>$L$2*B471/Data!C$501+$M$2*C471/Data!D$501+$N$2*D471/Data!E$501+$O$2*E471/Data!F$501</f>
        <v>51049.863122464907</v>
      </c>
      <c r="I471" s="18">
        <f t="shared" si="8"/>
        <v>-1049.8631224649071</v>
      </c>
    </row>
    <row r="472" spans="1:9" x14ac:dyDescent="0.25">
      <c r="A472" s="2">
        <f>Data!A473</f>
        <v>471</v>
      </c>
      <c r="B472" s="4">
        <f>Data!C$502*Data!C473/Data!C472</f>
        <v>11067.174633127443</v>
      </c>
      <c r="C472" s="4">
        <f>Data!D$502*Data!D473/Data!D472</f>
        <v>5246.8000072870373</v>
      </c>
      <c r="D472" s="4">
        <f>Data!E$502*Data!E473/Data!E472</f>
        <v>4270.6980235092442</v>
      </c>
      <c r="E472" s="4">
        <f>Data!F$502*Data!F473/Data!F472</f>
        <v>12245.86900334209</v>
      </c>
      <c r="G472" s="16">
        <f>$L$2*B472/Data!C$501+$M$2*C472/Data!D$501+$N$2*D472/Data!E$501+$O$2*E472/Data!F$501</f>
        <v>51210.170437376029</v>
      </c>
      <c r="I472" s="18">
        <f t="shared" si="8"/>
        <v>-1210.1704373760294</v>
      </c>
    </row>
    <row r="473" spans="1:9" x14ac:dyDescent="0.25">
      <c r="A473" s="2">
        <f>Data!A474</f>
        <v>472</v>
      </c>
      <c r="B473" s="4">
        <f>Data!C$502*Data!C474/Data!C473</f>
        <v>10891.206159059948</v>
      </c>
      <c r="C473" s="4">
        <f>Data!D$502*Data!D474/Data!D473</f>
        <v>5190.1541917788445</v>
      </c>
      <c r="D473" s="4">
        <f>Data!E$502*Data!E474/Data!E473</f>
        <v>4208.1741832195294</v>
      </c>
      <c r="E473" s="4">
        <f>Data!F$502*Data!F474/Data!F473</f>
        <v>11892.721528772065</v>
      </c>
      <c r="G473" s="16">
        <f>$L$2*B473/Data!C$501+$M$2*C473/Data!D$501+$N$2*D473/Data!E$501+$O$2*E473/Data!F$501</f>
        <v>50291.665026448689</v>
      </c>
      <c r="I473" s="18">
        <f t="shared" si="8"/>
        <v>-291.66502644868888</v>
      </c>
    </row>
    <row r="474" spans="1:9" x14ac:dyDescent="0.25">
      <c r="A474" s="2">
        <f>Data!A475</f>
        <v>473</v>
      </c>
      <c r="B474" s="4">
        <f>Data!C$502*Data!C475/Data!C474</f>
        <v>10918.38562586805</v>
      </c>
      <c r="C474" s="4">
        <f>Data!D$502*Data!D475/Data!D474</f>
        <v>5116.3382780739003</v>
      </c>
      <c r="D474" s="4">
        <f>Data!E$502*Data!E475/Data!E474</f>
        <v>4118.7562245932277</v>
      </c>
      <c r="E474" s="4">
        <f>Data!F$502*Data!F475/Data!F474</f>
        <v>11753.332971263417</v>
      </c>
      <c r="G474" s="16">
        <f>$L$2*B474/Data!C$501+$M$2*C474/Data!D$501+$N$2*D474/Data!E$501+$O$2*E474/Data!F$501</f>
        <v>49709.576342397333</v>
      </c>
      <c r="I474" s="18">
        <f t="shared" si="8"/>
        <v>290.42365760266694</v>
      </c>
    </row>
    <row r="475" spans="1:9" x14ac:dyDescent="0.25">
      <c r="A475" s="2">
        <f>Data!A476</f>
        <v>474</v>
      </c>
      <c r="B475" s="4">
        <f>Data!C$502*Data!C476/Data!C475</f>
        <v>11101.354501862488</v>
      </c>
      <c r="C475" s="4">
        <f>Data!D$502*Data!D476/Data!D475</f>
        <v>5243.5465624197032</v>
      </c>
      <c r="D475" s="4">
        <f>Data!E$502*Data!E476/Data!E475</f>
        <v>4244.0322321296762</v>
      </c>
      <c r="E475" s="4">
        <f>Data!F$502*Data!F476/Data!F475</f>
        <v>11945.451173419438</v>
      </c>
      <c r="G475" s="16">
        <f>$L$2*B475/Data!C$501+$M$2*C475/Data!D$501+$N$2*D475/Data!E$501+$O$2*E475/Data!F$501</f>
        <v>50795.402206178231</v>
      </c>
      <c r="I475" s="18">
        <f t="shared" si="8"/>
        <v>-795.4022061782307</v>
      </c>
    </row>
    <row r="476" spans="1:9" x14ac:dyDescent="0.25">
      <c r="A476" s="2">
        <f>Data!A477</f>
        <v>475</v>
      </c>
      <c r="B476" s="4">
        <f>Data!C$502*Data!C477/Data!C476</f>
        <v>11063.782012632651</v>
      </c>
      <c r="C476" s="4">
        <f>Data!D$502*Data!D477/Data!D476</f>
        <v>5156.7278349765347</v>
      </c>
      <c r="D476" s="4">
        <f>Data!E$502*Data!E477/Data!E476</f>
        <v>4258.0838678462133</v>
      </c>
      <c r="E476" s="4">
        <f>Data!F$502*Data!F477/Data!F476</f>
        <v>12064.548094228514</v>
      </c>
      <c r="G476" s="16">
        <f>$L$2*B476/Data!C$501+$M$2*C476/Data!D$501+$N$2*D476/Data!E$501+$O$2*E476/Data!F$501</f>
        <v>50686.732881525604</v>
      </c>
      <c r="I476" s="18">
        <f t="shared" si="8"/>
        <v>-686.73288152560417</v>
      </c>
    </row>
    <row r="477" spans="1:9" x14ac:dyDescent="0.25">
      <c r="A477" s="2">
        <f>Data!A478</f>
        <v>476</v>
      </c>
      <c r="B477" s="4">
        <f>Data!C$502*Data!C478/Data!C477</f>
        <v>10851.424569970583</v>
      </c>
      <c r="C477" s="4">
        <f>Data!D$502*Data!D478/Data!D477</f>
        <v>5192.6174011879439</v>
      </c>
      <c r="D477" s="4">
        <f>Data!E$502*Data!E478/Data!E477</f>
        <v>4222.2734315904818</v>
      </c>
      <c r="E477" s="4">
        <f>Data!F$502*Data!F478/Data!F477</f>
        <v>12141.208425612222</v>
      </c>
      <c r="G477" s="16">
        <f>$L$2*B477/Data!C$501+$M$2*C477/Data!D$501+$N$2*D477/Data!E$501+$O$2*E477/Data!F$501</f>
        <v>50604.09319442726</v>
      </c>
      <c r="I477" s="18">
        <f t="shared" si="8"/>
        <v>-604.09319442725973</v>
      </c>
    </row>
    <row r="478" spans="1:9" x14ac:dyDescent="0.25">
      <c r="A478" s="2">
        <f>Data!A479</f>
        <v>477</v>
      </c>
      <c r="B478" s="4">
        <f>Data!C$502*Data!C479/Data!C478</f>
        <v>10896.432564186773</v>
      </c>
      <c r="C478" s="4">
        <f>Data!D$502*Data!D479/Data!D478</f>
        <v>5073.2301199955964</v>
      </c>
      <c r="D478" s="4">
        <f>Data!E$502*Data!E479/Data!E478</f>
        <v>4116.5517527939865</v>
      </c>
      <c r="E478" s="4">
        <f>Data!F$502*Data!F479/Data!F478</f>
        <v>11732.573423354308</v>
      </c>
      <c r="G478" s="16">
        <f>$L$2*B478/Data!C$501+$M$2*C478/Data!D$501+$N$2*D478/Data!E$501+$O$2*E478/Data!F$501</f>
        <v>49531.337705486359</v>
      </c>
      <c r="I478" s="18">
        <f t="shared" si="8"/>
        <v>468.66229451364052</v>
      </c>
    </row>
    <row r="479" spans="1:9" x14ac:dyDescent="0.25">
      <c r="A479" s="2">
        <f>Data!A480</f>
        <v>478</v>
      </c>
      <c r="B479" s="4">
        <f>Data!C$502*Data!C480/Data!C479</f>
        <v>11088.958369641938</v>
      </c>
      <c r="C479" s="4">
        <f>Data!D$502*Data!D480/Data!D479</f>
        <v>5247.2078415156766</v>
      </c>
      <c r="D479" s="4">
        <f>Data!E$502*Data!E480/Data!E479</f>
        <v>4259.0808635313506</v>
      </c>
      <c r="E479" s="4">
        <f>Data!F$502*Data!F480/Data!F479</f>
        <v>11994.061549368253</v>
      </c>
      <c r="G479" s="16">
        <f>$L$2*B479/Data!C$501+$M$2*C479/Data!D$501+$N$2*D479/Data!E$501+$O$2*E479/Data!F$501</f>
        <v>50891.489070838928</v>
      </c>
      <c r="I479" s="18">
        <f t="shared" si="8"/>
        <v>-891.48907083892846</v>
      </c>
    </row>
    <row r="480" spans="1:9" x14ac:dyDescent="0.25">
      <c r="A480" s="2">
        <f>Data!A481</f>
        <v>479</v>
      </c>
      <c r="B480" s="4">
        <f>Data!C$502*Data!C481/Data!C480</f>
        <v>11034.397446062729</v>
      </c>
      <c r="C480" s="4">
        <f>Data!D$502*Data!D481/Data!D480</f>
        <v>5195.4520644849026</v>
      </c>
      <c r="D480" s="4">
        <f>Data!E$502*Data!E481/Data!E480</f>
        <v>4167.5012297892526</v>
      </c>
      <c r="E480" s="4">
        <f>Data!F$502*Data!F481/Data!F480</f>
        <v>11913.592059199995</v>
      </c>
      <c r="G480" s="16">
        <f>$L$2*B480/Data!C$501+$M$2*C480/Data!D$501+$N$2*D480/Data!E$501+$O$2*E480/Data!F$501</f>
        <v>50366.525405090782</v>
      </c>
      <c r="I480" s="18">
        <f t="shared" si="8"/>
        <v>-366.52540509078244</v>
      </c>
    </row>
    <row r="481" spans="1:9" x14ac:dyDescent="0.25">
      <c r="A481" s="2">
        <f>Data!A482</f>
        <v>480</v>
      </c>
      <c r="B481" s="4">
        <f>Data!C$502*Data!C482/Data!C481</f>
        <v>11212.845171138588</v>
      </c>
      <c r="C481" s="4">
        <f>Data!D$502*Data!D482/Data!D481</f>
        <v>5328.0330713939902</v>
      </c>
      <c r="D481" s="4">
        <f>Data!E$502*Data!E482/Data!E481</f>
        <v>4320.9178217074259</v>
      </c>
      <c r="E481" s="4">
        <f>Data!F$502*Data!F482/Data!F481</f>
        <v>11925.398753721907</v>
      </c>
      <c r="G481" s="16">
        <f>$L$2*B481/Data!C$501+$M$2*C481/Data!D$501+$N$2*D481/Data!E$501+$O$2*E481/Data!F$501</f>
        <v>51309.134194978797</v>
      </c>
      <c r="I481" s="18">
        <f t="shared" si="8"/>
        <v>-1309.1341949787966</v>
      </c>
    </row>
    <row r="482" spans="1:9" x14ac:dyDescent="0.25">
      <c r="A482" s="2">
        <f>Data!A483</f>
        <v>481</v>
      </c>
      <c r="B482" s="4">
        <f>Data!C$502*Data!C483/Data!C482</f>
        <v>10818.084694454621</v>
      </c>
      <c r="C482" s="4">
        <f>Data!D$502*Data!D483/Data!D482</f>
        <v>5164.0562154896825</v>
      </c>
      <c r="D482" s="4">
        <f>Data!E$502*Data!E483/Data!E482</f>
        <v>4196.168761263054</v>
      </c>
      <c r="E482" s="4">
        <f>Data!F$502*Data!F483/Data!F482</f>
        <v>12113.333368306116</v>
      </c>
      <c r="G482" s="16">
        <f>$L$2*B482/Data!C$501+$M$2*C482/Data!D$501+$N$2*D482/Data!E$501+$O$2*E482/Data!F$501</f>
        <v>50391.260777214789</v>
      </c>
      <c r="I482" s="18">
        <f t="shared" si="8"/>
        <v>-391.26077721478941</v>
      </c>
    </row>
    <row r="483" spans="1:9" x14ac:dyDescent="0.25">
      <c r="A483" s="2">
        <f>Data!A484</f>
        <v>482</v>
      </c>
      <c r="B483" s="4">
        <f>Data!C$502*Data!C484/Data!C483</f>
        <v>11108.630464607062</v>
      </c>
      <c r="C483" s="4">
        <f>Data!D$502*Data!D484/Data!D483</f>
        <v>5251.5282687773051</v>
      </c>
      <c r="D483" s="4">
        <f>Data!E$502*Data!E484/Data!E483</f>
        <v>4231.1930216662286</v>
      </c>
      <c r="E483" s="4">
        <f>Data!F$502*Data!F484/Data!F483</f>
        <v>11982.335997045086</v>
      </c>
      <c r="G483" s="16">
        <f>$L$2*B483/Data!C$501+$M$2*C483/Data!D$501+$N$2*D483/Data!E$501+$O$2*E483/Data!F$501</f>
        <v>50840.083197636617</v>
      </c>
      <c r="I483" s="18">
        <f t="shared" si="8"/>
        <v>-840.08319763661711</v>
      </c>
    </row>
    <row r="484" spans="1:9" x14ac:dyDescent="0.25">
      <c r="A484" s="2">
        <f>Data!A485</f>
        <v>483</v>
      </c>
      <c r="B484" s="4">
        <f>Data!C$502*Data!C485/Data!C484</f>
        <v>11225.846956081759</v>
      </c>
      <c r="C484" s="4">
        <f>Data!D$502*Data!D485/Data!D484</f>
        <v>5265.7217488829792</v>
      </c>
      <c r="D484" s="4">
        <f>Data!E$502*Data!E485/Data!E484</f>
        <v>4312.2628780859259</v>
      </c>
      <c r="E484" s="4">
        <f>Data!F$502*Data!F485/Data!F484</f>
        <v>12020.925077197766</v>
      </c>
      <c r="G484" s="16">
        <f>$L$2*B484/Data!C$501+$M$2*C484/Data!D$501+$N$2*D484/Data!E$501+$O$2*E484/Data!F$501</f>
        <v>51234.957173761271</v>
      </c>
      <c r="I484" s="18">
        <f t="shared" si="8"/>
        <v>-1234.9571737612714</v>
      </c>
    </row>
    <row r="485" spans="1:9" x14ac:dyDescent="0.25">
      <c r="A485" s="2">
        <f>Data!A486</f>
        <v>484</v>
      </c>
      <c r="B485" s="4">
        <f>Data!C$502*Data!C486/Data!C485</f>
        <v>10860.584362596219</v>
      </c>
      <c r="C485" s="4">
        <f>Data!D$502*Data!D486/Data!D485</f>
        <v>5229.8454259801474</v>
      </c>
      <c r="D485" s="4">
        <f>Data!E$502*Data!E486/Data!E485</f>
        <v>4246.8095873800021</v>
      </c>
      <c r="E485" s="4">
        <f>Data!F$502*Data!F486/Data!F485</f>
        <v>12292.977177068118</v>
      </c>
      <c r="G485" s="16">
        <f>$L$2*B485/Data!C$501+$M$2*C485/Data!D$501+$N$2*D485/Data!E$501+$O$2*E485/Data!F$501</f>
        <v>50969.685974132626</v>
      </c>
      <c r="I485" s="18">
        <f t="shared" si="8"/>
        <v>-969.68597413262614</v>
      </c>
    </row>
    <row r="486" spans="1:9" x14ac:dyDescent="0.25">
      <c r="A486" s="2">
        <f>Data!A487</f>
        <v>485</v>
      </c>
      <c r="B486" s="4">
        <f>Data!C$502*Data!C487/Data!C486</f>
        <v>10996.633033616175</v>
      </c>
      <c r="C486" s="4">
        <f>Data!D$502*Data!D487/Data!D486</f>
        <v>5182.3400454174498</v>
      </c>
      <c r="D486" s="4">
        <f>Data!E$502*Data!E487/Data!E486</f>
        <v>4280.0576599964297</v>
      </c>
      <c r="E486" s="4">
        <f>Data!F$502*Data!F487/Data!F486</f>
        <v>11580.929041526459</v>
      </c>
      <c r="G486" s="16">
        <f>$L$2*B486/Data!C$501+$M$2*C486/Data!D$501+$N$2*D486/Data!E$501+$O$2*E486/Data!F$501</f>
        <v>50154.718793059255</v>
      </c>
      <c r="I486" s="18">
        <f t="shared" si="8"/>
        <v>-154.7187930592554</v>
      </c>
    </row>
    <row r="487" spans="1:9" x14ac:dyDescent="0.25">
      <c r="A487" s="2">
        <f>Data!A488</f>
        <v>486</v>
      </c>
      <c r="B487" s="4">
        <f>Data!C$502*Data!C488/Data!C487</f>
        <v>11037.334229359933</v>
      </c>
      <c r="C487" s="4">
        <f>Data!D$502*Data!D488/Data!D487</f>
        <v>5085.121230451723</v>
      </c>
      <c r="D487" s="4">
        <f>Data!E$502*Data!E488/Data!E487</f>
        <v>4141.194904528902</v>
      </c>
      <c r="E487" s="4">
        <f>Data!F$502*Data!F488/Data!F487</f>
        <v>12082.818946609177</v>
      </c>
      <c r="G487" s="16">
        <f>$L$2*B487/Data!C$501+$M$2*C487/Data!D$501+$N$2*D487/Data!E$501+$O$2*E487/Data!F$501</f>
        <v>50190.045771345292</v>
      </c>
      <c r="I487" s="18">
        <f t="shared" si="8"/>
        <v>-190.04577134529245</v>
      </c>
    </row>
    <row r="488" spans="1:9" x14ac:dyDescent="0.25">
      <c r="A488" s="2">
        <f>Data!A489</f>
        <v>487</v>
      </c>
      <c r="B488" s="4">
        <f>Data!C$502*Data!C489/Data!C488</f>
        <v>10692.675407513127</v>
      </c>
      <c r="C488" s="4">
        <f>Data!D$502*Data!D489/Data!D488</f>
        <v>5066.973416731822</v>
      </c>
      <c r="D488" s="4">
        <f>Data!E$502*Data!E489/Data!E488</f>
        <v>4090.7804602294068</v>
      </c>
      <c r="E488" s="4">
        <f>Data!F$502*Data!F489/Data!F488</f>
        <v>11881.701577418971</v>
      </c>
      <c r="G488" s="16">
        <f>$L$2*B488/Data!C$501+$M$2*C488/Data!D$501+$N$2*D488/Data!E$501+$O$2*E488/Data!F$501</f>
        <v>49446.699957431003</v>
      </c>
      <c r="I488" s="18">
        <f t="shared" si="8"/>
        <v>553.30004256899701</v>
      </c>
    </row>
    <row r="489" spans="1:9" x14ac:dyDescent="0.25">
      <c r="A489" s="2">
        <f>Data!A490</f>
        <v>488</v>
      </c>
      <c r="B489" s="4">
        <f>Data!C$502*Data!C490/Data!C489</f>
        <v>11054.303886995529</v>
      </c>
      <c r="C489" s="4">
        <f>Data!D$502*Data!D490/Data!D489</f>
        <v>5079.3379273046003</v>
      </c>
      <c r="D489" s="4">
        <f>Data!E$502*Data!E490/Data!E489</f>
        <v>4121.3855113254849</v>
      </c>
      <c r="E489" s="4">
        <f>Data!F$502*Data!F490/Data!F489</f>
        <v>11676.260215828426</v>
      </c>
      <c r="G489" s="16">
        <f>$L$2*B489/Data!C$501+$M$2*C489/Data!D$501+$N$2*D489/Data!E$501+$O$2*E489/Data!F$501</f>
        <v>49637.179463074288</v>
      </c>
      <c r="I489" s="18">
        <f t="shared" si="8"/>
        <v>362.82053692571208</v>
      </c>
    </row>
    <row r="490" spans="1:9" x14ac:dyDescent="0.25">
      <c r="A490" s="2">
        <f>Data!A491</f>
        <v>489</v>
      </c>
      <c r="B490" s="4">
        <f>Data!C$502*Data!C491/Data!C490</f>
        <v>11306.703430401676</v>
      </c>
      <c r="C490" s="4">
        <f>Data!D$502*Data!D491/Data!D490</f>
        <v>5400.8855878031563</v>
      </c>
      <c r="D490" s="4">
        <f>Data!E$502*Data!E491/Data!E490</f>
        <v>4371.3610885323105</v>
      </c>
      <c r="E490" s="4">
        <f>Data!F$502*Data!F491/Data!F490</f>
        <v>12411.816492466978</v>
      </c>
      <c r="G490" s="16">
        <f>$L$2*B490/Data!C$501+$M$2*C490/Data!D$501+$N$2*D490/Data!E$501+$O$2*E490/Data!F$501</f>
        <v>52335.141750671872</v>
      </c>
      <c r="I490" s="18">
        <f t="shared" si="8"/>
        <v>-2335.1417506718717</v>
      </c>
    </row>
    <row r="491" spans="1:9" x14ac:dyDescent="0.25">
      <c r="A491" s="2">
        <f>Data!A492</f>
        <v>490</v>
      </c>
      <c r="B491" s="4">
        <f>Data!C$502*Data!C492/Data!C491</f>
        <v>10753.937618589247</v>
      </c>
      <c r="C491" s="4">
        <f>Data!D$502*Data!D492/Data!D491</f>
        <v>5167.7052677964857</v>
      </c>
      <c r="D491" s="4">
        <f>Data!E$502*Data!E492/Data!E491</f>
        <v>4181.1935093475395</v>
      </c>
      <c r="E491" s="4">
        <f>Data!F$502*Data!F492/Data!F491</f>
        <v>11793.674837933664</v>
      </c>
      <c r="G491" s="16">
        <f>$L$2*B491/Data!C$501+$M$2*C491/Data!D$501+$N$2*D491/Data!E$501+$O$2*E491/Data!F$501</f>
        <v>49910.569992379067</v>
      </c>
      <c r="I491" s="18">
        <f t="shared" si="8"/>
        <v>89.430007620932884</v>
      </c>
    </row>
    <row r="492" spans="1:9" x14ac:dyDescent="0.25">
      <c r="A492" s="2">
        <f>Data!A493</f>
        <v>491</v>
      </c>
      <c r="B492" s="4">
        <f>Data!C$502*Data!C493/Data!C492</f>
        <v>11059.540419474068</v>
      </c>
      <c r="C492" s="4">
        <f>Data!D$502*Data!D493/Data!D492</f>
        <v>5149.5940246694727</v>
      </c>
      <c r="D492" s="4">
        <f>Data!E$502*Data!E493/Data!E492</f>
        <v>4217.2800021894382</v>
      </c>
      <c r="E492" s="4">
        <f>Data!F$502*Data!F493/Data!F492</f>
        <v>11954.226874712213</v>
      </c>
      <c r="G492" s="16">
        <f>$L$2*B492/Data!C$501+$M$2*C492/Data!D$501+$N$2*D492/Data!E$501+$O$2*E492/Data!F$501</f>
        <v>50426.052591922111</v>
      </c>
      <c r="I492" s="18">
        <f t="shared" si="8"/>
        <v>-426.05259192211088</v>
      </c>
    </row>
    <row r="493" spans="1:9" x14ac:dyDescent="0.25">
      <c r="A493" s="2">
        <f>Data!A494</f>
        <v>492</v>
      </c>
      <c r="B493" s="4">
        <f>Data!C$502*Data!C494/Data!C493</f>
        <v>11183.240065827069</v>
      </c>
      <c r="C493" s="4">
        <f>Data!D$502*Data!D494/Data!D493</f>
        <v>5150.7071670828518</v>
      </c>
      <c r="D493" s="4">
        <f>Data!E$502*Data!E494/Data!E493</f>
        <v>4192.6790563910299</v>
      </c>
      <c r="E493" s="4">
        <f>Data!F$502*Data!F494/Data!F493</f>
        <v>11769.124799641686</v>
      </c>
      <c r="G493" s="16">
        <f>$L$2*B493/Data!C$501+$M$2*C493/Data!D$501+$N$2*D493/Data!E$501+$O$2*E493/Data!F$501</f>
        <v>50254.62878739764</v>
      </c>
      <c r="I493" s="18">
        <f t="shared" si="8"/>
        <v>-254.62878739763983</v>
      </c>
    </row>
    <row r="494" spans="1:9" x14ac:dyDescent="0.25">
      <c r="A494" s="2">
        <f>Data!A495</f>
        <v>493</v>
      </c>
      <c r="B494" s="4">
        <f>Data!C$502*Data!C495/Data!C494</f>
        <v>11010.761957352426</v>
      </c>
      <c r="C494" s="4">
        <f>Data!D$502*Data!D495/Data!D494</f>
        <v>5293.056163507822</v>
      </c>
      <c r="D494" s="4">
        <f>Data!E$502*Data!E495/Data!E494</f>
        <v>4309.9620892571793</v>
      </c>
      <c r="E494" s="4">
        <f>Data!F$502*Data!F495/Data!F494</f>
        <v>12117.899804404049</v>
      </c>
      <c r="G494" s="16">
        <f>$L$2*B494/Data!C$501+$M$2*C494/Data!D$501+$N$2*D494/Data!E$501+$O$2*E494/Data!F$501</f>
        <v>51231.207825158788</v>
      </c>
      <c r="I494" s="18">
        <f t="shared" si="8"/>
        <v>-1231.2078251587882</v>
      </c>
    </row>
    <row r="495" spans="1:9" x14ac:dyDescent="0.25">
      <c r="A495" s="2">
        <f>Data!A496</f>
        <v>494</v>
      </c>
      <c r="B495" s="4">
        <f>Data!C$502*Data!C496/Data!C495</f>
        <v>10671.799045630401</v>
      </c>
      <c r="C495" s="4">
        <f>Data!D$502*Data!D496/Data!D495</f>
        <v>4821.7629183820418</v>
      </c>
      <c r="D495" s="4">
        <f>Data!E$502*Data!E496/Data!E495</f>
        <v>3987.5418781995363</v>
      </c>
      <c r="E495" s="4">
        <f>Data!F$502*Data!F496/Data!F495</f>
        <v>11411.804363867976</v>
      </c>
      <c r="G495" s="16">
        <f>$L$2*B495/Data!C$501+$M$2*C495/Data!D$501+$N$2*D495/Data!E$501+$O$2*E495/Data!F$501</f>
        <v>47872.878701169298</v>
      </c>
      <c r="I495" s="18">
        <f t="shared" si="8"/>
        <v>2127.1212988307016</v>
      </c>
    </row>
    <row r="496" spans="1:9" x14ac:dyDescent="0.25">
      <c r="A496" s="2">
        <f>Data!A497</f>
        <v>495</v>
      </c>
      <c r="B496" s="4">
        <f>Data!C$502*Data!C497/Data!C496</f>
        <v>10574.201791804335</v>
      </c>
      <c r="C496" s="4">
        <f>Data!D$502*Data!D497/Data!D496</f>
        <v>5079.9392709328231</v>
      </c>
      <c r="D496" s="4">
        <f>Data!E$502*Data!E497/Data!E496</f>
        <v>4136.5427775847729</v>
      </c>
      <c r="E496" s="4">
        <f>Data!F$502*Data!F497/Data!F496</f>
        <v>12151.387469181</v>
      </c>
      <c r="G496" s="16">
        <f>$L$2*B496/Data!C$501+$M$2*C496/Data!D$501+$N$2*D496/Data!E$501+$O$2*E496/Data!F$501</f>
        <v>49820.5525942186</v>
      </c>
      <c r="I496" s="18">
        <f t="shared" si="8"/>
        <v>179.44740578140045</v>
      </c>
    </row>
    <row r="497" spans="1:10" x14ac:dyDescent="0.25">
      <c r="A497" s="2">
        <f>Data!A498</f>
        <v>496</v>
      </c>
      <c r="B497" s="4">
        <f>Data!C$502*Data!C498/Data!C497</f>
        <v>11448.027963327759</v>
      </c>
      <c r="C497" s="4">
        <f>Data!D$502*Data!D498/Data!D497</f>
        <v>5162.7229053008714</v>
      </c>
      <c r="D497" s="4">
        <f>Data!E$502*Data!E498/Data!E497</f>
        <v>4182.1655470974556</v>
      </c>
      <c r="E497" s="4">
        <f>Data!F$502*Data!F498/Data!F497</f>
        <v>11740.34813634967</v>
      </c>
      <c r="G497" s="16">
        <f>$L$2*B497/Data!C$501+$M$2*C497/Data!D$501+$N$2*D497/Data!E$501+$O$2*E497/Data!F$501</f>
        <v>50473.422244348272</v>
      </c>
      <c r="I497" s="18">
        <f t="shared" si="8"/>
        <v>-473.42224434827222</v>
      </c>
    </row>
    <row r="498" spans="1:10" x14ac:dyDescent="0.25">
      <c r="A498" s="2">
        <f>Data!A499</f>
        <v>497</v>
      </c>
      <c r="B498" s="4">
        <f>Data!C$502*Data!C499/Data!C498</f>
        <v>11390.889306904277</v>
      </c>
      <c r="C498" s="4">
        <f>Data!D$502*Data!D499/Data!D498</f>
        <v>5656.3168237704922</v>
      </c>
      <c r="D498" s="4">
        <f>Data!E$502*Data!E499/Data!E498</f>
        <v>4618.7595732794998</v>
      </c>
      <c r="E498" s="4">
        <f>Data!F$502*Data!F499/Data!F498</f>
        <v>12457.518144342999</v>
      </c>
      <c r="G498" s="16">
        <f>$L$2*B498/Data!C$501+$M$2*C498/Data!D$501+$N$2*D498/Data!E$501+$O$2*E498/Data!F$501</f>
        <v>53822.690698980696</v>
      </c>
      <c r="I498" s="18">
        <f t="shared" si="8"/>
        <v>-3822.6906989806957</v>
      </c>
    </row>
    <row r="499" spans="1:10" x14ac:dyDescent="0.25">
      <c r="A499" s="2">
        <f>Data!A500</f>
        <v>498</v>
      </c>
      <c r="B499" s="4">
        <f>Data!C$502*Data!C500/Data!C499</f>
        <v>10661.301821970348</v>
      </c>
      <c r="C499" s="4">
        <f>Data!D$502*Data!D500/Data!D499</f>
        <v>5123.6140116355691</v>
      </c>
      <c r="D499" s="4">
        <f>Data!E$502*Data!E500/Data!E499</f>
        <v>4127.7481873674815</v>
      </c>
      <c r="E499" s="4">
        <f>Data!F$502*Data!F500/Data!F499</f>
        <v>12177.479775175618</v>
      </c>
      <c r="G499" s="16">
        <f>$L$2*B499/Data!C$501+$M$2*C499/Data!D$501+$N$2*D499/Data!E$501+$O$2*E499/Data!F$501</f>
        <v>50040.510578030975</v>
      </c>
      <c r="I499" s="18">
        <f t="shared" si="8"/>
        <v>-40.510578030975012</v>
      </c>
    </row>
    <row r="500" spans="1:10" x14ac:dyDescent="0.25">
      <c r="A500" s="2">
        <f>Data!A501</f>
        <v>499</v>
      </c>
      <c r="B500" s="4">
        <f>Data!C$502*Data!C501/Data!C500</f>
        <v>10831.429828744271</v>
      </c>
      <c r="C500" s="4">
        <f>Data!D$502*Data!D501/Data!D500</f>
        <v>5057.3559956457811</v>
      </c>
      <c r="D500" s="4">
        <f>Data!E$502*Data!E501/Data!E500</f>
        <v>4117.754857310626</v>
      </c>
      <c r="E500" s="4">
        <f>Data!F$502*Data!F501/Data!F500</f>
        <v>12030.800080550247</v>
      </c>
      <c r="G500" s="16">
        <f>$L$2*B500/Data!C$501+$M$2*C500/Data!D$501+$N$2*D500/Data!E$501+$O$2*E500/Data!F$501</f>
        <v>49796.728859484094</v>
      </c>
      <c r="I500" s="18">
        <f t="shared" si="8"/>
        <v>203.27114051590615</v>
      </c>
    </row>
    <row r="501" spans="1:10" x14ac:dyDescent="0.25">
      <c r="A501" s="2">
        <f>Data!A502</f>
        <v>500</v>
      </c>
      <c r="B501" s="4">
        <f>Data!C$502*Data!C502/Data!C501</f>
        <v>11222.531068204933</v>
      </c>
      <c r="C501" s="4">
        <f>Data!D$502*Data!D502/Data!D501</f>
        <v>5300.4178114451679</v>
      </c>
      <c r="D501" s="4">
        <f>Data!E$502*Data!E502/Data!E501</f>
        <v>4342.1434172714335</v>
      </c>
      <c r="E501" s="4">
        <f>Data!F$502*Data!F502/Data!F501</f>
        <v>11899.001706219466</v>
      </c>
      <c r="G501" s="16">
        <f>$L$2*B501/Data!C$501+$M$2*C501/Data!D$501+$N$2*D501/Data!E$501+$O$2*E501/Data!F$501</f>
        <v>51255.694064184194</v>
      </c>
      <c r="I501" s="18">
        <f t="shared" si="8"/>
        <v>-1255.6940641841938</v>
      </c>
    </row>
    <row r="503" spans="1:10" x14ac:dyDescent="0.25">
      <c r="H503" s="5" t="s">
        <v>9</v>
      </c>
      <c r="J503" s="5">
        <f>AVERAGE(I2:I501)</f>
        <v>-609.25571863935852</v>
      </c>
    </row>
    <row r="504" spans="1:10" x14ac:dyDescent="0.25">
      <c r="H504" s="5" t="s">
        <v>10</v>
      </c>
      <c r="J504" s="5">
        <f>STDEV(I2:I501)</f>
        <v>524.39493332446057</v>
      </c>
    </row>
    <row r="505" spans="1:10" x14ac:dyDescent="0.25">
      <c r="H505" s="5" t="s">
        <v>11</v>
      </c>
      <c r="J505" s="5">
        <f>SKEW(I2:I501)</f>
        <v>2.783056426141781E-2</v>
      </c>
    </row>
    <row r="506" spans="1:10" x14ac:dyDescent="0.25">
      <c r="H506" s="5" t="s">
        <v>12</v>
      </c>
      <c r="J506" s="5">
        <f>KURT(I2:I501)</f>
        <v>5.0268401429528691</v>
      </c>
    </row>
    <row r="508" spans="1:10" x14ac:dyDescent="0.25">
      <c r="F508" t="s">
        <v>44</v>
      </c>
      <c r="G508" s="21">
        <v>0.95</v>
      </c>
      <c r="H508" s="5" t="s">
        <v>27</v>
      </c>
      <c r="J508" s="5">
        <f>NORMINV(G508, J503,J504)</f>
        <v>253.29718939435554</v>
      </c>
    </row>
    <row r="509" spans="1:10" x14ac:dyDescent="0.25">
      <c r="H509" s="5" t="s">
        <v>35</v>
      </c>
      <c r="J509" s="9">
        <f>NORMDIST(J508, J503,J504,FALSE)</f>
        <v>1.9667550889847764E-4</v>
      </c>
    </row>
    <row r="510" spans="1:10" x14ac:dyDescent="0.25">
      <c r="H510" s="5" t="s">
        <v>36</v>
      </c>
      <c r="J510" s="5">
        <f>(1/J509)*SQRT((1-G508)*G508/500)</f>
        <v>49.557743103846185</v>
      </c>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1"/>
  <sheetViews>
    <sheetView workbookViewId="0">
      <selection activeCell="N1" sqref="N1:S1048576"/>
    </sheetView>
  </sheetViews>
  <sheetFormatPr defaultRowHeight="15" x14ac:dyDescent="0.25"/>
  <cols>
    <col min="1" max="1" width="9.140625" style="2"/>
    <col min="2" max="2" width="11.5703125" style="27" customWidth="1"/>
    <col min="3" max="3" width="9.140625" style="2"/>
    <col min="4" max="4" width="15.7109375" customWidth="1"/>
  </cols>
  <sheetData>
    <row r="1" spans="1:12" x14ac:dyDescent="0.25">
      <c r="A1" s="2" t="s">
        <v>3</v>
      </c>
      <c r="B1" s="27" t="s">
        <v>49</v>
      </c>
      <c r="C1" s="2" t="s">
        <v>29</v>
      </c>
      <c r="D1" s="23" t="s">
        <v>45</v>
      </c>
      <c r="I1" t="s">
        <v>46</v>
      </c>
      <c r="L1">
        <v>1</v>
      </c>
    </row>
    <row r="2" spans="1:12" x14ac:dyDescent="0.25">
      <c r="A2" s="2">
        <f>Data!A496</f>
        <v>494</v>
      </c>
      <c r="B2" s="27">
        <v>2127.1212988307016</v>
      </c>
      <c r="C2" s="2">
        <v>1</v>
      </c>
      <c r="D2" s="16">
        <f t="shared" ref="D2:D33" si="0">SQRT($L$1)*B2</f>
        <v>2127.1212988307016</v>
      </c>
      <c r="I2" t="s">
        <v>47</v>
      </c>
      <c r="L2" s="22">
        <f>Scenarios!G508</f>
        <v>0.95</v>
      </c>
    </row>
    <row r="3" spans="1:12" x14ac:dyDescent="0.25">
      <c r="A3" s="2">
        <f>Data!A341</f>
        <v>339</v>
      </c>
      <c r="B3" s="27">
        <v>1793.4366742161219</v>
      </c>
      <c r="C3" s="2">
        <v>2</v>
      </c>
      <c r="D3" s="16">
        <f t="shared" si="0"/>
        <v>1793.4366742161219</v>
      </c>
      <c r="I3" t="s">
        <v>48</v>
      </c>
      <c r="L3">
        <f>500-L2*500</f>
        <v>25</v>
      </c>
    </row>
    <row r="4" spans="1:12" x14ac:dyDescent="0.25">
      <c r="A4" s="2">
        <f>Data!A331</f>
        <v>329</v>
      </c>
      <c r="B4" s="27">
        <v>1043.3235965480926</v>
      </c>
      <c r="C4" s="2">
        <v>3</v>
      </c>
      <c r="D4" s="16">
        <f t="shared" si="0"/>
        <v>1043.3235965480926</v>
      </c>
    </row>
    <row r="5" spans="1:12" x14ac:dyDescent="0.25">
      <c r="A5" s="2">
        <f>Data!A378</f>
        <v>376</v>
      </c>
      <c r="B5" s="27">
        <v>865.20617364110512</v>
      </c>
      <c r="C5" s="2">
        <v>4</v>
      </c>
      <c r="D5" s="16">
        <f t="shared" si="0"/>
        <v>865.20617364110512</v>
      </c>
      <c r="F5" s="22"/>
    </row>
    <row r="6" spans="1:12" x14ac:dyDescent="0.25">
      <c r="A6" s="2">
        <f>Data!A244</f>
        <v>242</v>
      </c>
      <c r="B6" s="27">
        <v>650.26221621895093</v>
      </c>
      <c r="C6" s="2">
        <v>5</v>
      </c>
      <c r="D6" s="16">
        <f t="shared" si="0"/>
        <v>650.26221621895093</v>
      </c>
    </row>
    <row r="7" spans="1:12" x14ac:dyDescent="0.25">
      <c r="A7" s="2">
        <f>Data!A240</f>
        <v>238</v>
      </c>
      <c r="B7" s="27">
        <v>646.80316714745277</v>
      </c>
      <c r="C7" s="2">
        <v>6</v>
      </c>
      <c r="D7" s="16">
        <f t="shared" si="0"/>
        <v>646.80316714745277</v>
      </c>
    </row>
    <row r="8" spans="1:12" x14ac:dyDescent="0.25">
      <c r="A8" s="2">
        <f>Data!A351</f>
        <v>349</v>
      </c>
      <c r="B8" s="27">
        <v>609.83198464642192</v>
      </c>
      <c r="C8" s="2">
        <v>7</v>
      </c>
      <c r="D8" s="16">
        <f t="shared" si="0"/>
        <v>609.83198464642192</v>
      </c>
    </row>
    <row r="9" spans="1:12" x14ac:dyDescent="0.25">
      <c r="A9" s="2">
        <f>Data!A489</f>
        <v>487</v>
      </c>
      <c r="B9" s="27">
        <v>553.30004256899701</v>
      </c>
      <c r="C9" s="2">
        <v>8</v>
      </c>
      <c r="D9" s="16">
        <f t="shared" si="0"/>
        <v>553.30004256899701</v>
      </c>
    </row>
    <row r="10" spans="1:12" x14ac:dyDescent="0.25">
      <c r="A10" s="2">
        <f>Data!A308</f>
        <v>306</v>
      </c>
      <c r="B10" s="27">
        <v>527.87868442354375</v>
      </c>
      <c r="C10" s="2">
        <v>9</v>
      </c>
      <c r="D10" s="16">
        <f t="shared" si="0"/>
        <v>527.87868442354375</v>
      </c>
    </row>
    <row r="11" spans="1:12" x14ac:dyDescent="0.25">
      <c r="A11" s="2">
        <f>Data!A229</f>
        <v>227</v>
      </c>
      <c r="B11" s="27">
        <v>508.44859318477393</v>
      </c>
      <c r="C11" s="2">
        <v>10</v>
      </c>
      <c r="D11" s="16">
        <f t="shared" si="0"/>
        <v>508.44859318477393</v>
      </c>
    </row>
    <row r="12" spans="1:12" x14ac:dyDescent="0.25">
      <c r="A12" s="2">
        <f>Data!A479</f>
        <v>477</v>
      </c>
      <c r="B12" s="27">
        <v>468.66229451364052</v>
      </c>
      <c r="C12" s="2">
        <v>11</v>
      </c>
      <c r="D12" s="16">
        <f t="shared" si="0"/>
        <v>468.66229451364052</v>
      </c>
    </row>
    <row r="13" spans="1:12" x14ac:dyDescent="0.25">
      <c r="A13" s="2">
        <f>Data!A133</f>
        <v>131</v>
      </c>
      <c r="B13" s="27">
        <v>458.05654235240218</v>
      </c>
      <c r="C13" s="2">
        <v>12</v>
      </c>
      <c r="D13" s="16">
        <f t="shared" si="0"/>
        <v>458.05654235240218</v>
      </c>
    </row>
    <row r="14" spans="1:12" x14ac:dyDescent="0.25">
      <c r="A14" s="2">
        <f>Data!A322</f>
        <v>320</v>
      </c>
      <c r="B14" s="27">
        <v>445.83329154763487</v>
      </c>
      <c r="C14" s="2">
        <v>13</v>
      </c>
      <c r="D14" s="16">
        <f t="shared" si="0"/>
        <v>445.83329154763487</v>
      </c>
    </row>
    <row r="15" spans="1:12" x14ac:dyDescent="0.25">
      <c r="A15" s="2">
        <f>Data!A144</f>
        <v>142</v>
      </c>
      <c r="B15" s="27">
        <v>424.07579815271311</v>
      </c>
      <c r="C15" s="2">
        <v>14</v>
      </c>
      <c r="D15" s="16">
        <f t="shared" si="0"/>
        <v>424.07579815271311</v>
      </c>
    </row>
    <row r="16" spans="1:12" x14ac:dyDescent="0.25">
      <c r="A16" s="2">
        <f>Data!A490</f>
        <v>488</v>
      </c>
      <c r="B16" s="27">
        <v>362.82053692571208</v>
      </c>
      <c r="C16" s="2">
        <v>15</v>
      </c>
      <c r="D16" s="16">
        <f t="shared" si="0"/>
        <v>362.82053692571208</v>
      </c>
    </row>
    <row r="17" spans="1:4" x14ac:dyDescent="0.25">
      <c r="A17" s="2">
        <f>Data!A367</f>
        <v>365</v>
      </c>
      <c r="B17" s="27">
        <v>347.10660249039938</v>
      </c>
      <c r="C17" s="2">
        <v>16</v>
      </c>
      <c r="D17" s="16">
        <f t="shared" si="0"/>
        <v>347.10660249039938</v>
      </c>
    </row>
    <row r="18" spans="1:4" x14ac:dyDescent="0.25">
      <c r="A18" s="2">
        <f>Data!A443</f>
        <v>441</v>
      </c>
      <c r="B18" s="27">
        <v>346.88487272424391</v>
      </c>
      <c r="C18" s="2">
        <v>17</v>
      </c>
      <c r="D18" s="16">
        <f t="shared" si="0"/>
        <v>346.88487272424391</v>
      </c>
    </row>
    <row r="19" spans="1:4" x14ac:dyDescent="0.25">
      <c r="A19" s="2">
        <f>Data!A455</f>
        <v>453</v>
      </c>
      <c r="B19" s="27">
        <v>331.18445984872233</v>
      </c>
      <c r="C19" s="2">
        <v>18</v>
      </c>
      <c r="D19" s="16">
        <f t="shared" si="0"/>
        <v>331.18445984872233</v>
      </c>
    </row>
    <row r="20" spans="1:4" x14ac:dyDescent="0.25">
      <c r="A20" s="2">
        <f>Data!A368</f>
        <v>366</v>
      </c>
      <c r="B20" s="27">
        <v>328.59820757619309</v>
      </c>
      <c r="C20" s="2">
        <v>19</v>
      </c>
      <c r="D20" s="16">
        <f t="shared" si="0"/>
        <v>328.59820757619309</v>
      </c>
    </row>
    <row r="21" spans="1:4" x14ac:dyDescent="0.25">
      <c r="A21" s="2">
        <f>Data!A372</f>
        <v>370</v>
      </c>
      <c r="B21" s="27">
        <v>297.98658309707389</v>
      </c>
      <c r="C21" s="2">
        <v>20</v>
      </c>
      <c r="D21" s="16">
        <f t="shared" si="0"/>
        <v>297.98658309707389</v>
      </c>
    </row>
    <row r="22" spans="1:4" x14ac:dyDescent="0.25">
      <c r="A22" s="2">
        <f>Data!A475</f>
        <v>473</v>
      </c>
      <c r="B22" s="27">
        <v>290.42365760266694</v>
      </c>
      <c r="C22" s="2">
        <v>21</v>
      </c>
      <c r="D22" s="16">
        <f t="shared" si="0"/>
        <v>290.42365760266694</v>
      </c>
    </row>
    <row r="23" spans="1:4" x14ac:dyDescent="0.25">
      <c r="A23" s="2">
        <f>Data!A337</f>
        <v>335</v>
      </c>
      <c r="B23" s="27">
        <v>277.36797114148794</v>
      </c>
      <c r="C23" s="2">
        <v>22</v>
      </c>
      <c r="D23" s="16">
        <f t="shared" si="0"/>
        <v>277.36797114148794</v>
      </c>
    </row>
    <row r="24" spans="1:4" x14ac:dyDescent="0.25">
      <c r="A24" s="2">
        <f>Data!A417</f>
        <v>415</v>
      </c>
      <c r="B24" s="27">
        <v>268.9548472438255</v>
      </c>
      <c r="C24" s="2">
        <v>23</v>
      </c>
      <c r="D24" s="16">
        <f t="shared" si="0"/>
        <v>268.9548472438255</v>
      </c>
    </row>
    <row r="25" spans="1:4" x14ac:dyDescent="0.25">
      <c r="A25" s="2">
        <f>Data!A258</f>
        <v>256</v>
      </c>
      <c r="B25" s="27">
        <v>260.64333311854716</v>
      </c>
      <c r="C25" s="2">
        <v>24</v>
      </c>
      <c r="D25" s="16">
        <f t="shared" si="0"/>
        <v>260.64333311854716</v>
      </c>
    </row>
    <row r="26" spans="1:4" x14ac:dyDescent="0.25">
      <c r="A26" s="10">
        <f>Data!A453</f>
        <v>451</v>
      </c>
      <c r="B26" s="28">
        <v>257.58125750509498</v>
      </c>
      <c r="C26" s="24">
        <v>25</v>
      </c>
      <c r="D26" s="25">
        <f t="shared" si="0"/>
        <v>257.58125750509498</v>
      </c>
    </row>
    <row r="27" spans="1:4" x14ac:dyDescent="0.25">
      <c r="A27" s="2">
        <f>Data!A306</f>
        <v>304</v>
      </c>
      <c r="B27" s="27">
        <v>243.4569478242629</v>
      </c>
      <c r="C27" s="2">
        <v>26</v>
      </c>
      <c r="D27" s="16">
        <f t="shared" si="0"/>
        <v>243.4569478242629</v>
      </c>
    </row>
    <row r="28" spans="1:4" x14ac:dyDescent="0.25">
      <c r="A28" s="2">
        <f>Data!A324</f>
        <v>322</v>
      </c>
      <c r="B28" s="27">
        <v>217.41772571241745</v>
      </c>
      <c r="C28" s="2">
        <v>27</v>
      </c>
      <c r="D28" s="16">
        <f t="shared" si="0"/>
        <v>217.41772571241745</v>
      </c>
    </row>
    <row r="29" spans="1:4" x14ac:dyDescent="0.25">
      <c r="A29" s="2">
        <f>Data!A376</f>
        <v>374</v>
      </c>
      <c r="B29" s="27">
        <v>214.40972940617939</v>
      </c>
      <c r="C29" s="2">
        <v>28</v>
      </c>
      <c r="D29" s="16">
        <f t="shared" si="0"/>
        <v>214.40972940617939</v>
      </c>
    </row>
    <row r="30" spans="1:4" x14ac:dyDescent="0.25">
      <c r="A30" s="2">
        <f>Data!A501</f>
        <v>499</v>
      </c>
      <c r="B30" s="27">
        <v>203.27114051590615</v>
      </c>
      <c r="C30" s="2">
        <v>29</v>
      </c>
      <c r="D30" s="16">
        <f t="shared" si="0"/>
        <v>203.27114051590615</v>
      </c>
    </row>
    <row r="31" spans="1:4" x14ac:dyDescent="0.25">
      <c r="A31" s="2">
        <f>Data!A256</f>
        <v>254</v>
      </c>
      <c r="B31" s="27">
        <v>200.84178558204439</v>
      </c>
      <c r="C31" s="2">
        <v>30</v>
      </c>
      <c r="D31" s="16">
        <f t="shared" si="0"/>
        <v>200.84178558204439</v>
      </c>
    </row>
    <row r="32" spans="1:4" x14ac:dyDescent="0.25">
      <c r="A32" s="2">
        <f>Data!A439</f>
        <v>437</v>
      </c>
      <c r="B32" s="27">
        <v>183.51518918535294</v>
      </c>
      <c r="C32" s="2">
        <v>31</v>
      </c>
      <c r="D32" s="16">
        <f t="shared" si="0"/>
        <v>183.51518918535294</v>
      </c>
    </row>
    <row r="33" spans="1:4" x14ac:dyDescent="0.25">
      <c r="A33" s="2">
        <f>Data!A497</f>
        <v>495</v>
      </c>
      <c r="B33" s="27">
        <v>179.44740578140045</v>
      </c>
      <c r="C33" s="2">
        <v>32</v>
      </c>
      <c r="D33" s="16">
        <f t="shared" si="0"/>
        <v>179.44740578140045</v>
      </c>
    </row>
    <row r="34" spans="1:4" x14ac:dyDescent="0.25">
      <c r="A34" s="2">
        <f>Data!A134</f>
        <v>132</v>
      </c>
      <c r="B34" s="27">
        <v>171.98518253582733</v>
      </c>
      <c r="C34" s="2">
        <v>33</v>
      </c>
      <c r="D34" s="16">
        <f t="shared" ref="D34:D65" si="1">SQRT($L$1)*B34</f>
        <v>171.98518253582733</v>
      </c>
    </row>
    <row r="35" spans="1:4" x14ac:dyDescent="0.25">
      <c r="A35" s="2">
        <f>Data!A338</f>
        <v>336</v>
      </c>
      <c r="B35" s="27">
        <v>167.32651309626817</v>
      </c>
      <c r="C35" s="2">
        <v>34</v>
      </c>
      <c r="D35" s="16">
        <f t="shared" si="1"/>
        <v>167.32651309626817</v>
      </c>
    </row>
    <row r="36" spans="1:4" x14ac:dyDescent="0.25">
      <c r="A36" s="2">
        <f>Data!A137</f>
        <v>135</v>
      </c>
      <c r="B36" s="27">
        <v>150.6136661845303</v>
      </c>
      <c r="C36" s="2">
        <v>35</v>
      </c>
      <c r="D36" s="16">
        <f t="shared" si="1"/>
        <v>150.6136661845303</v>
      </c>
    </row>
    <row r="37" spans="1:4" x14ac:dyDescent="0.25">
      <c r="A37" s="2">
        <f>Data!A285</f>
        <v>283</v>
      </c>
      <c r="B37" s="27">
        <v>139.92517279813183</v>
      </c>
      <c r="C37" s="2">
        <v>36</v>
      </c>
      <c r="D37" s="16">
        <f t="shared" si="1"/>
        <v>139.92517279813183</v>
      </c>
    </row>
    <row r="38" spans="1:4" x14ac:dyDescent="0.25">
      <c r="A38" s="2">
        <f>Data!A410</f>
        <v>408</v>
      </c>
      <c r="B38" s="27">
        <v>138.07953179357719</v>
      </c>
      <c r="C38" s="2">
        <v>37</v>
      </c>
      <c r="D38" s="16">
        <f t="shared" si="1"/>
        <v>138.07953179357719</v>
      </c>
    </row>
    <row r="39" spans="1:4" x14ac:dyDescent="0.25">
      <c r="A39" s="2">
        <f>Data!A360</f>
        <v>358</v>
      </c>
      <c r="B39" s="27">
        <v>131.83009795185353</v>
      </c>
      <c r="C39" s="2">
        <v>38</v>
      </c>
      <c r="D39" s="16">
        <f t="shared" si="1"/>
        <v>131.83009795185353</v>
      </c>
    </row>
    <row r="40" spans="1:4" x14ac:dyDescent="0.25">
      <c r="A40" s="2">
        <f>Data!A300</f>
        <v>298</v>
      </c>
      <c r="B40" s="27">
        <v>110.60414298050455</v>
      </c>
      <c r="C40" s="2">
        <v>39</v>
      </c>
      <c r="D40" s="16">
        <f t="shared" si="1"/>
        <v>110.60414298050455</v>
      </c>
    </row>
    <row r="41" spans="1:4" x14ac:dyDescent="0.25">
      <c r="A41" s="2">
        <f>Data!A373</f>
        <v>371</v>
      </c>
      <c r="B41" s="27">
        <v>109.66894476265588</v>
      </c>
      <c r="C41" s="2">
        <v>40</v>
      </c>
      <c r="D41" s="16">
        <f t="shared" si="1"/>
        <v>109.66894476265588</v>
      </c>
    </row>
    <row r="42" spans="1:4" x14ac:dyDescent="0.25">
      <c r="A42" s="2">
        <f>Data!A345</f>
        <v>343</v>
      </c>
      <c r="B42" s="27">
        <v>95.647184447145264</v>
      </c>
      <c r="C42" s="2">
        <v>41</v>
      </c>
      <c r="D42" s="16">
        <f t="shared" si="1"/>
        <v>95.647184447145264</v>
      </c>
    </row>
    <row r="43" spans="1:4" x14ac:dyDescent="0.25">
      <c r="A43" s="2">
        <f>Data!A492</f>
        <v>490</v>
      </c>
      <c r="B43" s="27">
        <v>89.430007620932884</v>
      </c>
      <c r="C43" s="2">
        <v>42</v>
      </c>
      <c r="D43" s="16">
        <f t="shared" si="1"/>
        <v>89.430007620932884</v>
      </c>
    </row>
    <row r="44" spans="1:4" x14ac:dyDescent="0.25">
      <c r="A44" s="2">
        <f>Data!A395</f>
        <v>393</v>
      </c>
      <c r="B44" s="27">
        <v>86.762939609485329</v>
      </c>
      <c r="C44" s="2">
        <v>43</v>
      </c>
      <c r="D44" s="16">
        <f t="shared" si="1"/>
        <v>86.762939609485329</v>
      </c>
    </row>
    <row r="45" spans="1:4" x14ac:dyDescent="0.25">
      <c r="A45" s="2">
        <f>Data!A467</f>
        <v>465</v>
      </c>
      <c r="B45" s="27">
        <v>85.165204801218351</v>
      </c>
      <c r="C45" s="2">
        <v>44</v>
      </c>
      <c r="D45" s="16">
        <f t="shared" si="1"/>
        <v>85.165204801218351</v>
      </c>
    </row>
    <row r="46" spans="1:4" x14ac:dyDescent="0.25">
      <c r="A46" s="2">
        <f>Data!A366</f>
        <v>364</v>
      </c>
      <c r="B46" s="27">
        <v>76.21973686113779</v>
      </c>
      <c r="C46" s="2">
        <v>45</v>
      </c>
      <c r="D46" s="16">
        <f t="shared" si="1"/>
        <v>76.21973686113779</v>
      </c>
    </row>
    <row r="47" spans="1:4" x14ac:dyDescent="0.25">
      <c r="A47" s="2">
        <f>Data!A251</f>
        <v>249</v>
      </c>
      <c r="B47" s="27">
        <v>67.942086539558659</v>
      </c>
      <c r="C47" s="2">
        <v>46</v>
      </c>
      <c r="D47" s="16">
        <f t="shared" si="1"/>
        <v>67.942086539558659</v>
      </c>
    </row>
    <row r="48" spans="1:4" x14ac:dyDescent="0.25">
      <c r="A48" s="2">
        <f>Data!A239</f>
        <v>237</v>
      </c>
      <c r="B48" s="27">
        <v>62.433190469790134</v>
      </c>
      <c r="C48" s="2">
        <v>47</v>
      </c>
      <c r="D48" s="16">
        <f t="shared" si="1"/>
        <v>62.433190469790134</v>
      </c>
    </row>
    <row r="49" spans="1:4" x14ac:dyDescent="0.25">
      <c r="A49" s="2">
        <f>Data!A298</f>
        <v>296</v>
      </c>
      <c r="B49" s="27">
        <v>49.34343586176692</v>
      </c>
      <c r="C49" s="2">
        <v>48</v>
      </c>
      <c r="D49" s="16">
        <f t="shared" si="1"/>
        <v>49.34343586176692</v>
      </c>
    </row>
    <row r="50" spans="1:4" x14ac:dyDescent="0.25">
      <c r="A50" s="2">
        <f>Data!A294</f>
        <v>292</v>
      </c>
      <c r="B50" s="27">
        <v>41.862506848694466</v>
      </c>
      <c r="C50" s="2">
        <v>49</v>
      </c>
      <c r="D50" s="16">
        <f t="shared" si="1"/>
        <v>41.862506848694466</v>
      </c>
    </row>
    <row r="51" spans="1:4" x14ac:dyDescent="0.25">
      <c r="A51" s="2">
        <f>Data!A230</f>
        <v>228</v>
      </c>
      <c r="B51" s="27">
        <v>34.000257186227827</v>
      </c>
      <c r="C51" s="2">
        <v>50</v>
      </c>
      <c r="D51" s="16">
        <f t="shared" si="1"/>
        <v>34.000257186227827</v>
      </c>
    </row>
    <row r="52" spans="1:4" x14ac:dyDescent="0.25">
      <c r="A52" s="2">
        <f>Data!A352</f>
        <v>350</v>
      </c>
      <c r="B52" s="27">
        <v>29.621718991038506</v>
      </c>
      <c r="C52" s="2">
        <v>51</v>
      </c>
      <c r="D52" s="16">
        <f t="shared" si="1"/>
        <v>29.621718991038506</v>
      </c>
    </row>
    <row r="53" spans="1:4" x14ac:dyDescent="0.25">
      <c r="A53" s="2">
        <f>Data!A233</f>
        <v>231</v>
      </c>
      <c r="B53" s="27">
        <v>27.168344712714315</v>
      </c>
      <c r="C53" s="2">
        <v>52</v>
      </c>
      <c r="D53" s="16">
        <f t="shared" si="1"/>
        <v>27.168344712714315</v>
      </c>
    </row>
    <row r="54" spans="1:4" x14ac:dyDescent="0.25">
      <c r="A54" s="2">
        <f>Data!A377</f>
        <v>375</v>
      </c>
      <c r="B54" s="27">
        <v>21.176858476450434</v>
      </c>
      <c r="C54" s="2">
        <v>53</v>
      </c>
      <c r="D54" s="16">
        <f t="shared" si="1"/>
        <v>21.176858476450434</v>
      </c>
    </row>
    <row r="55" spans="1:4" x14ac:dyDescent="0.25">
      <c r="A55" s="2">
        <f>Data!A429</f>
        <v>427</v>
      </c>
      <c r="B55" s="27">
        <v>5.9024066816200502</v>
      </c>
      <c r="C55" s="2">
        <v>54</v>
      </c>
      <c r="D55" s="16">
        <f t="shared" si="1"/>
        <v>5.9024066816200502</v>
      </c>
    </row>
    <row r="56" spans="1:4" x14ac:dyDescent="0.25">
      <c r="A56" s="2">
        <f>Data!A23</f>
        <v>21</v>
      </c>
      <c r="B56" s="27">
        <v>-9.1281721428094897</v>
      </c>
      <c r="C56" s="2">
        <v>55</v>
      </c>
      <c r="D56" s="16">
        <f t="shared" si="1"/>
        <v>-9.1281721428094897</v>
      </c>
    </row>
    <row r="57" spans="1:4" x14ac:dyDescent="0.25">
      <c r="A57" s="2">
        <f>Data!A243</f>
        <v>241</v>
      </c>
      <c r="B57" s="27">
        <v>-9.8360133925016271</v>
      </c>
      <c r="C57" s="2">
        <v>56</v>
      </c>
      <c r="D57" s="16">
        <f t="shared" si="1"/>
        <v>-9.8360133925016271</v>
      </c>
    </row>
    <row r="58" spans="1:4" x14ac:dyDescent="0.25">
      <c r="A58" s="2">
        <f>Data!A446</f>
        <v>444</v>
      </c>
      <c r="B58" s="27">
        <v>-13.858432648405142</v>
      </c>
      <c r="C58" s="2">
        <v>57</v>
      </c>
      <c r="D58" s="16">
        <f t="shared" si="1"/>
        <v>-13.858432648405142</v>
      </c>
    </row>
    <row r="59" spans="1:4" x14ac:dyDescent="0.25">
      <c r="A59" s="2">
        <f>Data!A286</f>
        <v>284</v>
      </c>
      <c r="B59" s="27">
        <v>-17.892647082699114</v>
      </c>
      <c r="C59" s="2">
        <v>58</v>
      </c>
      <c r="D59" s="16">
        <f t="shared" si="1"/>
        <v>-17.892647082699114</v>
      </c>
    </row>
    <row r="60" spans="1:4" x14ac:dyDescent="0.25">
      <c r="A60" s="2">
        <f>Data!A447</f>
        <v>445</v>
      </c>
      <c r="B60" s="28">
        <v>-18.999099799242686</v>
      </c>
      <c r="C60" s="2">
        <v>59</v>
      </c>
      <c r="D60" s="16">
        <f t="shared" si="1"/>
        <v>-18.999099799242686</v>
      </c>
    </row>
    <row r="61" spans="1:4" x14ac:dyDescent="0.25">
      <c r="A61" s="2">
        <f>Data!A227</f>
        <v>225</v>
      </c>
      <c r="B61" s="27">
        <v>-21.157300664090144</v>
      </c>
      <c r="C61" s="2">
        <v>60</v>
      </c>
      <c r="D61" s="16">
        <f t="shared" si="1"/>
        <v>-21.157300664090144</v>
      </c>
    </row>
    <row r="62" spans="1:4" x14ac:dyDescent="0.25">
      <c r="A62" s="2">
        <f>Data!A143</f>
        <v>141</v>
      </c>
      <c r="B62" s="27">
        <v>-25.760367490569479</v>
      </c>
      <c r="C62" s="2">
        <v>61</v>
      </c>
      <c r="D62" s="16">
        <f t="shared" si="1"/>
        <v>-25.760367490569479</v>
      </c>
    </row>
    <row r="63" spans="1:4" x14ac:dyDescent="0.25">
      <c r="A63" s="2">
        <f>Data!A223</f>
        <v>221</v>
      </c>
      <c r="B63" s="27">
        <v>-30.205428388995642</v>
      </c>
      <c r="C63" s="2">
        <v>62</v>
      </c>
      <c r="D63" s="16">
        <f t="shared" si="1"/>
        <v>-30.205428388995642</v>
      </c>
    </row>
    <row r="64" spans="1:4" x14ac:dyDescent="0.25">
      <c r="A64" s="2">
        <f>Data!A336</f>
        <v>334</v>
      </c>
      <c r="B64" s="27">
        <v>-30.780154949825373</v>
      </c>
      <c r="C64" s="2">
        <v>63</v>
      </c>
      <c r="D64" s="16">
        <f t="shared" si="1"/>
        <v>-30.780154949825373</v>
      </c>
    </row>
    <row r="65" spans="1:4" x14ac:dyDescent="0.25">
      <c r="A65" s="2">
        <f>Data!A450</f>
        <v>448</v>
      </c>
      <c r="B65" s="27">
        <v>-34.316934567585122</v>
      </c>
      <c r="C65" s="2">
        <v>64</v>
      </c>
      <c r="D65" s="16">
        <f t="shared" si="1"/>
        <v>-34.316934567585122</v>
      </c>
    </row>
    <row r="66" spans="1:4" x14ac:dyDescent="0.25">
      <c r="A66" s="2">
        <f>Data!A500</f>
        <v>498</v>
      </c>
      <c r="B66" s="27">
        <v>-40.510578030975012</v>
      </c>
      <c r="C66" s="2">
        <v>65</v>
      </c>
      <c r="D66" s="16">
        <f t="shared" ref="D66:D129" si="2">SQRT($L$1)*B66</f>
        <v>-40.510578030975012</v>
      </c>
    </row>
    <row r="67" spans="1:4" x14ac:dyDescent="0.25">
      <c r="A67" s="2">
        <f>Data!A100</f>
        <v>98</v>
      </c>
      <c r="B67" s="27">
        <v>-58.723606833416852</v>
      </c>
      <c r="C67" s="2">
        <v>66</v>
      </c>
      <c r="D67" s="16">
        <f t="shared" si="2"/>
        <v>-58.723606833416852</v>
      </c>
    </row>
    <row r="68" spans="1:4" x14ac:dyDescent="0.25">
      <c r="A68" s="2">
        <f>Data!A235</f>
        <v>233</v>
      </c>
      <c r="B68" s="27">
        <v>-65.612936095902114</v>
      </c>
      <c r="C68" s="2">
        <v>67</v>
      </c>
      <c r="D68" s="16">
        <f t="shared" si="2"/>
        <v>-65.612936095902114</v>
      </c>
    </row>
    <row r="69" spans="1:4" x14ac:dyDescent="0.25">
      <c r="A69" s="2">
        <f>Data!A259</f>
        <v>257</v>
      </c>
      <c r="B69" s="27">
        <v>-77.071083563510911</v>
      </c>
      <c r="C69" s="2">
        <v>68</v>
      </c>
      <c r="D69" s="16">
        <f t="shared" si="2"/>
        <v>-77.071083563510911</v>
      </c>
    </row>
    <row r="70" spans="1:4" x14ac:dyDescent="0.25">
      <c r="A70" s="2">
        <f>Data!A33</f>
        <v>31</v>
      </c>
      <c r="B70" s="27">
        <v>-85.427866469981382</v>
      </c>
      <c r="C70" s="2">
        <v>69</v>
      </c>
      <c r="D70" s="16">
        <f t="shared" si="2"/>
        <v>-85.427866469981382</v>
      </c>
    </row>
    <row r="71" spans="1:4" x14ac:dyDescent="0.25">
      <c r="A71" s="2">
        <f>Data!A195</f>
        <v>193</v>
      </c>
      <c r="B71" s="27">
        <v>-87.012204615159135</v>
      </c>
      <c r="C71" s="2">
        <v>70</v>
      </c>
      <c r="D71" s="16">
        <f t="shared" si="2"/>
        <v>-87.012204615159135</v>
      </c>
    </row>
    <row r="72" spans="1:4" x14ac:dyDescent="0.25">
      <c r="A72" s="2">
        <f>Data!A315</f>
        <v>313</v>
      </c>
      <c r="B72" s="27">
        <v>-105.91118252080923</v>
      </c>
      <c r="C72" s="2">
        <v>71</v>
      </c>
      <c r="D72" s="16">
        <f t="shared" si="2"/>
        <v>-105.91118252080923</v>
      </c>
    </row>
    <row r="73" spans="1:4" x14ac:dyDescent="0.25">
      <c r="A73" s="2">
        <f>Data!A420</f>
        <v>418</v>
      </c>
      <c r="B73" s="27">
        <v>-109.66189769613266</v>
      </c>
      <c r="C73" s="2">
        <v>72</v>
      </c>
      <c r="D73" s="16">
        <f t="shared" si="2"/>
        <v>-109.66189769613266</v>
      </c>
    </row>
    <row r="74" spans="1:4" x14ac:dyDescent="0.25">
      <c r="A74" s="2">
        <f>Data!A452</f>
        <v>450</v>
      </c>
      <c r="B74" s="27">
        <v>-114.94795279989194</v>
      </c>
      <c r="C74" s="2">
        <v>73</v>
      </c>
      <c r="D74" s="16">
        <f t="shared" si="2"/>
        <v>-114.94795279989194</v>
      </c>
    </row>
    <row r="75" spans="1:4" x14ac:dyDescent="0.25">
      <c r="A75" s="2">
        <f>Data!A438</f>
        <v>436</v>
      </c>
      <c r="B75" s="27">
        <v>-126.09879292682308</v>
      </c>
      <c r="C75" s="2">
        <v>74</v>
      </c>
      <c r="D75" s="16">
        <f t="shared" si="2"/>
        <v>-126.09879292682308</v>
      </c>
    </row>
    <row r="76" spans="1:4" x14ac:dyDescent="0.25">
      <c r="A76" s="2">
        <f>Data!A296</f>
        <v>294</v>
      </c>
      <c r="B76" s="27">
        <v>-130.07837742680567</v>
      </c>
      <c r="C76" s="2">
        <v>75</v>
      </c>
      <c r="D76" s="16">
        <f t="shared" si="2"/>
        <v>-130.07837742680567</v>
      </c>
    </row>
    <row r="77" spans="1:4" x14ac:dyDescent="0.25">
      <c r="A77" s="2">
        <f>Data!A432</f>
        <v>430</v>
      </c>
      <c r="B77" s="27">
        <v>-131.15817646679352</v>
      </c>
      <c r="C77" s="2">
        <v>76</v>
      </c>
      <c r="D77" s="16">
        <f t="shared" si="2"/>
        <v>-131.15817646679352</v>
      </c>
    </row>
    <row r="78" spans="1:4" x14ac:dyDescent="0.25">
      <c r="A78" s="2">
        <f>Data!A242</f>
        <v>240</v>
      </c>
      <c r="B78" s="27">
        <v>-145.74825315531052</v>
      </c>
      <c r="C78" s="2">
        <v>77</v>
      </c>
      <c r="D78" s="16">
        <f t="shared" si="2"/>
        <v>-145.74825315531052</v>
      </c>
    </row>
    <row r="79" spans="1:4" x14ac:dyDescent="0.25">
      <c r="A79" s="2">
        <f>Data!A418</f>
        <v>416</v>
      </c>
      <c r="B79" s="27">
        <v>-153.42361925098521</v>
      </c>
      <c r="C79" s="2">
        <v>78</v>
      </c>
      <c r="D79" s="16">
        <f t="shared" si="2"/>
        <v>-153.42361925098521</v>
      </c>
    </row>
    <row r="80" spans="1:4" x14ac:dyDescent="0.25">
      <c r="A80" s="2">
        <f>Data!A487</f>
        <v>485</v>
      </c>
      <c r="B80" s="27">
        <v>-154.7187930592554</v>
      </c>
      <c r="C80" s="2">
        <v>79</v>
      </c>
      <c r="D80" s="16">
        <f t="shared" si="2"/>
        <v>-154.7187930592554</v>
      </c>
    </row>
    <row r="81" spans="1:4" x14ac:dyDescent="0.25">
      <c r="A81" s="2">
        <f>Data!A304</f>
        <v>302</v>
      </c>
      <c r="B81" s="27">
        <v>-158.31934312508383</v>
      </c>
      <c r="C81" s="2">
        <v>80</v>
      </c>
      <c r="D81" s="16">
        <f t="shared" si="2"/>
        <v>-158.31934312508383</v>
      </c>
    </row>
    <row r="82" spans="1:4" x14ac:dyDescent="0.25">
      <c r="A82" s="2">
        <f>Data!A358</f>
        <v>356</v>
      </c>
      <c r="B82" s="27">
        <v>-168.72348351336404</v>
      </c>
      <c r="C82" s="2">
        <v>81</v>
      </c>
      <c r="D82" s="16">
        <f t="shared" si="2"/>
        <v>-168.72348351336404</v>
      </c>
    </row>
    <row r="83" spans="1:4" x14ac:dyDescent="0.25">
      <c r="A83" s="2">
        <f>Data!A218</f>
        <v>216</v>
      </c>
      <c r="B83" s="27">
        <v>-170.51884934087866</v>
      </c>
      <c r="C83" s="2">
        <v>82</v>
      </c>
      <c r="D83" s="16">
        <f t="shared" si="2"/>
        <v>-170.51884934087866</v>
      </c>
    </row>
    <row r="84" spans="1:4" x14ac:dyDescent="0.25">
      <c r="A84" s="2">
        <f>Data!A347</f>
        <v>345</v>
      </c>
      <c r="B84" s="27">
        <v>-175.09783551500004</v>
      </c>
      <c r="C84" s="2">
        <v>83</v>
      </c>
      <c r="D84" s="16">
        <f t="shared" si="2"/>
        <v>-175.09783551500004</v>
      </c>
    </row>
    <row r="85" spans="1:4" x14ac:dyDescent="0.25">
      <c r="A85" s="2">
        <f>Data!A295</f>
        <v>293</v>
      </c>
      <c r="B85" s="27">
        <v>-180.61187221779983</v>
      </c>
      <c r="C85" s="2">
        <v>84</v>
      </c>
      <c r="D85" s="16">
        <f t="shared" si="2"/>
        <v>-180.61187221779983</v>
      </c>
    </row>
    <row r="86" spans="1:4" x14ac:dyDescent="0.25">
      <c r="A86" s="2">
        <f>Data!A58</f>
        <v>56</v>
      </c>
      <c r="B86" s="27">
        <v>-183.80003974960709</v>
      </c>
      <c r="C86" s="2">
        <v>85</v>
      </c>
      <c r="D86" s="16">
        <f t="shared" si="2"/>
        <v>-183.80003974960709</v>
      </c>
    </row>
    <row r="87" spans="1:4" x14ac:dyDescent="0.25">
      <c r="A87" s="2">
        <f>Data!A463</f>
        <v>461</v>
      </c>
      <c r="B87" s="27">
        <v>-187.46528269999544</v>
      </c>
      <c r="C87" s="2">
        <v>86</v>
      </c>
      <c r="D87" s="16">
        <f t="shared" si="2"/>
        <v>-187.46528269999544</v>
      </c>
    </row>
    <row r="88" spans="1:4" x14ac:dyDescent="0.25">
      <c r="A88" s="2">
        <f>Data!A353</f>
        <v>351</v>
      </c>
      <c r="B88" s="27">
        <v>-188.97515711539018</v>
      </c>
      <c r="C88" s="2">
        <v>87</v>
      </c>
      <c r="D88" s="16">
        <f t="shared" si="2"/>
        <v>-188.97515711539018</v>
      </c>
    </row>
    <row r="89" spans="1:4" x14ac:dyDescent="0.25">
      <c r="A89" s="2">
        <f>Data!A488</f>
        <v>486</v>
      </c>
      <c r="B89" s="27">
        <v>-190.04577134529245</v>
      </c>
      <c r="C89" s="2">
        <v>88</v>
      </c>
      <c r="D89" s="16">
        <f t="shared" si="2"/>
        <v>-190.04577134529245</v>
      </c>
    </row>
    <row r="90" spans="1:4" x14ac:dyDescent="0.25">
      <c r="A90" s="2">
        <f>Data!A444</f>
        <v>442</v>
      </c>
      <c r="B90" s="27">
        <v>-190.34826603291731</v>
      </c>
      <c r="C90" s="2">
        <v>89</v>
      </c>
      <c r="D90" s="16">
        <f t="shared" si="2"/>
        <v>-190.34826603291731</v>
      </c>
    </row>
    <row r="91" spans="1:4" x14ac:dyDescent="0.25">
      <c r="A91" s="2">
        <f>Data!A299</f>
        <v>297</v>
      </c>
      <c r="B91" s="27">
        <v>-191.90993471615366</v>
      </c>
      <c r="C91" s="2">
        <v>90</v>
      </c>
      <c r="D91" s="16">
        <f t="shared" si="2"/>
        <v>-191.90993471615366</v>
      </c>
    </row>
    <row r="92" spans="1:4" x14ac:dyDescent="0.25">
      <c r="A92" s="2">
        <f>Data!A437</f>
        <v>435</v>
      </c>
      <c r="B92" s="27">
        <v>-195.05416469163902</v>
      </c>
      <c r="C92" s="2">
        <v>91</v>
      </c>
      <c r="D92" s="16">
        <f t="shared" si="2"/>
        <v>-195.05416469163902</v>
      </c>
    </row>
    <row r="93" spans="1:4" x14ac:dyDescent="0.25">
      <c r="A93" s="2">
        <f>Data!A75</f>
        <v>73</v>
      </c>
      <c r="B93" s="27">
        <v>-198.84610330380383</v>
      </c>
      <c r="C93" s="2">
        <v>92</v>
      </c>
      <c r="D93" s="16">
        <f t="shared" si="2"/>
        <v>-198.84610330380383</v>
      </c>
    </row>
    <row r="94" spans="1:4" x14ac:dyDescent="0.25">
      <c r="A94" s="2">
        <f>Data!A305</f>
        <v>303</v>
      </c>
      <c r="B94" s="27">
        <v>-203.55854248905962</v>
      </c>
      <c r="C94" s="2">
        <v>93</v>
      </c>
      <c r="D94" s="16">
        <f t="shared" si="2"/>
        <v>-203.55854248905962</v>
      </c>
    </row>
    <row r="95" spans="1:4" x14ac:dyDescent="0.25">
      <c r="A95" s="2">
        <f>Data!A135</f>
        <v>133</v>
      </c>
      <c r="B95" s="27">
        <v>-217.81858678338176</v>
      </c>
      <c r="C95" s="2">
        <v>94</v>
      </c>
      <c r="D95" s="16">
        <f t="shared" si="2"/>
        <v>-217.81858678338176</v>
      </c>
    </row>
    <row r="96" spans="1:4" x14ac:dyDescent="0.25">
      <c r="A96" s="2">
        <f>Data!A468</f>
        <v>466</v>
      </c>
      <c r="B96" s="27">
        <v>-218.91470488721097</v>
      </c>
      <c r="C96" s="2">
        <v>95</v>
      </c>
      <c r="D96" s="16">
        <f t="shared" si="2"/>
        <v>-218.91470488721097</v>
      </c>
    </row>
    <row r="97" spans="1:4" x14ac:dyDescent="0.25">
      <c r="A97" s="2">
        <f>Data!A22</f>
        <v>20</v>
      </c>
      <c r="B97" s="27">
        <v>-222.61262510196684</v>
      </c>
      <c r="C97" s="2">
        <v>96</v>
      </c>
      <c r="D97" s="16">
        <f t="shared" si="2"/>
        <v>-222.61262510196684</v>
      </c>
    </row>
    <row r="98" spans="1:4" x14ac:dyDescent="0.25">
      <c r="A98" s="2">
        <f>Data!A225</f>
        <v>223</v>
      </c>
      <c r="B98" s="27">
        <v>-234.02973930271401</v>
      </c>
      <c r="C98" s="2">
        <v>97</v>
      </c>
      <c r="D98" s="16">
        <f t="shared" si="2"/>
        <v>-234.02973930271401</v>
      </c>
    </row>
    <row r="99" spans="1:4" x14ac:dyDescent="0.25">
      <c r="A99" s="2">
        <f>Data!A102</f>
        <v>100</v>
      </c>
      <c r="B99" s="27">
        <v>-240.02585006737354</v>
      </c>
      <c r="C99" s="2">
        <v>98</v>
      </c>
      <c r="D99" s="16">
        <f t="shared" si="2"/>
        <v>-240.02585006737354</v>
      </c>
    </row>
    <row r="100" spans="1:4" x14ac:dyDescent="0.25">
      <c r="A100" s="2">
        <f>Data!A391</f>
        <v>389</v>
      </c>
      <c r="B100" s="27">
        <v>-240.15311819654016</v>
      </c>
      <c r="C100" s="2">
        <v>99</v>
      </c>
      <c r="D100" s="16">
        <f t="shared" si="2"/>
        <v>-240.15311819654016</v>
      </c>
    </row>
    <row r="101" spans="1:4" x14ac:dyDescent="0.25">
      <c r="A101" s="2">
        <f>Data!A431</f>
        <v>429</v>
      </c>
      <c r="B101" s="27">
        <v>-245.88259398017544</v>
      </c>
      <c r="C101" s="2">
        <v>100</v>
      </c>
      <c r="D101" s="16">
        <f t="shared" si="2"/>
        <v>-245.88259398017544</v>
      </c>
    </row>
    <row r="102" spans="1:4" x14ac:dyDescent="0.25">
      <c r="A102" s="2">
        <f>Data!A401</f>
        <v>399</v>
      </c>
      <c r="B102" s="27">
        <v>-249.13561288204801</v>
      </c>
      <c r="C102" s="2">
        <v>101</v>
      </c>
      <c r="D102" s="16">
        <f t="shared" si="2"/>
        <v>-249.13561288204801</v>
      </c>
    </row>
    <row r="103" spans="1:4" x14ac:dyDescent="0.25">
      <c r="A103" s="2">
        <f>Data!A49</f>
        <v>47</v>
      </c>
      <c r="B103" s="27">
        <v>-249.50424348197703</v>
      </c>
      <c r="C103" s="2">
        <v>102</v>
      </c>
      <c r="D103" s="16">
        <f t="shared" si="2"/>
        <v>-249.50424348197703</v>
      </c>
    </row>
    <row r="104" spans="1:4" x14ac:dyDescent="0.25">
      <c r="A104" s="2">
        <f>Data!A282</f>
        <v>280</v>
      </c>
      <c r="B104" s="27">
        <v>-249.92405105019134</v>
      </c>
      <c r="C104" s="2">
        <v>103</v>
      </c>
      <c r="D104" s="16">
        <f t="shared" si="2"/>
        <v>-249.92405105019134</v>
      </c>
    </row>
    <row r="105" spans="1:4" x14ac:dyDescent="0.25">
      <c r="A105" s="2">
        <f>Data!A25</f>
        <v>23</v>
      </c>
      <c r="B105" s="27">
        <v>-253.60041297190764</v>
      </c>
      <c r="C105" s="2">
        <v>104</v>
      </c>
      <c r="D105" s="16">
        <f t="shared" si="2"/>
        <v>-253.60041297190764</v>
      </c>
    </row>
    <row r="106" spans="1:4" x14ac:dyDescent="0.25">
      <c r="A106" s="2">
        <f>Data!A494</f>
        <v>492</v>
      </c>
      <c r="B106" s="27">
        <v>-254.62878739763983</v>
      </c>
      <c r="C106" s="2">
        <v>105</v>
      </c>
      <c r="D106" s="16">
        <f t="shared" si="2"/>
        <v>-254.62878739763983</v>
      </c>
    </row>
    <row r="107" spans="1:4" x14ac:dyDescent="0.25">
      <c r="A107" s="2">
        <f>Data!A136</f>
        <v>134</v>
      </c>
      <c r="B107" s="27">
        <v>-255.25613049901585</v>
      </c>
      <c r="C107" s="2">
        <v>106</v>
      </c>
      <c r="D107" s="16">
        <f t="shared" si="2"/>
        <v>-255.25613049901585</v>
      </c>
    </row>
    <row r="108" spans="1:4" x14ac:dyDescent="0.25">
      <c r="A108" s="2">
        <f>Data!A471</f>
        <v>469</v>
      </c>
      <c r="B108" s="27">
        <v>-274.01751885746489</v>
      </c>
      <c r="C108" s="2">
        <v>107</v>
      </c>
      <c r="D108" s="16">
        <f t="shared" si="2"/>
        <v>-274.01751885746489</v>
      </c>
    </row>
    <row r="109" spans="1:4" x14ac:dyDescent="0.25">
      <c r="A109" s="2">
        <f>Data!A199</f>
        <v>197</v>
      </c>
      <c r="B109" s="27">
        <v>-276.78767661051825</v>
      </c>
      <c r="C109" s="2">
        <v>108</v>
      </c>
      <c r="D109" s="16">
        <f t="shared" si="2"/>
        <v>-276.78767661051825</v>
      </c>
    </row>
    <row r="110" spans="1:4" x14ac:dyDescent="0.25">
      <c r="A110" s="2">
        <f>Data!A196</f>
        <v>194</v>
      </c>
      <c r="B110" s="27">
        <v>-287.29143160079548</v>
      </c>
      <c r="C110" s="2">
        <v>109</v>
      </c>
      <c r="D110" s="16">
        <f t="shared" si="2"/>
        <v>-287.29143160079548</v>
      </c>
    </row>
    <row r="111" spans="1:4" x14ac:dyDescent="0.25">
      <c r="A111" s="2">
        <f>Data!A92</f>
        <v>90</v>
      </c>
      <c r="B111" s="27">
        <v>-290.00335869751871</v>
      </c>
      <c r="C111" s="2">
        <v>110</v>
      </c>
      <c r="D111" s="16">
        <f t="shared" si="2"/>
        <v>-290.00335869751871</v>
      </c>
    </row>
    <row r="112" spans="1:4" x14ac:dyDescent="0.25">
      <c r="A112" s="2">
        <f>Data!A474</f>
        <v>472</v>
      </c>
      <c r="B112" s="27">
        <v>-291.66502644868888</v>
      </c>
      <c r="C112" s="2">
        <v>111</v>
      </c>
      <c r="D112" s="16">
        <f t="shared" si="2"/>
        <v>-291.66502644868888</v>
      </c>
    </row>
    <row r="113" spans="1:4" x14ac:dyDescent="0.25">
      <c r="A113" s="2">
        <f>Data!A430</f>
        <v>428</v>
      </c>
      <c r="B113" s="27">
        <v>-294.70914458607876</v>
      </c>
      <c r="C113" s="2">
        <v>112</v>
      </c>
      <c r="D113" s="16">
        <f t="shared" si="2"/>
        <v>-294.70914458607876</v>
      </c>
    </row>
    <row r="114" spans="1:4" x14ac:dyDescent="0.25">
      <c r="A114" s="2">
        <f>Data!A76</f>
        <v>74</v>
      </c>
      <c r="B114" s="27">
        <v>-296.01515817677137</v>
      </c>
      <c r="C114" s="2">
        <v>113</v>
      </c>
      <c r="D114" s="16">
        <f t="shared" si="2"/>
        <v>-296.01515817677137</v>
      </c>
    </row>
    <row r="115" spans="1:4" x14ac:dyDescent="0.25">
      <c r="A115" s="2">
        <f>Data!A57</f>
        <v>55</v>
      </c>
      <c r="B115" s="27">
        <v>-300.92001699142565</v>
      </c>
      <c r="C115" s="2">
        <v>114</v>
      </c>
      <c r="D115" s="16">
        <f t="shared" si="2"/>
        <v>-300.92001699142565</v>
      </c>
    </row>
    <row r="116" spans="1:4" x14ac:dyDescent="0.25">
      <c r="A116" s="2">
        <f>Data!A369</f>
        <v>367</v>
      </c>
      <c r="B116" s="27">
        <v>-303.14206765509152</v>
      </c>
      <c r="C116" s="2">
        <v>115</v>
      </c>
      <c r="D116" s="16">
        <f t="shared" si="2"/>
        <v>-303.14206765509152</v>
      </c>
    </row>
    <row r="117" spans="1:4" x14ac:dyDescent="0.25">
      <c r="A117" s="2">
        <f>Data!A281</f>
        <v>279</v>
      </c>
      <c r="B117" s="27">
        <v>-303.7040326801216</v>
      </c>
      <c r="C117" s="2">
        <v>116</v>
      </c>
      <c r="D117" s="16">
        <f t="shared" si="2"/>
        <v>-303.7040326801216</v>
      </c>
    </row>
    <row r="118" spans="1:4" x14ac:dyDescent="0.25">
      <c r="A118" s="2">
        <f>Data!A71</f>
        <v>69</v>
      </c>
      <c r="B118" s="27">
        <v>-305.93497685881448</v>
      </c>
      <c r="C118" s="2">
        <v>117</v>
      </c>
      <c r="D118" s="16">
        <f t="shared" si="2"/>
        <v>-305.93497685881448</v>
      </c>
    </row>
    <row r="119" spans="1:4" x14ac:dyDescent="0.25">
      <c r="A119" s="2">
        <f>Data!A461</f>
        <v>459</v>
      </c>
      <c r="B119" s="27">
        <v>-307.89039321031305</v>
      </c>
      <c r="C119" s="2">
        <v>118</v>
      </c>
      <c r="D119" s="16">
        <f t="shared" si="2"/>
        <v>-307.89039321031305</v>
      </c>
    </row>
    <row r="120" spans="1:4" x14ac:dyDescent="0.25">
      <c r="A120" s="2">
        <f>Data!A301</f>
        <v>299</v>
      </c>
      <c r="B120" s="27">
        <v>-308.5135911773541</v>
      </c>
      <c r="C120" s="2">
        <v>119</v>
      </c>
      <c r="D120" s="16">
        <f t="shared" si="2"/>
        <v>-308.5135911773541</v>
      </c>
    </row>
    <row r="121" spans="1:4" x14ac:dyDescent="0.25">
      <c r="A121" s="2">
        <f>Data!A187</f>
        <v>185</v>
      </c>
      <c r="B121" s="27">
        <v>-309.83943668998836</v>
      </c>
      <c r="C121" s="2">
        <v>120</v>
      </c>
      <c r="D121" s="16">
        <f t="shared" si="2"/>
        <v>-309.83943668998836</v>
      </c>
    </row>
    <row r="122" spans="1:4" x14ac:dyDescent="0.25">
      <c r="A122" s="2">
        <f>Data!A362</f>
        <v>360</v>
      </c>
      <c r="B122" s="27">
        <v>-309.87383023284201</v>
      </c>
      <c r="C122" s="2">
        <v>121</v>
      </c>
      <c r="D122" s="16">
        <f t="shared" si="2"/>
        <v>-309.87383023284201</v>
      </c>
    </row>
    <row r="123" spans="1:4" x14ac:dyDescent="0.25">
      <c r="A123" s="2">
        <f>Data!A335</f>
        <v>333</v>
      </c>
      <c r="B123" s="27">
        <v>-310.08569678285858</v>
      </c>
      <c r="C123" s="2">
        <v>122</v>
      </c>
      <c r="D123" s="16">
        <f t="shared" si="2"/>
        <v>-310.08569678285858</v>
      </c>
    </row>
    <row r="124" spans="1:4" x14ac:dyDescent="0.25">
      <c r="A124" s="2">
        <f>Data!A112</f>
        <v>110</v>
      </c>
      <c r="B124" s="27">
        <v>-318.19094155307539</v>
      </c>
      <c r="C124" s="2">
        <v>123</v>
      </c>
      <c r="D124" s="16">
        <f t="shared" si="2"/>
        <v>-318.19094155307539</v>
      </c>
    </row>
    <row r="125" spans="1:4" x14ac:dyDescent="0.25">
      <c r="A125" s="2">
        <f>Data!A72</f>
        <v>70</v>
      </c>
      <c r="B125" s="27">
        <v>-318.79016913019586</v>
      </c>
      <c r="C125" s="2">
        <v>124</v>
      </c>
      <c r="D125" s="16">
        <f t="shared" si="2"/>
        <v>-318.79016913019586</v>
      </c>
    </row>
    <row r="126" spans="1:4" x14ac:dyDescent="0.25">
      <c r="A126" s="2">
        <f>Data!A153</f>
        <v>151</v>
      </c>
      <c r="B126" s="27">
        <v>-319.90101613484148</v>
      </c>
      <c r="C126" s="2">
        <v>125</v>
      </c>
      <c r="D126" s="16">
        <f t="shared" si="2"/>
        <v>-319.90101613484148</v>
      </c>
    </row>
    <row r="127" spans="1:4" x14ac:dyDescent="0.25">
      <c r="A127" s="2">
        <f>Data!A371</f>
        <v>369</v>
      </c>
      <c r="B127" s="27">
        <v>-322.58211405290058</v>
      </c>
      <c r="C127" s="2">
        <v>126</v>
      </c>
      <c r="D127" s="16">
        <f t="shared" si="2"/>
        <v>-322.58211405290058</v>
      </c>
    </row>
    <row r="128" spans="1:4" x14ac:dyDescent="0.25">
      <c r="A128" s="2">
        <f>Data!A228</f>
        <v>226</v>
      </c>
      <c r="B128" s="27">
        <v>-324.53317420937674</v>
      </c>
      <c r="C128" s="2">
        <v>127</v>
      </c>
      <c r="D128" s="16">
        <f t="shared" si="2"/>
        <v>-324.53317420937674</v>
      </c>
    </row>
    <row r="129" spans="1:4" x14ac:dyDescent="0.25">
      <c r="A129" s="2">
        <f>Data!A330</f>
        <v>328</v>
      </c>
      <c r="B129" s="27">
        <v>-328.67087640888349</v>
      </c>
      <c r="C129" s="2">
        <v>128</v>
      </c>
      <c r="D129" s="16">
        <f t="shared" si="2"/>
        <v>-328.67087640888349</v>
      </c>
    </row>
    <row r="130" spans="1:4" x14ac:dyDescent="0.25">
      <c r="A130" s="2">
        <f>Data!A392</f>
        <v>390</v>
      </c>
      <c r="B130" s="27">
        <v>-328.68914225462504</v>
      </c>
      <c r="C130" s="2">
        <v>129</v>
      </c>
      <c r="D130" s="16">
        <f t="shared" ref="D130:D193" si="3">SQRT($L$1)*B130</f>
        <v>-328.68914225462504</v>
      </c>
    </row>
    <row r="131" spans="1:4" x14ac:dyDescent="0.25">
      <c r="A131" s="2">
        <f>Data!A425</f>
        <v>423</v>
      </c>
      <c r="B131" s="27">
        <v>-337.88438728626352</v>
      </c>
      <c r="C131" s="2">
        <v>130</v>
      </c>
      <c r="D131" s="16">
        <f t="shared" si="3"/>
        <v>-337.88438728626352</v>
      </c>
    </row>
    <row r="132" spans="1:4" x14ac:dyDescent="0.25">
      <c r="A132" s="2">
        <f>Data!A167</f>
        <v>165</v>
      </c>
      <c r="B132" s="27">
        <v>-341.1480412112287</v>
      </c>
      <c r="C132" s="2">
        <v>131</v>
      </c>
      <c r="D132" s="16">
        <f t="shared" si="3"/>
        <v>-341.1480412112287</v>
      </c>
    </row>
    <row r="133" spans="1:4" x14ac:dyDescent="0.25">
      <c r="A133" s="2">
        <f>Data!A314</f>
        <v>312</v>
      </c>
      <c r="B133" s="27">
        <v>-342.72933050220308</v>
      </c>
      <c r="C133" s="2">
        <v>132</v>
      </c>
      <c r="D133" s="16">
        <f t="shared" si="3"/>
        <v>-342.72933050220308</v>
      </c>
    </row>
    <row r="134" spans="1:4" x14ac:dyDescent="0.25">
      <c r="A134" s="2">
        <f>Data!A292</f>
        <v>290</v>
      </c>
      <c r="B134" s="27">
        <v>-355.88429942494258</v>
      </c>
      <c r="C134" s="2">
        <v>133</v>
      </c>
      <c r="D134" s="16">
        <f t="shared" si="3"/>
        <v>-355.88429942494258</v>
      </c>
    </row>
    <row r="135" spans="1:4" x14ac:dyDescent="0.25">
      <c r="A135" s="2">
        <f>Data!A207</f>
        <v>205</v>
      </c>
      <c r="B135" s="27">
        <v>-359.81924901623279</v>
      </c>
      <c r="C135" s="2">
        <v>134</v>
      </c>
      <c r="D135" s="16">
        <f t="shared" si="3"/>
        <v>-359.81924901623279</v>
      </c>
    </row>
    <row r="136" spans="1:4" x14ac:dyDescent="0.25">
      <c r="A136" s="2">
        <f>Data!A14</f>
        <v>12</v>
      </c>
      <c r="B136" s="27">
        <v>-362.82054648213671</v>
      </c>
      <c r="C136" s="2">
        <v>135</v>
      </c>
      <c r="D136" s="16">
        <f t="shared" si="3"/>
        <v>-362.82054648213671</v>
      </c>
    </row>
    <row r="137" spans="1:4" x14ac:dyDescent="0.25">
      <c r="A137" s="2">
        <f>Data!A385</f>
        <v>383</v>
      </c>
      <c r="B137" s="27">
        <v>-364.78251251509937</v>
      </c>
      <c r="C137" s="2">
        <v>136</v>
      </c>
      <c r="D137" s="16">
        <f t="shared" si="3"/>
        <v>-364.78251251509937</v>
      </c>
    </row>
    <row r="138" spans="1:4" x14ac:dyDescent="0.25">
      <c r="A138" s="2">
        <f>Data!A481</f>
        <v>479</v>
      </c>
      <c r="B138" s="27">
        <v>-366.52540509078244</v>
      </c>
      <c r="C138" s="2">
        <v>137</v>
      </c>
      <c r="D138" s="16">
        <f t="shared" si="3"/>
        <v>-366.52540509078244</v>
      </c>
    </row>
    <row r="139" spans="1:4" x14ac:dyDescent="0.25">
      <c r="A139" s="2">
        <f>Data!A177</f>
        <v>175</v>
      </c>
      <c r="B139" s="27">
        <v>-371.43445797332242</v>
      </c>
      <c r="C139" s="2">
        <v>138</v>
      </c>
      <c r="D139" s="16">
        <f t="shared" si="3"/>
        <v>-371.43445797332242</v>
      </c>
    </row>
    <row r="140" spans="1:4" x14ac:dyDescent="0.25">
      <c r="A140" s="2">
        <f>Data!A382</f>
        <v>380</v>
      </c>
      <c r="B140" s="27">
        <v>-374.01320599559403</v>
      </c>
      <c r="C140" s="2">
        <v>139</v>
      </c>
      <c r="D140" s="16">
        <f t="shared" si="3"/>
        <v>-374.01320599559403</v>
      </c>
    </row>
    <row r="141" spans="1:4" x14ac:dyDescent="0.25">
      <c r="A141" s="2">
        <f>Data!A462</f>
        <v>460</v>
      </c>
      <c r="B141" s="27">
        <v>-385.92829635454109</v>
      </c>
      <c r="C141" s="2">
        <v>140</v>
      </c>
      <c r="D141" s="16">
        <f t="shared" si="3"/>
        <v>-385.92829635454109</v>
      </c>
    </row>
    <row r="142" spans="1:4" x14ac:dyDescent="0.25">
      <c r="A142" s="2">
        <f>Data!A342</f>
        <v>340</v>
      </c>
      <c r="B142" s="27">
        <v>-390.73766837742005</v>
      </c>
      <c r="C142" s="2">
        <v>141</v>
      </c>
      <c r="D142" s="16">
        <f t="shared" si="3"/>
        <v>-390.73766837742005</v>
      </c>
    </row>
    <row r="143" spans="1:4" x14ac:dyDescent="0.25">
      <c r="A143" s="2">
        <f>Data!A483</f>
        <v>481</v>
      </c>
      <c r="B143" s="27">
        <v>-391.26077721478941</v>
      </c>
      <c r="C143" s="2">
        <v>142</v>
      </c>
      <c r="D143" s="16">
        <f t="shared" si="3"/>
        <v>-391.26077721478941</v>
      </c>
    </row>
    <row r="144" spans="1:4" x14ac:dyDescent="0.25">
      <c r="A144" s="2">
        <f>Data!A129</f>
        <v>127</v>
      </c>
      <c r="B144" s="27">
        <v>-393.36194163144683</v>
      </c>
      <c r="C144" s="2">
        <v>143</v>
      </c>
      <c r="D144" s="16">
        <f t="shared" si="3"/>
        <v>-393.36194163144683</v>
      </c>
    </row>
    <row r="145" spans="1:4" x14ac:dyDescent="0.25">
      <c r="A145" s="2">
        <f>Data!A393</f>
        <v>391</v>
      </c>
      <c r="B145" s="27">
        <v>-393.66965530964808</v>
      </c>
      <c r="C145" s="2">
        <v>144</v>
      </c>
      <c r="D145" s="16">
        <f t="shared" si="3"/>
        <v>-393.66965530964808</v>
      </c>
    </row>
    <row r="146" spans="1:4" x14ac:dyDescent="0.25">
      <c r="A146" s="2">
        <f>Data!A320</f>
        <v>318</v>
      </c>
      <c r="B146" s="27">
        <v>-399.82504156936193</v>
      </c>
      <c r="C146" s="2">
        <v>145</v>
      </c>
      <c r="D146" s="16">
        <f t="shared" si="3"/>
        <v>-399.82504156936193</v>
      </c>
    </row>
    <row r="147" spans="1:4" x14ac:dyDescent="0.25">
      <c r="A147" s="2">
        <f>Data!A466</f>
        <v>464</v>
      </c>
      <c r="B147" s="27">
        <v>-404.19401272930554</v>
      </c>
      <c r="C147" s="2">
        <v>146</v>
      </c>
      <c r="D147" s="16">
        <f t="shared" si="3"/>
        <v>-404.19401272930554</v>
      </c>
    </row>
    <row r="148" spans="1:4" x14ac:dyDescent="0.25">
      <c r="A148" s="2">
        <f>Data!A288</f>
        <v>286</v>
      </c>
      <c r="B148" s="27">
        <v>-405.0033215601652</v>
      </c>
      <c r="C148" s="2">
        <v>147</v>
      </c>
      <c r="D148" s="16">
        <f t="shared" si="3"/>
        <v>-405.0033215601652</v>
      </c>
    </row>
    <row r="149" spans="1:4" x14ac:dyDescent="0.25">
      <c r="A149" s="2">
        <f>Data!A441</f>
        <v>439</v>
      </c>
      <c r="B149" s="27">
        <v>-407.00605305725912</v>
      </c>
      <c r="C149" s="2">
        <v>148</v>
      </c>
      <c r="D149" s="16">
        <f t="shared" si="3"/>
        <v>-407.00605305725912</v>
      </c>
    </row>
    <row r="150" spans="1:4" x14ac:dyDescent="0.25">
      <c r="A150" s="2">
        <f>Data!A210</f>
        <v>208</v>
      </c>
      <c r="B150" s="27">
        <v>-415.13272110913385</v>
      </c>
      <c r="C150" s="2">
        <v>149</v>
      </c>
      <c r="D150" s="16">
        <f t="shared" si="3"/>
        <v>-415.13272110913385</v>
      </c>
    </row>
    <row r="151" spans="1:4" x14ac:dyDescent="0.25">
      <c r="A151" s="2">
        <f>Data!A326</f>
        <v>324</v>
      </c>
      <c r="B151" s="27">
        <v>-416.53579102726508</v>
      </c>
      <c r="C151" s="2">
        <v>150</v>
      </c>
      <c r="D151" s="16">
        <f t="shared" si="3"/>
        <v>-416.53579102726508</v>
      </c>
    </row>
    <row r="152" spans="1:4" x14ac:dyDescent="0.25">
      <c r="A152" s="2">
        <f>Data!A421</f>
        <v>419</v>
      </c>
      <c r="B152" s="27">
        <v>-419.79968123226718</v>
      </c>
      <c r="C152" s="2">
        <v>151</v>
      </c>
      <c r="D152" s="16">
        <f t="shared" si="3"/>
        <v>-419.79968123226718</v>
      </c>
    </row>
    <row r="153" spans="1:4" x14ac:dyDescent="0.25">
      <c r="A153" s="2">
        <f>Data!A268</f>
        <v>266</v>
      </c>
      <c r="B153" s="27">
        <v>-421.39048431815172</v>
      </c>
      <c r="C153" s="2">
        <v>152</v>
      </c>
      <c r="D153" s="16">
        <f t="shared" si="3"/>
        <v>-421.39048431815172</v>
      </c>
    </row>
    <row r="154" spans="1:4" x14ac:dyDescent="0.25">
      <c r="A154" s="2">
        <f>Data!A151</f>
        <v>149</v>
      </c>
      <c r="B154" s="27">
        <v>-423.13206529309537</v>
      </c>
      <c r="C154" s="2">
        <v>153</v>
      </c>
      <c r="D154" s="16">
        <f t="shared" si="3"/>
        <v>-423.13206529309537</v>
      </c>
    </row>
    <row r="155" spans="1:4" x14ac:dyDescent="0.25">
      <c r="A155" s="2">
        <f>Data!A113</f>
        <v>111</v>
      </c>
      <c r="B155" s="27">
        <v>-425.22770121787471</v>
      </c>
      <c r="C155" s="2">
        <v>154</v>
      </c>
      <c r="D155" s="16">
        <f t="shared" si="3"/>
        <v>-425.22770121787471</v>
      </c>
    </row>
    <row r="156" spans="1:4" x14ac:dyDescent="0.25">
      <c r="A156" s="2">
        <f>Data!A493</f>
        <v>491</v>
      </c>
      <c r="B156" s="27">
        <v>-426.05259192211088</v>
      </c>
      <c r="C156" s="2">
        <v>155</v>
      </c>
      <c r="D156" s="16">
        <f t="shared" si="3"/>
        <v>-426.05259192211088</v>
      </c>
    </row>
    <row r="157" spans="1:4" x14ac:dyDescent="0.25">
      <c r="A157" s="2">
        <f>Data!A332</f>
        <v>330</v>
      </c>
      <c r="B157" s="27">
        <v>-428.04524631421373</v>
      </c>
      <c r="C157" s="2">
        <v>156</v>
      </c>
      <c r="D157" s="16">
        <f t="shared" si="3"/>
        <v>-428.04524631421373</v>
      </c>
    </row>
    <row r="158" spans="1:4" x14ac:dyDescent="0.25">
      <c r="A158" s="2">
        <f>Data!A80</f>
        <v>78</v>
      </c>
      <c r="B158" s="27">
        <v>-428.13769662324194</v>
      </c>
      <c r="C158" s="2">
        <v>157</v>
      </c>
      <c r="D158" s="16">
        <f t="shared" si="3"/>
        <v>-428.13769662324194</v>
      </c>
    </row>
    <row r="159" spans="1:4" x14ac:dyDescent="0.25">
      <c r="A159" s="2">
        <f>Data!A12</f>
        <v>10</v>
      </c>
      <c r="B159" s="27">
        <v>-428.4046145342727</v>
      </c>
      <c r="C159" s="2">
        <v>158</v>
      </c>
      <c r="D159" s="16">
        <f t="shared" si="3"/>
        <v>-428.4046145342727</v>
      </c>
    </row>
    <row r="160" spans="1:4" x14ac:dyDescent="0.25">
      <c r="A160" s="2">
        <f>Data!A30</f>
        <v>28</v>
      </c>
      <c r="B160" s="27">
        <v>-432.94797759351786</v>
      </c>
      <c r="C160" s="2">
        <v>159</v>
      </c>
      <c r="D160" s="16">
        <f t="shared" si="3"/>
        <v>-432.94797759351786</v>
      </c>
    </row>
    <row r="161" spans="1:4" x14ac:dyDescent="0.25">
      <c r="A161" s="2">
        <f>Data!A339</f>
        <v>337</v>
      </c>
      <c r="B161" s="27">
        <v>-436.71741205533908</v>
      </c>
      <c r="C161" s="2">
        <v>160</v>
      </c>
      <c r="D161" s="16">
        <f t="shared" si="3"/>
        <v>-436.71741205533908</v>
      </c>
    </row>
    <row r="162" spans="1:4" x14ac:dyDescent="0.25">
      <c r="A162" s="2">
        <f>Data!A209</f>
        <v>207</v>
      </c>
      <c r="B162" s="27">
        <v>-438.09698713757098</v>
      </c>
      <c r="C162" s="2">
        <v>161</v>
      </c>
      <c r="D162" s="16">
        <f t="shared" si="3"/>
        <v>-438.09698713757098</v>
      </c>
    </row>
    <row r="163" spans="1:4" x14ac:dyDescent="0.25">
      <c r="A163" s="2">
        <f>Data!A5</f>
        <v>3</v>
      </c>
      <c r="B163" s="27">
        <v>-442.79935049611959</v>
      </c>
      <c r="C163" s="2">
        <v>162</v>
      </c>
      <c r="D163" s="16">
        <f t="shared" si="3"/>
        <v>-442.79935049611959</v>
      </c>
    </row>
    <row r="164" spans="1:4" x14ac:dyDescent="0.25">
      <c r="A164" s="2">
        <f>Data!A219</f>
        <v>217</v>
      </c>
      <c r="B164" s="27">
        <v>-443.4838266913066</v>
      </c>
      <c r="C164" s="2">
        <v>163</v>
      </c>
      <c r="D164" s="16">
        <f t="shared" si="3"/>
        <v>-443.4838266913066</v>
      </c>
    </row>
    <row r="165" spans="1:4" x14ac:dyDescent="0.25">
      <c r="A165" s="2">
        <f>Data!A116</f>
        <v>114</v>
      </c>
      <c r="B165" s="27">
        <v>-444.96124338419759</v>
      </c>
      <c r="C165" s="2">
        <v>164</v>
      </c>
      <c r="D165" s="16">
        <f t="shared" si="3"/>
        <v>-444.96124338419759</v>
      </c>
    </row>
    <row r="166" spans="1:4" x14ac:dyDescent="0.25">
      <c r="A166" s="2">
        <f>Data!A152</f>
        <v>150</v>
      </c>
      <c r="B166" s="27">
        <v>-448.68711230829649</v>
      </c>
      <c r="C166" s="2">
        <v>165</v>
      </c>
      <c r="D166" s="16">
        <f t="shared" si="3"/>
        <v>-448.68711230829649</v>
      </c>
    </row>
    <row r="167" spans="1:4" x14ac:dyDescent="0.25">
      <c r="A167" s="2">
        <f>Data!A146</f>
        <v>144</v>
      </c>
      <c r="B167" s="27">
        <v>-454.01264419394283</v>
      </c>
      <c r="C167" s="2">
        <v>166</v>
      </c>
      <c r="D167" s="16">
        <f t="shared" si="3"/>
        <v>-454.01264419394283</v>
      </c>
    </row>
    <row r="168" spans="1:4" x14ac:dyDescent="0.25">
      <c r="A168" s="2">
        <f>Data!A206</f>
        <v>204</v>
      </c>
      <c r="B168" s="27">
        <v>-455.15912761432992</v>
      </c>
      <c r="C168" s="2">
        <v>167</v>
      </c>
      <c r="D168" s="16">
        <f t="shared" si="3"/>
        <v>-455.15912761432992</v>
      </c>
    </row>
    <row r="169" spans="1:4" x14ac:dyDescent="0.25">
      <c r="A169" s="2">
        <f>Data!A156</f>
        <v>154</v>
      </c>
      <c r="B169" s="27">
        <v>-457.98847036501684</v>
      </c>
      <c r="C169" s="2">
        <v>168</v>
      </c>
      <c r="D169" s="16">
        <f t="shared" si="3"/>
        <v>-457.98847036501684</v>
      </c>
    </row>
    <row r="170" spans="1:4" x14ac:dyDescent="0.25">
      <c r="A170" s="2">
        <f>Data!A64</f>
        <v>62</v>
      </c>
      <c r="B170" s="27">
        <v>-460.92288167585502</v>
      </c>
      <c r="C170" s="2">
        <v>169</v>
      </c>
      <c r="D170" s="16">
        <f t="shared" si="3"/>
        <v>-460.92288167585502</v>
      </c>
    </row>
    <row r="171" spans="1:4" x14ac:dyDescent="0.25">
      <c r="A171" s="2">
        <f>Data!A173</f>
        <v>171</v>
      </c>
      <c r="B171" s="27">
        <v>-462.84806490888877</v>
      </c>
      <c r="C171" s="2">
        <v>170</v>
      </c>
      <c r="D171" s="16">
        <f t="shared" si="3"/>
        <v>-462.84806490888877</v>
      </c>
    </row>
    <row r="172" spans="1:4" x14ac:dyDescent="0.25">
      <c r="A172" s="2">
        <f>Data!A266</f>
        <v>264</v>
      </c>
      <c r="B172" s="27">
        <v>-463.34632996065193</v>
      </c>
      <c r="C172" s="2">
        <v>171</v>
      </c>
      <c r="D172" s="16">
        <f t="shared" si="3"/>
        <v>-463.34632996065193</v>
      </c>
    </row>
    <row r="173" spans="1:4" x14ac:dyDescent="0.25">
      <c r="A173" s="2">
        <f>Data!A61</f>
        <v>59</v>
      </c>
      <c r="B173" s="27">
        <v>-468.40424294253899</v>
      </c>
      <c r="C173" s="2">
        <v>172</v>
      </c>
      <c r="D173" s="16">
        <f t="shared" si="3"/>
        <v>-468.40424294253899</v>
      </c>
    </row>
    <row r="174" spans="1:4" x14ac:dyDescent="0.25">
      <c r="A174" s="2">
        <f>Data!A170</f>
        <v>168</v>
      </c>
      <c r="B174" s="27">
        <v>-470.21106729490566</v>
      </c>
      <c r="C174" s="2">
        <v>173</v>
      </c>
      <c r="D174" s="16">
        <f t="shared" si="3"/>
        <v>-470.21106729490566</v>
      </c>
    </row>
    <row r="175" spans="1:4" x14ac:dyDescent="0.25">
      <c r="A175" s="2">
        <f>Data!A122</f>
        <v>120</v>
      </c>
      <c r="B175" s="27">
        <v>-471.78069139747822</v>
      </c>
      <c r="C175" s="2">
        <v>174</v>
      </c>
      <c r="D175" s="16">
        <f t="shared" si="3"/>
        <v>-471.78069139747822</v>
      </c>
    </row>
    <row r="176" spans="1:4" x14ac:dyDescent="0.25">
      <c r="A176" s="2">
        <f>Data!A498</f>
        <v>496</v>
      </c>
      <c r="B176" s="27">
        <v>-473.42224434827222</v>
      </c>
      <c r="C176" s="2">
        <v>175</v>
      </c>
      <c r="D176" s="16">
        <f t="shared" si="3"/>
        <v>-473.42224434827222</v>
      </c>
    </row>
    <row r="177" spans="1:4" x14ac:dyDescent="0.25">
      <c r="A177" s="2">
        <f>Data!A194</f>
        <v>192</v>
      </c>
      <c r="B177" s="27">
        <v>-474.06432621769636</v>
      </c>
      <c r="C177" s="2">
        <v>176</v>
      </c>
      <c r="D177" s="16">
        <f t="shared" si="3"/>
        <v>-474.06432621769636</v>
      </c>
    </row>
    <row r="178" spans="1:4" x14ac:dyDescent="0.25">
      <c r="A178" s="2">
        <f>Data!A409</f>
        <v>407</v>
      </c>
      <c r="B178" s="27">
        <v>-476.73225670264947</v>
      </c>
      <c r="C178" s="2">
        <v>177</v>
      </c>
      <c r="D178" s="16">
        <f t="shared" si="3"/>
        <v>-476.73225670264947</v>
      </c>
    </row>
    <row r="179" spans="1:4" x14ac:dyDescent="0.25">
      <c r="A179" s="2">
        <f>Data!A119</f>
        <v>117</v>
      </c>
      <c r="B179" s="27">
        <v>-478.00621194571431</v>
      </c>
      <c r="C179" s="2">
        <v>178</v>
      </c>
      <c r="D179" s="16">
        <f t="shared" si="3"/>
        <v>-478.00621194571431</v>
      </c>
    </row>
    <row r="180" spans="1:4" x14ac:dyDescent="0.25">
      <c r="A180" s="2">
        <f>Data!A354</f>
        <v>352</v>
      </c>
      <c r="B180" s="27">
        <v>-480.52850578208745</v>
      </c>
      <c r="C180" s="2">
        <v>179</v>
      </c>
      <c r="D180" s="16">
        <f t="shared" si="3"/>
        <v>-480.52850578208745</v>
      </c>
    </row>
    <row r="181" spans="1:4" x14ac:dyDescent="0.25">
      <c r="A181" s="2">
        <f>Data!A427</f>
        <v>425</v>
      </c>
      <c r="B181" s="27">
        <v>-482.88675592790241</v>
      </c>
      <c r="C181" s="2">
        <v>180</v>
      </c>
      <c r="D181" s="16">
        <f t="shared" si="3"/>
        <v>-482.88675592790241</v>
      </c>
    </row>
    <row r="182" spans="1:4" x14ac:dyDescent="0.25">
      <c r="A182" s="2">
        <f>Data!A66</f>
        <v>64</v>
      </c>
      <c r="B182" s="27">
        <v>-485.37745772589551</v>
      </c>
      <c r="C182" s="2">
        <v>181</v>
      </c>
      <c r="D182" s="16">
        <f t="shared" si="3"/>
        <v>-485.37745772589551</v>
      </c>
    </row>
    <row r="183" spans="1:4" x14ac:dyDescent="0.25">
      <c r="A183" s="2">
        <f>Data!A222</f>
        <v>220</v>
      </c>
      <c r="B183" s="27">
        <v>-485.62625666433451</v>
      </c>
      <c r="C183" s="2">
        <v>182</v>
      </c>
      <c r="D183" s="16">
        <f t="shared" si="3"/>
        <v>-485.62625666433451</v>
      </c>
    </row>
    <row r="184" spans="1:4" x14ac:dyDescent="0.25">
      <c r="A184" s="2">
        <f>Data!A271</f>
        <v>269</v>
      </c>
      <c r="B184" s="27">
        <v>-487.23112154936098</v>
      </c>
      <c r="C184" s="2">
        <v>183</v>
      </c>
      <c r="D184" s="16">
        <f t="shared" si="3"/>
        <v>-487.23112154936098</v>
      </c>
    </row>
    <row r="185" spans="1:4" x14ac:dyDescent="0.25">
      <c r="A185" s="2">
        <f>Data!A406</f>
        <v>404</v>
      </c>
      <c r="B185" s="27">
        <v>-489.57688611009507</v>
      </c>
      <c r="C185" s="2">
        <v>184</v>
      </c>
      <c r="D185" s="16">
        <f t="shared" si="3"/>
        <v>-489.57688611009507</v>
      </c>
    </row>
    <row r="186" spans="1:4" x14ac:dyDescent="0.25">
      <c r="A186" s="2">
        <f>Data!A334</f>
        <v>332</v>
      </c>
      <c r="B186" s="27">
        <v>-494.99225577728794</v>
      </c>
      <c r="C186" s="2">
        <v>185</v>
      </c>
      <c r="D186" s="16">
        <f t="shared" si="3"/>
        <v>-494.99225577728794</v>
      </c>
    </row>
    <row r="187" spans="1:4" x14ac:dyDescent="0.25">
      <c r="A187" s="2">
        <f>Data!A204</f>
        <v>202</v>
      </c>
      <c r="B187" s="27">
        <v>-499.45964534809173</v>
      </c>
      <c r="C187" s="2">
        <v>186</v>
      </c>
      <c r="D187" s="16">
        <f t="shared" si="3"/>
        <v>-499.45964534809173</v>
      </c>
    </row>
    <row r="188" spans="1:4" x14ac:dyDescent="0.25">
      <c r="A188" s="2">
        <f>Data!A284</f>
        <v>282</v>
      </c>
      <c r="B188" s="27">
        <v>-500.97100693209359</v>
      </c>
      <c r="C188" s="2">
        <v>187</v>
      </c>
      <c r="D188" s="16">
        <f t="shared" si="3"/>
        <v>-500.97100693209359</v>
      </c>
    </row>
    <row r="189" spans="1:4" x14ac:dyDescent="0.25">
      <c r="A189" s="2">
        <f>Data!A197</f>
        <v>195</v>
      </c>
      <c r="B189" s="27">
        <v>-501.48417334603437</v>
      </c>
      <c r="C189" s="2">
        <v>188</v>
      </c>
      <c r="D189" s="16">
        <f t="shared" si="3"/>
        <v>-501.48417334603437</v>
      </c>
    </row>
    <row r="190" spans="1:4" x14ac:dyDescent="0.25">
      <c r="A190" s="2">
        <f>Data!A161</f>
        <v>159</v>
      </c>
      <c r="B190" s="27">
        <v>-514.87882311994326</v>
      </c>
      <c r="C190" s="2">
        <v>189</v>
      </c>
      <c r="D190" s="16">
        <f t="shared" si="3"/>
        <v>-514.87882311994326</v>
      </c>
    </row>
    <row r="191" spans="1:4" x14ac:dyDescent="0.25">
      <c r="A191" s="2">
        <f>Data!A95</f>
        <v>93</v>
      </c>
      <c r="B191" s="27">
        <v>-515.09360890394601</v>
      </c>
      <c r="C191" s="2">
        <v>190</v>
      </c>
      <c r="D191" s="16">
        <f t="shared" si="3"/>
        <v>-515.09360890394601</v>
      </c>
    </row>
    <row r="192" spans="1:4" x14ac:dyDescent="0.25">
      <c r="A192" s="2">
        <f>Data!A188</f>
        <v>186</v>
      </c>
      <c r="B192" s="27">
        <v>-515.24343073630007</v>
      </c>
      <c r="C192" s="2">
        <v>191</v>
      </c>
      <c r="D192" s="16">
        <f t="shared" si="3"/>
        <v>-515.24343073630007</v>
      </c>
    </row>
    <row r="193" spans="1:4" x14ac:dyDescent="0.25">
      <c r="A193" s="2">
        <f>Data!A340</f>
        <v>338</v>
      </c>
      <c r="B193" s="27">
        <v>-522.0069753730495</v>
      </c>
      <c r="C193" s="2">
        <v>192</v>
      </c>
      <c r="D193" s="16">
        <f t="shared" si="3"/>
        <v>-522.0069753730495</v>
      </c>
    </row>
    <row r="194" spans="1:4" x14ac:dyDescent="0.25">
      <c r="A194" s="2">
        <f>Data!A380</f>
        <v>378</v>
      </c>
      <c r="B194" s="27">
        <v>-522.29309094600467</v>
      </c>
      <c r="C194" s="2">
        <v>193</v>
      </c>
      <c r="D194" s="16">
        <f t="shared" ref="D194:D257" si="4">SQRT($L$1)*B194</f>
        <v>-522.29309094600467</v>
      </c>
    </row>
    <row r="195" spans="1:4" x14ac:dyDescent="0.25">
      <c r="A195" s="2">
        <f>Data!A15</f>
        <v>13</v>
      </c>
      <c r="B195" s="27">
        <v>-523.28128843980812</v>
      </c>
      <c r="C195" s="2">
        <v>194</v>
      </c>
      <c r="D195" s="16">
        <f t="shared" si="4"/>
        <v>-523.28128843980812</v>
      </c>
    </row>
    <row r="196" spans="1:4" x14ac:dyDescent="0.25">
      <c r="A196" s="2">
        <f>Data!A165</f>
        <v>163</v>
      </c>
      <c r="B196" s="27">
        <v>-526.02967723306938</v>
      </c>
      <c r="C196" s="2">
        <v>195</v>
      </c>
      <c r="D196" s="16">
        <f t="shared" si="4"/>
        <v>-526.02967723306938</v>
      </c>
    </row>
    <row r="197" spans="1:4" x14ac:dyDescent="0.25">
      <c r="A197" s="2">
        <f>Data!A426</f>
        <v>424</v>
      </c>
      <c r="B197" s="27">
        <v>-527.43829839104001</v>
      </c>
      <c r="C197" s="2">
        <v>196</v>
      </c>
      <c r="D197" s="16">
        <f t="shared" si="4"/>
        <v>-527.43829839104001</v>
      </c>
    </row>
    <row r="198" spans="1:4" x14ac:dyDescent="0.25">
      <c r="A198" s="2">
        <f>Data!A403</f>
        <v>401</v>
      </c>
      <c r="B198" s="27">
        <v>-531.26716172973829</v>
      </c>
      <c r="C198" s="2">
        <v>197</v>
      </c>
      <c r="D198" s="16">
        <f t="shared" si="4"/>
        <v>-531.26716172973829</v>
      </c>
    </row>
    <row r="199" spans="1:4" x14ac:dyDescent="0.25">
      <c r="A199" s="2">
        <f>Data!A6</f>
        <v>4</v>
      </c>
      <c r="B199" s="27">
        <v>-532.62520514326025</v>
      </c>
      <c r="C199" s="2">
        <v>198</v>
      </c>
      <c r="D199" s="16">
        <f t="shared" si="4"/>
        <v>-532.62520514326025</v>
      </c>
    </row>
    <row r="200" spans="1:4" x14ac:dyDescent="0.25">
      <c r="A200" s="2">
        <f>Data!A169</f>
        <v>167</v>
      </c>
      <c r="B200" s="27">
        <v>-533.72095501973672</v>
      </c>
      <c r="C200" s="2">
        <v>199</v>
      </c>
      <c r="D200" s="16">
        <f t="shared" si="4"/>
        <v>-533.72095501973672</v>
      </c>
    </row>
    <row r="201" spans="1:4" x14ac:dyDescent="0.25">
      <c r="A201" s="2">
        <f>Data!A109</f>
        <v>107</v>
      </c>
      <c r="B201" s="27">
        <v>-534.9655116359354</v>
      </c>
      <c r="C201" s="2">
        <v>200</v>
      </c>
      <c r="D201" s="16">
        <f t="shared" si="4"/>
        <v>-534.9655116359354</v>
      </c>
    </row>
    <row r="202" spans="1:4" x14ac:dyDescent="0.25">
      <c r="A202" s="2">
        <f>Data!A77</f>
        <v>75</v>
      </c>
      <c r="B202" s="27">
        <v>-537.22847459359764</v>
      </c>
      <c r="C202" s="2">
        <v>201</v>
      </c>
      <c r="D202" s="16">
        <f t="shared" si="4"/>
        <v>-537.22847459359764</v>
      </c>
    </row>
    <row r="203" spans="1:4" x14ac:dyDescent="0.25">
      <c r="A203" s="2">
        <f>Data!A394</f>
        <v>392</v>
      </c>
      <c r="B203" s="27">
        <v>-537.35610669635207</v>
      </c>
      <c r="C203" s="2">
        <v>202</v>
      </c>
      <c r="D203" s="16">
        <f t="shared" si="4"/>
        <v>-537.35610669635207</v>
      </c>
    </row>
    <row r="204" spans="1:4" x14ac:dyDescent="0.25">
      <c r="A204" s="2">
        <f>Data!A193</f>
        <v>191</v>
      </c>
      <c r="B204" s="27">
        <v>-537.66375849438191</v>
      </c>
      <c r="C204" s="2">
        <v>203</v>
      </c>
      <c r="D204" s="16">
        <f t="shared" si="4"/>
        <v>-537.66375849438191</v>
      </c>
    </row>
    <row r="205" spans="1:4" x14ac:dyDescent="0.25">
      <c r="A205" s="2">
        <f>Data!A208</f>
        <v>206</v>
      </c>
      <c r="B205" s="27">
        <v>-544.09729053605406</v>
      </c>
      <c r="C205" s="2">
        <v>204</v>
      </c>
      <c r="D205" s="16">
        <f t="shared" si="4"/>
        <v>-544.09729053605406</v>
      </c>
    </row>
    <row r="206" spans="1:4" x14ac:dyDescent="0.25">
      <c r="A206" s="2">
        <f>Data!A65</f>
        <v>63</v>
      </c>
      <c r="B206" s="27">
        <v>-545.13986585322709</v>
      </c>
      <c r="C206" s="2">
        <v>205</v>
      </c>
      <c r="D206" s="16">
        <f t="shared" si="4"/>
        <v>-545.13986585322709</v>
      </c>
    </row>
    <row r="207" spans="1:4" x14ac:dyDescent="0.25">
      <c r="A207" s="2">
        <f>Data!A45</f>
        <v>43</v>
      </c>
      <c r="B207" s="27">
        <v>-545.40789294524438</v>
      </c>
      <c r="C207" s="2">
        <v>206</v>
      </c>
      <c r="D207" s="16">
        <f t="shared" si="4"/>
        <v>-545.40789294524438</v>
      </c>
    </row>
    <row r="208" spans="1:4" x14ac:dyDescent="0.25">
      <c r="A208" s="2">
        <f>Data!A280</f>
        <v>278</v>
      </c>
      <c r="B208" s="27">
        <v>-547.73446873837383</v>
      </c>
      <c r="C208" s="2">
        <v>207</v>
      </c>
      <c r="D208" s="16">
        <f t="shared" si="4"/>
        <v>-547.73446873837383</v>
      </c>
    </row>
    <row r="209" spans="1:4" x14ac:dyDescent="0.25">
      <c r="A209" s="2">
        <f>Data!A264</f>
        <v>262</v>
      </c>
      <c r="B209" s="27">
        <v>-548.36445706343511</v>
      </c>
      <c r="C209" s="2">
        <v>208</v>
      </c>
      <c r="D209" s="16">
        <f t="shared" si="4"/>
        <v>-548.36445706343511</v>
      </c>
    </row>
    <row r="210" spans="1:4" x14ac:dyDescent="0.25">
      <c r="A210" s="2">
        <f>Data!A98</f>
        <v>96</v>
      </c>
      <c r="B210" s="27">
        <v>-554.85180362110259</v>
      </c>
      <c r="C210" s="2">
        <v>209</v>
      </c>
      <c r="D210" s="16">
        <f t="shared" si="4"/>
        <v>-554.85180362110259</v>
      </c>
    </row>
    <row r="211" spans="1:4" x14ac:dyDescent="0.25">
      <c r="A211" s="2">
        <f>Data!A51</f>
        <v>49</v>
      </c>
      <c r="B211" s="27">
        <v>-555.30072274019039</v>
      </c>
      <c r="C211" s="2">
        <v>210</v>
      </c>
      <c r="D211" s="16">
        <f t="shared" si="4"/>
        <v>-555.30072274019039</v>
      </c>
    </row>
    <row r="212" spans="1:4" x14ac:dyDescent="0.25">
      <c r="A212" s="2">
        <f>Data!A127</f>
        <v>125</v>
      </c>
      <c r="B212" s="27">
        <v>-557.10904788588232</v>
      </c>
      <c r="C212" s="2">
        <v>211</v>
      </c>
      <c r="D212" s="16">
        <f t="shared" si="4"/>
        <v>-557.10904788588232</v>
      </c>
    </row>
    <row r="213" spans="1:4" x14ac:dyDescent="0.25">
      <c r="A213" s="2">
        <f>Data!A275</f>
        <v>273</v>
      </c>
      <c r="B213" s="27">
        <v>-557.2003014459624</v>
      </c>
      <c r="C213" s="2">
        <v>212</v>
      </c>
      <c r="D213" s="16">
        <f t="shared" si="4"/>
        <v>-557.2003014459624</v>
      </c>
    </row>
    <row r="214" spans="1:4" x14ac:dyDescent="0.25">
      <c r="A214" s="2">
        <f>Data!A40</f>
        <v>38</v>
      </c>
      <c r="B214" s="27">
        <v>-558.57873699876654</v>
      </c>
      <c r="C214" s="2">
        <v>213</v>
      </c>
      <c r="D214" s="16">
        <f t="shared" si="4"/>
        <v>-558.57873699876654</v>
      </c>
    </row>
    <row r="215" spans="1:4" x14ac:dyDescent="0.25">
      <c r="A215" s="2">
        <f>Data!A433</f>
        <v>431</v>
      </c>
      <c r="B215" s="27">
        <v>-563.27816105229431</v>
      </c>
      <c r="C215" s="2">
        <v>214</v>
      </c>
      <c r="D215" s="16">
        <f t="shared" si="4"/>
        <v>-563.27816105229431</v>
      </c>
    </row>
    <row r="216" spans="1:4" x14ac:dyDescent="0.25">
      <c r="A216" s="2">
        <f>Data!A162</f>
        <v>160</v>
      </c>
      <c r="B216" s="27">
        <v>-567.63306631257001</v>
      </c>
      <c r="C216" s="2">
        <v>215</v>
      </c>
      <c r="D216" s="16">
        <f t="shared" si="4"/>
        <v>-567.63306631257001</v>
      </c>
    </row>
    <row r="217" spans="1:4" x14ac:dyDescent="0.25">
      <c r="A217" s="2">
        <f>Data!A97</f>
        <v>95</v>
      </c>
      <c r="B217" s="27">
        <v>-568.13963123988651</v>
      </c>
      <c r="C217" s="2">
        <v>216</v>
      </c>
      <c r="D217" s="16">
        <f t="shared" si="4"/>
        <v>-568.13963123988651</v>
      </c>
    </row>
    <row r="218" spans="1:4" x14ac:dyDescent="0.25">
      <c r="A218" s="2">
        <f>Data!A323</f>
        <v>321</v>
      </c>
      <c r="B218" s="27">
        <v>-569.08129333885881</v>
      </c>
      <c r="C218" s="2">
        <v>217</v>
      </c>
      <c r="D218" s="16">
        <f t="shared" si="4"/>
        <v>-569.08129333885881</v>
      </c>
    </row>
    <row r="219" spans="1:4" x14ac:dyDescent="0.25">
      <c r="A219" s="2">
        <f>Data!A43</f>
        <v>41</v>
      </c>
      <c r="B219" s="27">
        <v>-571.79049427166319</v>
      </c>
      <c r="C219" s="2">
        <v>218</v>
      </c>
      <c r="D219" s="16">
        <f t="shared" si="4"/>
        <v>-571.79049427166319</v>
      </c>
    </row>
    <row r="220" spans="1:4" x14ac:dyDescent="0.25">
      <c r="A220" s="2">
        <f>Data!A94</f>
        <v>92</v>
      </c>
      <c r="B220" s="27">
        <v>-571.9506571891252</v>
      </c>
      <c r="C220" s="2">
        <v>219</v>
      </c>
      <c r="D220" s="16">
        <f t="shared" si="4"/>
        <v>-571.9506571891252</v>
      </c>
    </row>
    <row r="221" spans="1:4" x14ac:dyDescent="0.25">
      <c r="A221" s="2">
        <f>Data!A278</f>
        <v>276</v>
      </c>
      <c r="B221" s="27">
        <v>-572.40238269977999</v>
      </c>
      <c r="C221" s="2">
        <v>220</v>
      </c>
      <c r="D221" s="16">
        <f t="shared" si="4"/>
        <v>-572.40238269977999</v>
      </c>
    </row>
    <row r="222" spans="1:4" x14ac:dyDescent="0.25">
      <c r="A222" s="2">
        <f>Data!A236</f>
        <v>234</v>
      </c>
      <c r="B222" s="27">
        <v>-577.6072291493183</v>
      </c>
      <c r="C222" s="2">
        <v>221</v>
      </c>
      <c r="D222" s="16">
        <f t="shared" si="4"/>
        <v>-577.6072291493183</v>
      </c>
    </row>
    <row r="223" spans="1:4" x14ac:dyDescent="0.25">
      <c r="A223" s="2">
        <f>Data!A180</f>
        <v>178</v>
      </c>
      <c r="B223" s="27">
        <v>-578.81090777183999</v>
      </c>
      <c r="C223" s="2">
        <v>222</v>
      </c>
      <c r="D223" s="16">
        <f t="shared" si="4"/>
        <v>-578.81090777183999</v>
      </c>
    </row>
    <row r="224" spans="1:4" x14ac:dyDescent="0.25">
      <c r="A224" s="2">
        <f>Data!A106</f>
        <v>104</v>
      </c>
      <c r="B224" s="27">
        <v>-583.14538809328951</v>
      </c>
      <c r="C224" s="2">
        <v>223</v>
      </c>
      <c r="D224" s="16">
        <f t="shared" si="4"/>
        <v>-583.14538809328951</v>
      </c>
    </row>
    <row r="225" spans="1:4" x14ac:dyDescent="0.25">
      <c r="A225" s="2">
        <f>Data!A205</f>
        <v>203</v>
      </c>
      <c r="B225" s="27">
        <v>-583.72844499880011</v>
      </c>
      <c r="C225" s="2">
        <v>224</v>
      </c>
      <c r="D225" s="16">
        <f t="shared" si="4"/>
        <v>-583.72844499880011</v>
      </c>
    </row>
    <row r="226" spans="1:4" x14ac:dyDescent="0.25">
      <c r="A226" s="2">
        <f>Data!A333</f>
        <v>331</v>
      </c>
      <c r="B226" s="27">
        <v>-589.41299317634548</v>
      </c>
      <c r="C226" s="2">
        <v>225</v>
      </c>
      <c r="D226" s="16">
        <f t="shared" si="4"/>
        <v>-589.41299317634548</v>
      </c>
    </row>
    <row r="227" spans="1:4" x14ac:dyDescent="0.25">
      <c r="A227" s="2">
        <f>Data!A190</f>
        <v>188</v>
      </c>
      <c r="B227" s="27">
        <v>-597.78795479347173</v>
      </c>
      <c r="C227" s="2">
        <v>226</v>
      </c>
      <c r="D227" s="16">
        <f t="shared" si="4"/>
        <v>-597.78795479347173</v>
      </c>
    </row>
    <row r="228" spans="1:4" x14ac:dyDescent="0.25">
      <c r="A228" s="2">
        <f>Data!A16</f>
        <v>14</v>
      </c>
      <c r="B228" s="27">
        <v>-601.36915302654961</v>
      </c>
      <c r="C228" s="2">
        <v>227</v>
      </c>
      <c r="D228" s="16">
        <f t="shared" si="4"/>
        <v>-601.36915302654961</v>
      </c>
    </row>
    <row r="229" spans="1:4" x14ac:dyDescent="0.25">
      <c r="A229" s="2">
        <f>Data!A67</f>
        <v>65</v>
      </c>
      <c r="B229" s="27">
        <v>-601.84843782173994</v>
      </c>
      <c r="C229" s="2">
        <v>228</v>
      </c>
      <c r="D229" s="16">
        <f t="shared" si="4"/>
        <v>-601.84843782173994</v>
      </c>
    </row>
    <row r="230" spans="1:4" x14ac:dyDescent="0.25">
      <c r="A230" s="2">
        <f>Data!A478</f>
        <v>476</v>
      </c>
      <c r="B230" s="29">
        <v>-604.09319442725973</v>
      </c>
      <c r="C230" s="2">
        <v>229</v>
      </c>
      <c r="D230" s="16">
        <f t="shared" si="4"/>
        <v>-604.09319442725973</v>
      </c>
    </row>
    <row r="231" spans="1:4" x14ac:dyDescent="0.25">
      <c r="A231" s="2">
        <f>Data!A10</f>
        <v>8</v>
      </c>
      <c r="B231" s="27">
        <v>-604.13261598395184</v>
      </c>
      <c r="C231" s="2">
        <v>230</v>
      </c>
      <c r="D231" s="16">
        <f t="shared" si="4"/>
        <v>-604.13261598395184</v>
      </c>
    </row>
    <row r="232" spans="1:4" x14ac:dyDescent="0.25">
      <c r="A232" s="2">
        <f>Data!A91</f>
        <v>89</v>
      </c>
      <c r="B232" s="27">
        <v>-605.69230074137158</v>
      </c>
      <c r="C232" s="2">
        <v>231</v>
      </c>
      <c r="D232" s="16">
        <f t="shared" si="4"/>
        <v>-605.69230074137158</v>
      </c>
    </row>
    <row r="233" spans="1:4" x14ac:dyDescent="0.25">
      <c r="A233" s="2">
        <f>Data!A79</f>
        <v>77</v>
      </c>
      <c r="B233" s="27">
        <v>-606.25845551109524</v>
      </c>
      <c r="C233" s="2">
        <v>232</v>
      </c>
      <c r="D233" s="16">
        <f t="shared" si="4"/>
        <v>-606.25845551109524</v>
      </c>
    </row>
    <row r="234" spans="1:4" x14ac:dyDescent="0.25">
      <c r="A234" s="2">
        <f>Data!A408</f>
        <v>406</v>
      </c>
      <c r="B234" s="27">
        <v>-608.41269084715168</v>
      </c>
      <c r="C234" s="2">
        <v>233</v>
      </c>
      <c r="D234" s="16">
        <f t="shared" si="4"/>
        <v>-608.41269084715168</v>
      </c>
    </row>
    <row r="235" spans="1:4" x14ac:dyDescent="0.25">
      <c r="A235" s="2">
        <f>Data!A166</f>
        <v>164</v>
      </c>
      <c r="B235" s="27">
        <v>-609.22198261247831</v>
      </c>
      <c r="C235" s="2">
        <v>234</v>
      </c>
      <c r="D235" s="16">
        <f t="shared" si="4"/>
        <v>-609.22198261247831</v>
      </c>
    </row>
    <row r="236" spans="1:4" x14ac:dyDescent="0.25">
      <c r="A236" s="2">
        <f>Data!A155</f>
        <v>153</v>
      </c>
      <c r="B236" s="27">
        <v>-609.54154596831359</v>
      </c>
      <c r="C236" s="2">
        <v>235</v>
      </c>
      <c r="D236" s="16">
        <f t="shared" si="4"/>
        <v>-609.54154596831359</v>
      </c>
    </row>
    <row r="237" spans="1:4" x14ac:dyDescent="0.25">
      <c r="A237" s="2">
        <f>Data!A139</f>
        <v>137</v>
      </c>
      <c r="B237" s="27">
        <v>-614.53080744752515</v>
      </c>
      <c r="C237" s="2">
        <v>236</v>
      </c>
      <c r="D237" s="16">
        <f t="shared" si="4"/>
        <v>-614.53080744752515</v>
      </c>
    </row>
    <row r="238" spans="1:4" x14ac:dyDescent="0.25">
      <c r="A238" s="2">
        <f>Data!A29</f>
        <v>27</v>
      </c>
      <c r="B238" s="27">
        <v>-619.66175791440037</v>
      </c>
      <c r="C238" s="2">
        <v>237</v>
      </c>
      <c r="D238" s="16">
        <f t="shared" si="4"/>
        <v>-619.66175791440037</v>
      </c>
    </row>
    <row r="239" spans="1:4" x14ac:dyDescent="0.25">
      <c r="A239" s="2">
        <f>Data!A325</f>
        <v>323</v>
      </c>
      <c r="B239" s="27">
        <v>-621.88834748611407</v>
      </c>
      <c r="C239" s="2">
        <v>238</v>
      </c>
      <c r="D239" s="16">
        <f t="shared" si="4"/>
        <v>-621.88834748611407</v>
      </c>
    </row>
    <row r="240" spans="1:4" x14ac:dyDescent="0.25">
      <c r="A240" s="2">
        <f>Data!A422</f>
        <v>420</v>
      </c>
      <c r="B240" s="27">
        <v>-622.40282268307783</v>
      </c>
      <c r="C240" s="2">
        <v>239</v>
      </c>
      <c r="D240" s="16">
        <f t="shared" si="4"/>
        <v>-622.40282268307783</v>
      </c>
    </row>
    <row r="241" spans="1:4" x14ac:dyDescent="0.25">
      <c r="A241" s="2">
        <f>Data!A34</f>
        <v>32</v>
      </c>
      <c r="B241" s="27">
        <v>-623.99668999177084</v>
      </c>
      <c r="C241" s="2">
        <v>240</v>
      </c>
      <c r="D241" s="16">
        <f t="shared" si="4"/>
        <v>-623.99668999177084</v>
      </c>
    </row>
    <row r="242" spans="1:4" x14ac:dyDescent="0.25">
      <c r="A242" s="2">
        <f>Data!A121</f>
        <v>119</v>
      </c>
      <c r="B242" s="27">
        <v>-624.90523120392754</v>
      </c>
      <c r="C242" s="2">
        <v>241</v>
      </c>
      <c r="D242" s="16">
        <f t="shared" si="4"/>
        <v>-624.90523120392754</v>
      </c>
    </row>
    <row r="243" spans="1:4" x14ac:dyDescent="0.25">
      <c r="A243" s="2">
        <f>Data!A321</f>
        <v>319</v>
      </c>
      <c r="B243" s="27">
        <v>-632.77781337687338</v>
      </c>
      <c r="C243" s="2">
        <v>242</v>
      </c>
      <c r="D243" s="16">
        <f t="shared" si="4"/>
        <v>-632.77781337687338</v>
      </c>
    </row>
    <row r="244" spans="1:4" x14ac:dyDescent="0.25">
      <c r="A244" s="2">
        <f>Data!A213</f>
        <v>211</v>
      </c>
      <c r="B244" s="27">
        <v>-634.17599583885021</v>
      </c>
      <c r="C244" s="2">
        <v>243</v>
      </c>
      <c r="D244" s="16">
        <f t="shared" si="4"/>
        <v>-634.17599583885021</v>
      </c>
    </row>
    <row r="245" spans="1:4" x14ac:dyDescent="0.25">
      <c r="A245" s="2">
        <f>Data!A73</f>
        <v>71</v>
      </c>
      <c r="B245" s="27">
        <v>-634.82212964470091</v>
      </c>
      <c r="C245" s="2">
        <v>244</v>
      </c>
      <c r="D245" s="16">
        <f t="shared" si="4"/>
        <v>-634.82212964470091</v>
      </c>
    </row>
    <row r="246" spans="1:4" x14ac:dyDescent="0.25">
      <c r="A246" s="2">
        <f>Data!A181</f>
        <v>179</v>
      </c>
      <c r="B246" s="27">
        <v>-636.10288243822288</v>
      </c>
      <c r="C246" s="2">
        <v>245</v>
      </c>
      <c r="D246" s="16">
        <f t="shared" si="4"/>
        <v>-636.10288243822288</v>
      </c>
    </row>
    <row r="247" spans="1:4" x14ac:dyDescent="0.25">
      <c r="A247" s="2">
        <f>Data!A59</f>
        <v>57</v>
      </c>
      <c r="B247" s="27">
        <v>-637.3953821941468</v>
      </c>
      <c r="C247" s="2">
        <v>246</v>
      </c>
      <c r="D247" s="16">
        <f t="shared" si="4"/>
        <v>-637.3953821941468</v>
      </c>
    </row>
    <row r="248" spans="1:4" x14ac:dyDescent="0.25">
      <c r="A248" s="2">
        <f>Data!A215</f>
        <v>213</v>
      </c>
      <c r="B248" s="27">
        <v>-640.8845353778961</v>
      </c>
      <c r="C248" s="2">
        <v>247</v>
      </c>
      <c r="D248" s="16">
        <f t="shared" si="4"/>
        <v>-640.8845353778961</v>
      </c>
    </row>
    <row r="249" spans="1:4" x14ac:dyDescent="0.25">
      <c r="A249" s="2">
        <f>Data!A70</f>
        <v>68</v>
      </c>
      <c r="B249" s="27">
        <v>-641.82801328774076</v>
      </c>
      <c r="C249" s="2">
        <v>248</v>
      </c>
      <c r="D249" s="16">
        <f t="shared" si="4"/>
        <v>-641.82801328774076</v>
      </c>
    </row>
    <row r="250" spans="1:4" x14ac:dyDescent="0.25">
      <c r="A250" s="2">
        <f>Data!A182</f>
        <v>180</v>
      </c>
      <c r="B250" s="27">
        <v>-646.653103221739</v>
      </c>
      <c r="C250" s="2">
        <v>249</v>
      </c>
      <c r="D250" s="16">
        <f t="shared" si="4"/>
        <v>-646.653103221739</v>
      </c>
    </row>
    <row r="251" spans="1:4" x14ac:dyDescent="0.25">
      <c r="A251" s="2">
        <f>Data!A54</f>
        <v>52</v>
      </c>
      <c r="B251" s="27">
        <v>-647.61277706157853</v>
      </c>
      <c r="C251" s="2">
        <v>250</v>
      </c>
      <c r="D251" s="16">
        <f t="shared" si="4"/>
        <v>-647.61277706157853</v>
      </c>
    </row>
    <row r="252" spans="1:4" x14ac:dyDescent="0.25">
      <c r="A252" s="2">
        <f>Data!A261</f>
        <v>259</v>
      </c>
      <c r="B252" s="27">
        <v>-647.74320376176911</v>
      </c>
      <c r="C252" s="2">
        <v>251</v>
      </c>
      <c r="D252" s="16">
        <f t="shared" si="4"/>
        <v>-647.74320376176911</v>
      </c>
    </row>
    <row r="253" spans="1:4" x14ac:dyDescent="0.25">
      <c r="A253" s="2">
        <f>Data!A60</f>
        <v>58</v>
      </c>
      <c r="B253" s="27">
        <v>-648.55065052845748</v>
      </c>
      <c r="C253" s="2">
        <v>252</v>
      </c>
      <c r="D253" s="16">
        <f t="shared" si="4"/>
        <v>-648.55065052845748</v>
      </c>
    </row>
    <row r="254" spans="1:4" x14ac:dyDescent="0.25">
      <c r="A254" s="2">
        <f>Data!A383</f>
        <v>381</v>
      </c>
      <c r="B254" s="27">
        <v>-649.27865196101629</v>
      </c>
      <c r="C254" s="2">
        <v>253</v>
      </c>
      <c r="D254" s="16">
        <f t="shared" si="4"/>
        <v>-649.27865196101629</v>
      </c>
    </row>
    <row r="255" spans="1:4" x14ac:dyDescent="0.25">
      <c r="A255" s="2">
        <f>Data!A203</f>
        <v>201</v>
      </c>
      <c r="B255" s="27">
        <v>-650.20213937432709</v>
      </c>
      <c r="C255" s="2">
        <v>254</v>
      </c>
      <c r="D255" s="16">
        <f t="shared" si="4"/>
        <v>-650.20213937432709</v>
      </c>
    </row>
    <row r="256" spans="1:4" x14ac:dyDescent="0.25">
      <c r="A256" s="2">
        <f>Data!A185</f>
        <v>183</v>
      </c>
      <c r="B256" s="27">
        <v>-651.05977014482778</v>
      </c>
      <c r="C256" s="2">
        <v>255</v>
      </c>
      <c r="D256" s="16">
        <f t="shared" si="4"/>
        <v>-651.05977014482778</v>
      </c>
    </row>
    <row r="257" spans="1:4" x14ac:dyDescent="0.25">
      <c r="A257" s="2">
        <f>Data!A38</f>
        <v>36</v>
      </c>
      <c r="B257" s="27">
        <v>-653.08028315213596</v>
      </c>
      <c r="C257" s="2">
        <v>256</v>
      </c>
      <c r="D257" s="16">
        <f t="shared" si="4"/>
        <v>-653.08028315213596</v>
      </c>
    </row>
    <row r="258" spans="1:4" x14ac:dyDescent="0.25">
      <c r="A258" s="2">
        <f>Data!A267</f>
        <v>265</v>
      </c>
      <c r="B258" s="27">
        <v>-654.20959748535824</v>
      </c>
      <c r="C258" s="2">
        <v>257</v>
      </c>
      <c r="D258" s="16">
        <f t="shared" ref="D258:D321" si="5">SQRT($L$1)*B258</f>
        <v>-654.20959748535824</v>
      </c>
    </row>
    <row r="259" spans="1:4" x14ac:dyDescent="0.25">
      <c r="A259" s="2">
        <f>Data!A85</f>
        <v>83</v>
      </c>
      <c r="B259" s="27">
        <v>-654.48555858885084</v>
      </c>
      <c r="C259" s="2">
        <v>258</v>
      </c>
      <c r="D259" s="16">
        <f t="shared" si="5"/>
        <v>-654.48555858885084</v>
      </c>
    </row>
    <row r="260" spans="1:4" x14ac:dyDescent="0.25">
      <c r="A260" s="2">
        <f>Data!A464</f>
        <v>462</v>
      </c>
      <c r="B260" s="27">
        <v>-655.92195288359653</v>
      </c>
      <c r="C260" s="2">
        <v>259</v>
      </c>
      <c r="D260" s="16">
        <f t="shared" si="5"/>
        <v>-655.92195288359653</v>
      </c>
    </row>
    <row r="261" spans="1:4" x14ac:dyDescent="0.25">
      <c r="A261" s="2">
        <f>Data!A419</f>
        <v>417</v>
      </c>
      <c r="B261" s="27">
        <v>-656.02215333777713</v>
      </c>
      <c r="C261" s="2">
        <v>260</v>
      </c>
      <c r="D261" s="16">
        <f t="shared" si="5"/>
        <v>-656.02215333777713</v>
      </c>
    </row>
    <row r="262" spans="1:4" x14ac:dyDescent="0.25">
      <c r="A262" s="2">
        <f>Data!A142</f>
        <v>140</v>
      </c>
      <c r="B262" s="27">
        <v>-658.50986874775845</v>
      </c>
      <c r="C262" s="2">
        <v>261</v>
      </c>
      <c r="D262" s="16">
        <f t="shared" si="5"/>
        <v>-658.50986874775845</v>
      </c>
    </row>
    <row r="263" spans="1:4" x14ac:dyDescent="0.25">
      <c r="A263" s="2">
        <f>Data!A440</f>
        <v>438</v>
      </c>
      <c r="B263" s="27">
        <v>-659.47419293496932</v>
      </c>
      <c r="C263" s="2">
        <v>262</v>
      </c>
      <c r="D263" s="16">
        <f t="shared" si="5"/>
        <v>-659.47419293496932</v>
      </c>
    </row>
    <row r="264" spans="1:4" x14ac:dyDescent="0.25">
      <c r="A264" s="2">
        <f>Data!A105</f>
        <v>103</v>
      </c>
      <c r="B264" s="27">
        <v>-662.33441463654162</v>
      </c>
      <c r="C264" s="2">
        <v>263</v>
      </c>
      <c r="D264" s="16">
        <f t="shared" si="5"/>
        <v>-662.33441463654162</v>
      </c>
    </row>
    <row r="265" spans="1:4" x14ac:dyDescent="0.25">
      <c r="A265" s="2">
        <f>Data!A110</f>
        <v>108</v>
      </c>
      <c r="B265" s="27">
        <v>-665.76385199329525</v>
      </c>
      <c r="C265" s="2">
        <v>264</v>
      </c>
      <c r="D265" s="16">
        <f t="shared" si="5"/>
        <v>-665.76385199329525</v>
      </c>
    </row>
    <row r="266" spans="1:4" x14ac:dyDescent="0.25">
      <c r="A266" s="2">
        <f>Data!A55</f>
        <v>53</v>
      </c>
      <c r="B266" s="27">
        <v>-665.85079108669015</v>
      </c>
      <c r="C266" s="2">
        <v>265</v>
      </c>
      <c r="D266" s="16">
        <f t="shared" si="5"/>
        <v>-665.85079108669015</v>
      </c>
    </row>
    <row r="267" spans="1:4" x14ac:dyDescent="0.25">
      <c r="A267" s="2">
        <f>Data!A128</f>
        <v>126</v>
      </c>
      <c r="B267" s="27">
        <v>-669.47915173599904</v>
      </c>
      <c r="C267" s="2">
        <v>266</v>
      </c>
      <c r="D267" s="16">
        <f t="shared" si="5"/>
        <v>-669.47915173599904</v>
      </c>
    </row>
    <row r="268" spans="1:4" x14ac:dyDescent="0.25">
      <c r="A268" s="2">
        <f>Data!A389</f>
        <v>387</v>
      </c>
      <c r="B268" s="27">
        <v>-670.41293875438714</v>
      </c>
      <c r="C268" s="2">
        <v>267</v>
      </c>
      <c r="D268" s="16">
        <f t="shared" si="5"/>
        <v>-670.41293875438714</v>
      </c>
    </row>
    <row r="269" spans="1:4" x14ac:dyDescent="0.25">
      <c r="A269" s="2">
        <f>Data!A283</f>
        <v>281</v>
      </c>
      <c r="B269" s="27">
        <v>-671.27256617133389</v>
      </c>
      <c r="C269" s="2">
        <v>268</v>
      </c>
      <c r="D269" s="16">
        <f t="shared" si="5"/>
        <v>-671.27256617133389</v>
      </c>
    </row>
    <row r="270" spans="1:4" x14ac:dyDescent="0.25">
      <c r="A270" s="2">
        <f>Data!A179</f>
        <v>177</v>
      </c>
      <c r="B270" s="27">
        <v>-674.93468062861939</v>
      </c>
      <c r="C270" s="2">
        <v>269</v>
      </c>
      <c r="D270" s="16">
        <f t="shared" si="5"/>
        <v>-674.93468062861939</v>
      </c>
    </row>
    <row r="271" spans="1:4" x14ac:dyDescent="0.25">
      <c r="A271" s="2">
        <f>Data!A74</f>
        <v>72</v>
      </c>
      <c r="B271" s="27">
        <v>-676.23769656005607</v>
      </c>
      <c r="C271" s="2">
        <v>270</v>
      </c>
      <c r="D271" s="16">
        <f t="shared" si="5"/>
        <v>-676.23769656005607</v>
      </c>
    </row>
    <row r="272" spans="1:4" x14ac:dyDescent="0.25">
      <c r="A272" s="2">
        <f>Data!A231</f>
        <v>229</v>
      </c>
      <c r="B272" s="27">
        <v>-676.84890544579685</v>
      </c>
      <c r="C272" s="2">
        <v>271</v>
      </c>
      <c r="D272" s="16">
        <f t="shared" si="5"/>
        <v>-676.84890544579685</v>
      </c>
    </row>
    <row r="273" spans="1:4" x14ac:dyDescent="0.25">
      <c r="A273" s="2">
        <f>Data!A159</f>
        <v>157</v>
      </c>
      <c r="B273" s="27">
        <v>-681.88281922234455</v>
      </c>
      <c r="C273" s="2">
        <v>272</v>
      </c>
      <c r="D273" s="16">
        <f t="shared" si="5"/>
        <v>-681.88281922234455</v>
      </c>
    </row>
    <row r="274" spans="1:4" x14ac:dyDescent="0.25">
      <c r="A274" s="2">
        <f>Data!A384</f>
        <v>382</v>
      </c>
      <c r="B274" s="27">
        <v>-685.0764407805982</v>
      </c>
      <c r="C274" s="2">
        <v>273</v>
      </c>
      <c r="D274" s="16">
        <f t="shared" si="5"/>
        <v>-685.0764407805982</v>
      </c>
    </row>
    <row r="275" spans="1:4" x14ac:dyDescent="0.25">
      <c r="A275" s="2">
        <f>Data!A477</f>
        <v>475</v>
      </c>
      <c r="B275" s="27">
        <v>-686.73288152560417</v>
      </c>
      <c r="C275" s="2">
        <v>274</v>
      </c>
      <c r="D275" s="16">
        <f t="shared" si="5"/>
        <v>-686.73288152560417</v>
      </c>
    </row>
    <row r="276" spans="1:4" x14ac:dyDescent="0.25">
      <c r="A276" s="2">
        <f>Data!A83</f>
        <v>81</v>
      </c>
      <c r="B276" s="27">
        <v>-689.30072457845381</v>
      </c>
      <c r="C276" s="2">
        <v>275</v>
      </c>
      <c r="D276" s="16">
        <f t="shared" si="5"/>
        <v>-689.30072457845381</v>
      </c>
    </row>
    <row r="277" spans="1:4" x14ac:dyDescent="0.25">
      <c r="A277" s="2">
        <f>Data!A263</f>
        <v>261</v>
      </c>
      <c r="B277" s="27">
        <v>-690.75312425001903</v>
      </c>
      <c r="C277" s="2">
        <v>276</v>
      </c>
      <c r="D277" s="16">
        <f t="shared" si="5"/>
        <v>-690.75312425001903</v>
      </c>
    </row>
    <row r="278" spans="1:4" x14ac:dyDescent="0.25">
      <c r="A278" s="2">
        <f>Data!A56</f>
        <v>54</v>
      </c>
      <c r="B278" s="27">
        <v>-691.63198495830147</v>
      </c>
      <c r="C278" s="2">
        <v>277</v>
      </c>
      <c r="D278" s="16">
        <f t="shared" si="5"/>
        <v>-691.63198495830147</v>
      </c>
    </row>
    <row r="279" spans="1:4" x14ac:dyDescent="0.25">
      <c r="A279" s="2">
        <f>Data!A87</f>
        <v>85</v>
      </c>
      <c r="B279" s="27">
        <v>-697.14778494047641</v>
      </c>
      <c r="C279" s="2">
        <v>278</v>
      </c>
      <c r="D279" s="16">
        <f t="shared" si="5"/>
        <v>-697.14778494047641</v>
      </c>
    </row>
    <row r="280" spans="1:4" x14ac:dyDescent="0.25">
      <c r="A280" s="2">
        <f>Data!A163</f>
        <v>161</v>
      </c>
      <c r="B280" s="27">
        <v>-699.20074080462655</v>
      </c>
      <c r="C280" s="2">
        <v>279</v>
      </c>
      <c r="D280" s="16">
        <f t="shared" si="5"/>
        <v>-699.20074080462655</v>
      </c>
    </row>
    <row r="281" spans="1:4" x14ac:dyDescent="0.25">
      <c r="A281" s="2">
        <f>Data!A186</f>
        <v>184</v>
      </c>
      <c r="B281" s="27">
        <v>-703.3351760579535</v>
      </c>
      <c r="C281" s="2">
        <v>280</v>
      </c>
      <c r="D281" s="16">
        <f t="shared" si="5"/>
        <v>-703.3351760579535</v>
      </c>
    </row>
    <row r="282" spans="1:4" x14ac:dyDescent="0.25">
      <c r="A282" s="2">
        <f>Data!A27</f>
        <v>25</v>
      </c>
      <c r="B282" s="27">
        <v>-703.39898294386512</v>
      </c>
      <c r="C282" s="2">
        <v>281</v>
      </c>
      <c r="D282" s="16">
        <f t="shared" si="5"/>
        <v>-703.39898294386512</v>
      </c>
    </row>
    <row r="283" spans="1:4" x14ac:dyDescent="0.25">
      <c r="A283" s="2">
        <f>Data!A405</f>
        <v>403</v>
      </c>
      <c r="B283" s="27">
        <v>-704.91394556782325</v>
      </c>
      <c r="C283" s="2">
        <v>282</v>
      </c>
      <c r="D283" s="16">
        <f t="shared" si="5"/>
        <v>-704.91394556782325</v>
      </c>
    </row>
    <row r="284" spans="1:4" x14ac:dyDescent="0.25">
      <c r="A284" s="2">
        <f>Data!A39</f>
        <v>37</v>
      </c>
      <c r="B284" s="27">
        <v>-706.93027792443172</v>
      </c>
      <c r="C284" s="2">
        <v>283</v>
      </c>
      <c r="D284" s="16">
        <f t="shared" si="5"/>
        <v>-706.93027792443172</v>
      </c>
    </row>
    <row r="285" spans="1:4" x14ac:dyDescent="0.25">
      <c r="A285" s="2">
        <f>Data!A107</f>
        <v>105</v>
      </c>
      <c r="B285" s="27">
        <v>-707.6582583761483</v>
      </c>
      <c r="C285" s="2">
        <v>284</v>
      </c>
      <c r="D285" s="16">
        <f t="shared" si="5"/>
        <v>-707.6582583761483</v>
      </c>
    </row>
    <row r="286" spans="1:4" x14ac:dyDescent="0.25">
      <c r="A286" s="2">
        <f>Data!A226</f>
        <v>224</v>
      </c>
      <c r="B286" s="27">
        <v>-708.45464784409705</v>
      </c>
      <c r="C286" s="2">
        <v>285</v>
      </c>
      <c r="D286" s="16">
        <f t="shared" si="5"/>
        <v>-708.45464784409705</v>
      </c>
    </row>
    <row r="287" spans="1:4" x14ac:dyDescent="0.25">
      <c r="A287" s="2">
        <f>Data!A178</f>
        <v>176</v>
      </c>
      <c r="B287" s="27">
        <v>-713.16375366377179</v>
      </c>
      <c r="C287" s="2">
        <v>286</v>
      </c>
      <c r="D287" s="16">
        <f t="shared" si="5"/>
        <v>-713.16375366377179</v>
      </c>
    </row>
    <row r="288" spans="1:4" x14ac:dyDescent="0.25">
      <c r="A288" s="2">
        <f>Data!A184</f>
        <v>182</v>
      </c>
      <c r="B288" s="27">
        <v>-714.67674040769634</v>
      </c>
      <c r="C288" s="2">
        <v>287</v>
      </c>
      <c r="D288" s="16">
        <f t="shared" si="5"/>
        <v>-714.67674040769634</v>
      </c>
    </row>
    <row r="289" spans="1:4" x14ac:dyDescent="0.25">
      <c r="A289" s="2">
        <f>Data!A115</f>
        <v>113</v>
      </c>
      <c r="B289" s="27">
        <v>-714.67979346452194</v>
      </c>
      <c r="C289" s="2">
        <v>288</v>
      </c>
      <c r="D289" s="16">
        <f t="shared" si="5"/>
        <v>-714.67979346452194</v>
      </c>
    </row>
    <row r="290" spans="1:4" x14ac:dyDescent="0.25">
      <c r="A290" s="2">
        <f>Data!A131</f>
        <v>129</v>
      </c>
      <c r="B290" s="27">
        <v>-718.05883449487737</v>
      </c>
      <c r="C290" s="2">
        <v>289</v>
      </c>
      <c r="D290" s="16">
        <f t="shared" si="5"/>
        <v>-718.05883449487737</v>
      </c>
    </row>
    <row r="291" spans="1:4" x14ac:dyDescent="0.25">
      <c r="A291" s="2">
        <f>Data!A28</f>
        <v>26</v>
      </c>
      <c r="B291" s="27">
        <v>-719.28973720822978</v>
      </c>
      <c r="C291" s="2">
        <v>290</v>
      </c>
      <c r="D291" s="16">
        <f t="shared" si="5"/>
        <v>-719.28973720822978</v>
      </c>
    </row>
    <row r="292" spans="1:4" x14ac:dyDescent="0.25">
      <c r="A292" s="2">
        <f>Data!A252</f>
        <v>250</v>
      </c>
      <c r="B292" s="27">
        <v>-722.64770064157346</v>
      </c>
      <c r="C292" s="2">
        <v>291</v>
      </c>
      <c r="D292" s="16">
        <f t="shared" si="5"/>
        <v>-722.64770064157346</v>
      </c>
    </row>
    <row r="293" spans="1:4" x14ac:dyDescent="0.25">
      <c r="A293" s="2">
        <f>Data!A118</f>
        <v>116</v>
      </c>
      <c r="B293" s="27">
        <v>-723.30148705401371</v>
      </c>
      <c r="C293" s="2">
        <v>292</v>
      </c>
      <c r="D293" s="16">
        <f t="shared" si="5"/>
        <v>-723.30148705401371</v>
      </c>
    </row>
    <row r="294" spans="1:4" x14ac:dyDescent="0.25">
      <c r="A294" s="2">
        <f>Data!A245</f>
        <v>243</v>
      </c>
      <c r="B294" s="27">
        <v>-726.08144513235311</v>
      </c>
      <c r="C294" s="2">
        <v>293</v>
      </c>
      <c r="D294" s="16">
        <f t="shared" si="5"/>
        <v>-726.08144513235311</v>
      </c>
    </row>
    <row r="295" spans="1:4" x14ac:dyDescent="0.25">
      <c r="A295" s="2">
        <f>Data!A171</f>
        <v>169</v>
      </c>
      <c r="B295" s="27">
        <v>-726.17667643454479</v>
      </c>
      <c r="C295" s="2">
        <v>294</v>
      </c>
      <c r="D295" s="16">
        <f t="shared" si="5"/>
        <v>-726.17667643454479</v>
      </c>
    </row>
    <row r="296" spans="1:4" x14ac:dyDescent="0.25">
      <c r="A296" s="2">
        <f>Data!A400</f>
        <v>398</v>
      </c>
      <c r="B296" s="27">
        <v>-727.26356026891153</v>
      </c>
      <c r="C296" s="2">
        <v>295</v>
      </c>
      <c r="D296" s="16">
        <f t="shared" si="5"/>
        <v>-727.26356026891153</v>
      </c>
    </row>
    <row r="297" spans="1:4" x14ac:dyDescent="0.25">
      <c r="A297" s="2">
        <f>Data!A41</f>
        <v>39</v>
      </c>
      <c r="B297" s="27">
        <v>-728.00682820401562</v>
      </c>
      <c r="C297" s="2">
        <v>296</v>
      </c>
      <c r="D297" s="16">
        <f t="shared" si="5"/>
        <v>-728.00682820401562</v>
      </c>
    </row>
    <row r="298" spans="1:4" x14ac:dyDescent="0.25">
      <c r="A298" s="2">
        <f>Data!A52</f>
        <v>50</v>
      </c>
      <c r="B298" s="27">
        <v>-728.95371028862428</v>
      </c>
      <c r="C298" s="2">
        <v>297</v>
      </c>
      <c r="D298" s="16">
        <f t="shared" si="5"/>
        <v>-728.95371028862428</v>
      </c>
    </row>
    <row r="299" spans="1:4" x14ac:dyDescent="0.25">
      <c r="A299" s="2">
        <f>Data!A11</f>
        <v>9</v>
      </c>
      <c r="B299" s="27">
        <v>-729.18676666200918</v>
      </c>
      <c r="C299" s="2">
        <v>298</v>
      </c>
      <c r="D299" s="16">
        <f t="shared" si="5"/>
        <v>-729.18676666200918</v>
      </c>
    </row>
    <row r="300" spans="1:4" x14ac:dyDescent="0.25">
      <c r="A300" s="2">
        <f>Data!A101</f>
        <v>99</v>
      </c>
      <c r="B300" s="27">
        <v>-731.4743972550059</v>
      </c>
      <c r="C300" s="2">
        <v>299</v>
      </c>
      <c r="D300" s="16">
        <f t="shared" si="5"/>
        <v>-731.4743972550059</v>
      </c>
    </row>
    <row r="301" spans="1:4" x14ac:dyDescent="0.25">
      <c r="A301" s="2">
        <f>Data!A310</f>
        <v>308</v>
      </c>
      <c r="B301" s="27">
        <v>-732.66177841072204</v>
      </c>
      <c r="C301" s="2">
        <v>300</v>
      </c>
      <c r="D301" s="16">
        <f t="shared" si="5"/>
        <v>-732.66177841072204</v>
      </c>
    </row>
    <row r="302" spans="1:4" x14ac:dyDescent="0.25">
      <c r="A302" s="2">
        <f>Data!A120</f>
        <v>118</v>
      </c>
      <c r="B302" s="27">
        <v>-736.70290236309665</v>
      </c>
      <c r="C302" s="2">
        <v>301</v>
      </c>
      <c r="D302" s="16">
        <f t="shared" si="5"/>
        <v>-736.70290236309665</v>
      </c>
    </row>
    <row r="303" spans="1:4" x14ac:dyDescent="0.25">
      <c r="A303" s="2">
        <f>Data!A108</f>
        <v>106</v>
      </c>
      <c r="B303" s="27">
        <v>-741.78253059409326</v>
      </c>
      <c r="C303" s="2">
        <v>302</v>
      </c>
      <c r="D303" s="16">
        <f t="shared" si="5"/>
        <v>-741.78253059409326</v>
      </c>
    </row>
    <row r="304" spans="1:4" x14ac:dyDescent="0.25">
      <c r="A304" s="2">
        <f>Data!A388</f>
        <v>386</v>
      </c>
      <c r="B304" s="27">
        <v>-744.72496595919074</v>
      </c>
      <c r="C304" s="2">
        <v>303</v>
      </c>
      <c r="D304" s="16">
        <f t="shared" si="5"/>
        <v>-744.72496595919074</v>
      </c>
    </row>
    <row r="305" spans="1:4" x14ac:dyDescent="0.25">
      <c r="A305" s="2">
        <f>Data!A428</f>
        <v>426</v>
      </c>
      <c r="B305" s="27">
        <v>-745.29869570006849</v>
      </c>
      <c r="C305" s="2">
        <v>304</v>
      </c>
      <c r="D305" s="16">
        <f t="shared" si="5"/>
        <v>-745.29869570006849</v>
      </c>
    </row>
    <row r="306" spans="1:4" x14ac:dyDescent="0.25">
      <c r="A306" s="2">
        <f>Data!A319</f>
        <v>317</v>
      </c>
      <c r="B306" s="27">
        <v>-747.20906232405105</v>
      </c>
      <c r="C306" s="2">
        <v>305</v>
      </c>
      <c r="D306" s="16">
        <f t="shared" si="5"/>
        <v>-747.20906232405105</v>
      </c>
    </row>
    <row r="307" spans="1:4" x14ac:dyDescent="0.25">
      <c r="A307" s="2">
        <f>Data!A415</f>
        <v>413</v>
      </c>
      <c r="B307" s="27">
        <v>-750.82796118574333</v>
      </c>
      <c r="C307" s="2">
        <v>306</v>
      </c>
      <c r="D307" s="16">
        <f t="shared" si="5"/>
        <v>-750.82796118574333</v>
      </c>
    </row>
    <row r="308" spans="1:4" x14ac:dyDescent="0.25">
      <c r="A308" s="2">
        <f>Data!A255</f>
        <v>253</v>
      </c>
      <c r="B308" s="27">
        <v>-751.5804611225758</v>
      </c>
      <c r="C308" s="2">
        <v>307</v>
      </c>
      <c r="D308" s="16">
        <f t="shared" si="5"/>
        <v>-751.5804611225758</v>
      </c>
    </row>
    <row r="309" spans="1:4" x14ac:dyDescent="0.25">
      <c r="A309" s="2">
        <f>Data!A398</f>
        <v>396</v>
      </c>
      <c r="B309" s="27">
        <v>-753.44177318167203</v>
      </c>
      <c r="C309" s="2">
        <v>308</v>
      </c>
      <c r="D309" s="16">
        <f t="shared" si="5"/>
        <v>-753.44177318167203</v>
      </c>
    </row>
    <row r="310" spans="1:4" x14ac:dyDescent="0.25">
      <c r="A310" s="2">
        <f>Data!A124</f>
        <v>122</v>
      </c>
      <c r="B310" s="27">
        <v>-758.25920219780528</v>
      </c>
      <c r="C310" s="2">
        <v>309</v>
      </c>
      <c r="D310" s="16">
        <f t="shared" si="5"/>
        <v>-758.25920219780528</v>
      </c>
    </row>
    <row r="311" spans="1:4" x14ac:dyDescent="0.25">
      <c r="A311" s="2">
        <f>Data!A454</f>
        <v>452</v>
      </c>
      <c r="B311" s="27">
        <v>-761.3928417635907</v>
      </c>
      <c r="C311" s="2">
        <v>310</v>
      </c>
      <c r="D311" s="16">
        <f t="shared" si="5"/>
        <v>-761.3928417635907</v>
      </c>
    </row>
    <row r="312" spans="1:4" x14ac:dyDescent="0.25">
      <c r="A312" s="2">
        <f>Data!A114</f>
        <v>112</v>
      </c>
      <c r="B312" s="27">
        <v>-761.43086532974849</v>
      </c>
      <c r="C312" s="2">
        <v>311</v>
      </c>
      <c r="D312" s="16">
        <f t="shared" si="5"/>
        <v>-761.43086532974849</v>
      </c>
    </row>
    <row r="313" spans="1:4" x14ac:dyDescent="0.25">
      <c r="A313" s="2">
        <f>Data!A436</f>
        <v>434</v>
      </c>
      <c r="B313" s="27">
        <v>-763.1478801435951</v>
      </c>
      <c r="C313" s="2">
        <v>312</v>
      </c>
      <c r="D313" s="16">
        <f t="shared" si="5"/>
        <v>-763.1478801435951</v>
      </c>
    </row>
    <row r="314" spans="1:4" x14ac:dyDescent="0.25">
      <c r="A314" s="2">
        <f>Data!A141</f>
        <v>139</v>
      </c>
      <c r="B314" s="27">
        <v>-764.24540147669904</v>
      </c>
      <c r="C314" s="2">
        <v>313</v>
      </c>
      <c r="D314" s="16">
        <f t="shared" si="5"/>
        <v>-764.24540147669904</v>
      </c>
    </row>
    <row r="315" spans="1:4" x14ac:dyDescent="0.25">
      <c r="A315" s="2">
        <f>Data!A18</f>
        <v>16</v>
      </c>
      <c r="B315" s="27">
        <v>-764.42411346585141</v>
      </c>
      <c r="C315" s="2">
        <v>314</v>
      </c>
      <c r="D315" s="16">
        <f t="shared" si="5"/>
        <v>-764.42411346585141</v>
      </c>
    </row>
    <row r="316" spans="1:4" x14ac:dyDescent="0.25">
      <c r="A316" s="2">
        <f>Data!A176</f>
        <v>174</v>
      </c>
      <c r="B316" s="27">
        <v>-764.62791424400348</v>
      </c>
      <c r="C316" s="2">
        <v>315</v>
      </c>
      <c r="D316" s="16">
        <f t="shared" si="5"/>
        <v>-764.62791424400348</v>
      </c>
    </row>
    <row r="317" spans="1:4" x14ac:dyDescent="0.25">
      <c r="A317" s="2">
        <f>Data!A297</f>
        <v>295</v>
      </c>
      <c r="B317" s="27">
        <v>-766.41932968893525</v>
      </c>
      <c r="C317" s="2">
        <v>316</v>
      </c>
      <c r="D317" s="16">
        <f t="shared" si="5"/>
        <v>-766.41932968893525</v>
      </c>
    </row>
    <row r="318" spans="1:4" x14ac:dyDescent="0.25">
      <c r="A318" s="2">
        <f>Data!A32</f>
        <v>30</v>
      </c>
      <c r="B318" s="27">
        <v>-768.44588132614444</v>
      </c>
      <c r="C318" s="2">
        <v>317</v>
      </c>
      <c r="D318" s="16">
        <f t="shared" si="5"/>
        <v>-768.44588132614444</v>
      </c>
    </row>
    <row r="319" spans="1:4" x14ac:dyDescent="0.25">
      <c r="A319" s="2">
        <f>Data!A449</f>
        <v>447</v>
      </c>
      <c r="B319" s="27">
        <v>-771.46339128594991</v>
      </c>
      <c r="C319" s="2">
        <v>318</v>
      </c>
      <c r="D319" s="16">
        <f t="shared" si="5"/>
        <v>-771.46339128594991</v>
      </c>
    </row>
    <row r="320" spans="1:4" x14ac:dyDescent="0.25">
      <c r="A320" s="2">
        <f>Data!A356</f>
        <v>354</v>
      </c>
      <c r="B320" s="27">
        <v>-772.73256098246929</v>
      </c>
      <c r="C320" s="2">
        <v>319</v>
      </c>
      <c r="D320" s="16">
        <f t="shared" si="5"/>
        <v>-772.73256098246929</v>
      </c>
    </row>
    <row r="321" spans="1:4" x14ac:dyDescent="0.25">
      <c r="A321" s="2">
        <f>Data!A19</f>
        <v>17</v>
      </c>
      <c r="B321" s="27">
        <v>-773.9832335989995</v>
      </c>
      <c r="C321" s="2">
        <v>320</v>
      </c>
      <c r="D321" s="16">
        <f t="shared" si="5"/>
        <v>-773.9832335989995</v>
      </c>
    </row>
    <row r="322" spans="1:4" x14ac:dyDescent="0.25">
      <c r="A322" s="2">
        <f>Data!A17</f>
        <v>15</v>
      </c>
      <c r="B322" s="27">
        <v>-775.64796055087936</v>
      </c>
      <c r="C322" s="2">
        <v>321</v>
      </c>
      <c r="D322" s="16">
        <f t="shared" ref="D322:D385" si="6">SQRT($L$1)*B322</f>
        <v>-775.64796055087936</v>
      </c>
    </row>
    <row r="323" spans="1:4" x14ac:dyDescent="0.25">
      <c r="A323" s="2">
        <f>Data!A69</f>
        <v>67</v>
      </c>
      <c r="B323" s="27">
        <v>-777.88235257238557</v>
      </c>
      <c r="C323" s="2">
        <v>322</v>
      </c>
      <c r="D323" s="16">
        <f t="shared" si="6"/>
        <v>-777.88235257238557</v>
      </c>
    </row>
    <row r="324" spans="1:4" x14ac:dyDescent="0.25">
      <c r="A324" s="2">
        <f>Data!A126</f>
        <v>124</v>
      </c>
      <c r="B324" s="27">
        <v>-778.40353663233691</v>
      </c>
      <c r="C324" s="2">
        <v>323</v>
      </c>
      <c r="D324" s="16">
        <f t="shared" si="6"/>
        <v>-778.40353663233691</v>
      </c>
    </row>
    <row r="325" spans="1:4" x14ac:dyDescent="0.25">
      <c r="A325" s="2">
        <f>Data!A31</f>
        <v>29</v>
      </c>
      <c r="B325" s="27">
        <v>-781.29886506214098</v>
      </c>
      <c r="C325" s="2">
        <v>324</v>
      </c>
      <c r="D325" s="16">
        <f t="shared" si="6"/>
        <v>-781.29886506214098</v>
      </c>
    </row>
    <row r="326" spans="1:4" x14ac:dyDescent="0.25">
      <c r="A326" s="2">
        <f>Data!A216</f>
        <v>214</v>
      </c>
      <c r="B326" s="27">
        <v>-787.34778254810954</v>
      </c>
      <c r="C326" s="2">
        <v>325</v>
      </c>
      <c r="D326" s="16">
        <f t="shared" si="6"/>
        <v>-787.34778254810954</v>
      </c>
    </row>
    <row r="327" spans="1:4" x14ac:dyDescent="0.25">
      <c r="A327" s="2">
        <f>Data!A274</f>
        <v>272</v>
      </c>
      <c r="B327" s="27">
        <v>-789.10986528047215</v>
      </c>
      <c r="C327" s="2">
        <v>326</v>
      </c>
      <c r="D327" s="16">
        <f t="shared" si="6"/>
        <v>-789.10986528047215</v>
      </c>
    </row>
    <row r="328" spans="1:4" x14ac:dyDescent="0.25">
      <c r="A328" s="2">
        <f>Data!A132</f>
        <v>130</v>
      </c>
      <c r="B328" s="27">
        <v>-790.95232904142904</v>
      </c>
      <c r="C328" s="2">
        <v>327</v>
      </c>
      <c r="D328" s="16">
        <f t="shared" si="6"/>
        <v>-790.95232904142904</v>
      </c>
    </row>
    <row r="329" spans="1:4" x14ac:dyDescent="0.25">
      <c r="A329" s="2">
        <f>Data!A476</f>
        <v>474</v>
      </c>
      <c r="B329" s="27">
        <v>-795.4022061782307</v>
      </c>
      <c r="C329" s="2">
        <v>328</v>
      </c>
      <c r="D329" s="16">
        <f t="shared" si="6"/>
        <v>-795.4022061782307</v>
      </c>
    </row>
    <row r="330" spans="1:4" x14ac:dyDescent="0.25">
      <c r="A330" s="2">
        <f>Data!A273</f>
        <v>271</v>
      </c>
      <c r="B330" s="27">
        <v>-799.67191941839701</v>
      </c>
      <c r="C330" s="2">
        <v>329</v>
      </c>
      <c r="D330" s="16">
        <f t="shared" si="6"/>
        <v>-799.67191941839701</v>
      </c>
    </row>
    <row r="331" spans="1:4" x14ac:dyDescent="0.25">
      <c r="A331" s="2">
        <f>Data!A217</f>
        <v>215</v>
      </c>
      <c r="B331" s="27">
        <v>-801.72381334791135</v>
      </c>
      <c r="C331" s="2">
        <v>330</v>
      </c>
      <c r="D331" s="16">
        <f t="shared" si="6"/>
        <v>-801.72381334791135</v>
      </c>
    </row>
    <row r="332" spans="1:4" x14ac:dyDescent="0.25">
      <c r="A332" s="2">
        <f>Data!A63</f>
        <v>61</v>
      </c>
      <c r="B332" s="27">
        <v>-803.28484076274617</v>
      </c>
      <c r="C332" s="2">
        <v>331</v>
      </c>
      <c r="D332" s="16">
        <f t="shared" si="6"/>
        <v>-803.28484076274617</v>
      </c>
    </row>
    <row r="333" spans="1:4" x14ac:dyDescent="0.25">
      <c r="A333" s="2">
        <f>Data!A150</f>
        <v>148</v>
      </c>
      <c r="B333" s="27">
        <v>-806.11672973213717</v>
      </c>
      <c r="C333" s="2">
        <v>332</v>
      </c>
      <c r="D333" s="16">
        <f t="shared" si="6"/>
        <v>-806.11672973213717</v>
      </c>
    </row>
    <row r="334" spans="1:4" x14ac:dyDescent="0.25">
      <c r="A334" s="2">
        <f>Data!A172</f>
        <v>170</v>
      </c>
      <c r="B334" s="27">
        <v>-810.27047514280275</v>
      </c>
      <c r="C334" s="2">
        <v>333</v>
      </c>
      <c r="D334" s="16">
        <f t="shared" si="6"/>
        <v>-810.27047514280275</v>
      </c>
    </row>
    <row r="335" spans="1:4" x14ac:dyDescent="0.25">
      <c r="A335" s="2">
        <f>Data!A247</f>
        <v>245</v>
      </c>
      <c r="B335" s="27">
        <v>-810.32982594559871</v>
      </c>
      <c r="C335" s="2">
        <v>334</v>
      </c>
      <c r="D335" s="16">
        <f t="shared" si="6"/>
        <v>-810.32982594559871</v>
      </c>
    </row>
    <row r="336" spans="1:4" x14ac:dyDescent="0.25">
      <c r="A336" s="2">
        <f>Data!A250</f>
        <v>248</v>
      </c>
      <c r="B336" s="27">
        <v>-810.45699416293064</v>
      </c>
      <c r="C336" s="2">
        <v>335</v>
      </c>
      <c r="D336" s="16">
        <f t="shared" si="6"/>
        <v>-810.45699416293064</v>
      </c>
    </row>
    <row r="337" spans="1:4" x14ac:dyDescent="0.25">
      <c r="A337" s="2">
        <f>Data!A365</f>
        <v>363</v>
      </c>
      <c r="B337" s="27">
        <v>-812.37402407500485</v>
      </c>
      <c r="C337" s="2">
        <v>336</v>
      </c>
      <c r="D337" s="16">
        <f t="shared" si="6"/>
        <v>-812.37402407500485</v>
      </c>
    </row>
    <row r="338" spans="1:4" x14ac:dyDescent="0.25">
      <c r="A338" s="2">
        <f>Data!A24</f>
        <v>22</v>
      </c>
      <c r="B338" s="27">
        <v>-819.32124154713529</v>
      </c>
      <c r="C338" s="2">
        <v>337</v>
      </c>
      <c r="D338" s="16">
        <f t="shared" si="6"/>
        <v>-819.32124154713529</v>
      </c>
    </row>
    <row r="339" spans="1:4" x14ac:dyDescent="0.25">
      <c r="A339" s="2">
        <f>Data!A130</f>
        <v>128</v>
      </c>
      <c r="B339" s="27">
        <v>-820.59758576784225</v>
      </c>
      <c r="C339" s="2">
        <v>338</v>
      </c>
      <c r="D339" s="16">
        <f t="shared" si="6"/>
        <v>-820.59758576784225</v>
      </c>
    </row>
    <row r="340" spans="1:4" x14ac:dyDescent="0.25">
      <c r="A340" s="2">
        <f>Data!A327</f>
        <v>325</v>
      </c>
      <c r="B340" s="27">
        <v>-824.51193425385281</v>
      </c>
      <c r="C340" s="2">
        <v>339</v>
      </c>
      <c r="D340" s="16">
        <f t="shared" si="6"/>
        <v>-824.51193425385281</v>
      </c>
    </row>
    <row r="341" spans="1:4" x14ac:dyDescent="0.25">
      <c r="A341" s="2">
        <f>Data!A13</f>
        <v>11</v>
      </c>
      <c r="B341" s="27">
        <v>-826.77234149043215</v>
      </c>
      <c r="C341" s="2">
        <v>340</v>
      </c>
      <c r="D341" s="16">
        <f t="shared" si="6"/>
        <v>-826.77234149043215</v>
      </c>
    </row>
    <row r="342" spans="1:4" x14ac:dyDescent="0.25">
      <c r="A342" s="2">
        <f>Data!A442</f>
        <v>440</v>
      </c>
      <c r="B342" s="27">
        <v>-830.44909287133487</v>
      </c>
      <c r="C342" s="2">
        <v>341</v>
      </c>
      <c r="D342" s="16">
        <f t="shared" si="6"/>
        <v>-830.44909287133487</v>
      </c>
    </row>
    <row r="343" spans="1:4" x14ac:dyDescent="0.25">
      <c r="A343" s="2">
        <f>Data!A48</f>
        <v>46</v>
      </c>
      <c r="B343" s="27">
        <v>-830.71775946673733</v>
      </c>
      <c r="C343" s="2">
        <v>342</v>
      </c>
      <c r="D343" s="16">
        <f t="shared" si="6"/>
        <v>-830.71775946673733</v>
      </c>
    </row>
    <row r="344" spans="1:4" x14ac:dyDescent="0.25">
      <c r="A344" s="2">
        <f>Data!A81</f>
        <v>79</v>
      </c>
      <c r="B344" s="27">
        <v>-832.84905714081833</v>
      </c>
      <c r="C344" s="2">
        <v>343</v>
      </c>
      <c r="D344" s="16">
        <f t="shared" si="6"/>
        <v>-832.84905714081833</v>
      </c>
    </row>
    <row r="345" spans="1:4" x14ac:dyDescent="0.25">
      <c r="A345" s="2">
        <f>Data!A451</f>
        <v>449</v>
      </c>
      <c r="B345" s="27">
        <v>-833.27753441224922</v>
      </c>
      <c r="C345" s="2">
        <v>344</v>
      </c>
      <c r="D345" s="16">
        <f t="shared" si="6"/>
        <v>-833.27753441224922</v>
      </c>
    </row>
    <row r="346" spans="1:4" x14ac:dyDescent="0.25">
      <c r="A346" s="2">
        <f>Data!A20</f>
        <v>18</v>
      </c>
      <c r="B346" s="27">
        <v>-835.15552003780613</v>
      </c>
      <c r="C346" s="2">
        <v>345</v>
      </c>
      <c r="D346" s="16">
        <f t="shared" si="6"/>
        <v>-835.15552003780613</v>
      </c>
    </row>
    <row r="347" spans="1:4" x14ac:dyDescent="0.25">
      <c r="A347" s="2">
        <f>Data!A37</f>
        <v>35</v>
      </c>
      <c r="B347" s="27">
        <v>-835.92507531741285</v>
      </c>
      <c r="C347" s="2">
        <v>346</v>
      </c>
      <c r="D347" s="16">
        <f t="shared" si="6"/>
        <v>-835.92507531741285</v>
      </c>
    </row>
    <row r="348" spans="1:4" x14ac:dyDescent="0.25">
      <c r="A348" s="2">
        <f>Data!A412</f>
        <v>410</v>
      </c>
      <c r="B348" s="27">
        <v>-836.7274084813107</v>
      </c>
      <c r="C348" s="2">
        <v>347</v>
      </c>
      <c r="D348" s="16">
        <f t="shared" si="6"/>
        <v>-836.7274084813107</v>
      </c>
    </row>
    <row r="349" spans="1:4" x14ac:dyDescent="0.25">
      <c r="A349" s="2">
        <f>Data!A86</f>
        <v>84</v>
      </c>
      <c r="B349" s="27">
        <v>-837.23341178702685</v>
      </c>
      <c r="C349" s="2">
        <v>348</v>
      </c>
      <c r="D349" s="16">
        <f t="shared" si="6"/>
        <v>-837.23341178702685</v>
      </c>
    </row>
    <row r="350" spans="1:4" x14ac:dyDescent="0.25">
      <c r="A350" s="2">
        <f>Data!A82</f>
        <v>80</v>
      </c>
      <c r="B350" s="27">
        <v>-838.3958289032671</v>
      </c>
      <c r="C350" s="2">
        <v>349</v>
      </c>
      <c r="D350" s="16">
        <f t="shared" si="6"/>
        <v>-838.3958289032671</v>
      </c>
    </row>
    <row r="351" spans="1:4" x14ac:dyDescent="0.25">
      <c r="A351" s="2">
        <f>Data!A484</f>
        <v>482</v>
      </c>
      <c r="B351" s="27">
        <v>-840.08319763661711</v>
      </c>
      <c r="C351" s="2">
        <v>350</v>
      </c>
      <c r="D351" s="16">
        <f t="shared" si="6"/>
        <v>-840.08319763661711</v>
      </c>
    </row>
    <row r="352" spans="1:4" x14ac:dyDescent="0.25">
      <c r="A352" s="2">
        <f>Data!A214</f>
        <v>212</v>
      </c>
      <c r="B352" s="27">
        <v>-840.65569044333824</v>
      </c>
      <c r="C352" s="2">
        <v>351</v>
      </c>
      <c r="D352" s="16">
        <f t="shared" si="6"/>
        <v>-840.65569044333824</v>
      </c>
    </row>
    <row r="353" spans="1:4" x14ac:dyDescent="0.25">
      <c r="A353" s="2">
        <f>Data!A276</f>
        <v>274</v>
      </c>
      <c r="B353" s="27">
        <v>-842.51079911316629</v>
      </c>
      <c r="C353" s="2">
        <v>352</v>
      </c>
      <c r="D353" s="16">
        <f t="shared" si="6"/>
        <v>-842.51079911316629</v>
      </c>
    </row>
    <row r="354" spans="1:4" x14ac:dyDescent="0.25">
      <c r="A354" s="2">
        <f>Data!A84</f>
        <v>82</v>
      </c>
      <c r="B354" s="27">
        <v>-844.46395663215662</v>
      </c>
      <c r="C354" s="2">
        <v>353</v>
      </c>
      <c r="D354" s="16">
        <f t="shared" si="6"/>
        <v>-844.46395663215662</v>
      </c>
    </row>
    <row r="355" spans="1:4" x14ac:dyDescent="0.25">
      <c r="A355" s="2">
        <f>Data!A277</f>
        <v>275</v>
      </c>
      <c r="B355" s="27">
        <v>-851.16744727167679</v>
      </c>
      <c r="C355" s="2">
        <v>354</v>
      </c>
      <c r="D355" s="16">
        <f t="shared" si="6"/>
        <v>-851.16744727167679</v>
      </c>
    </row>
    <row r="356" spans="1:4" x14ac:dyDescent="0.25">
      <c r="A356" s="2">
        <f>Data!A88</f>
        <v>86</v>
      </c>
      <c r="B356" s="27">
        <v>-852.28243244795158</v>
      </c>
      <c r="C356" s="2">
        <v>355</v>
      </c>
      <c r="D356" s="16">
        <f t="shared" si="6"/>
        <v>-852.28243244795158</v>
      </c>
    </row>
    <row r="357" spans="1:4" x14ac:dyDescent="0.25">
      <c r="A357" s="2">
        <f>Data!A90</f>
        <v>88</v>
      </c>
      <c r="B357" s="27">
        <v>-856.00719510309864</v>
      </c>
      <c r="C357" s="2">
        <v>356</v>
      </c>
      <c r="D357" s="16">
        <f t="shared" si="6"/>
        <v>-856.00719510309864</v>
      </c>
    </row>
    <row r="358" spans="1:4" x14ac:dyDescent="0.25">
      <c r="A358" s="2">
        <f>Data!A47</f>
        <v>45</v>
      </c>
      <c r="B358" s="27">
        <v>-856.25014791787544</v>
      </c>
      <c r="C358" s="2">
        <v>357</v>
      </c>
      <c r="D358" s="16">
        <f t="shared" si="6"/>
        <v>-856.25014791787544</v>
      </c>
    </row>
    <row r="359" spans="1:4" x14ac:dyDescent="0.25">
      <c r="A359" s="2">
        <f>Data!A93</f>
        <v>91</v>
      </c>
      <c r="B359" s="27">
        <v>-862.78418411924213</v>
      </c>
      <c r="C359" s="2">
        <v>358</v>
      </c>
      <c r="D359" s="16">
        <f t="shared" si="6"/>
        <v>-862.78418411924213</v>
      </c>
    </row>
    <row r="360" spans="1:4" x14ac:dyDescent="0.25">
      <c r="A360" s="2">
        <f>Data!A183</f>
        <v>181</v>
      </c>
      <c r="B360" s="27">
        <v>-864.68052308703773</v>
      </c>
      <c r="C360" s="2">
        <v>359</v>
      </c>
      <c r="D360" s="16">
        <f t="shared" si="6"/>
        <v>-864.68052308703773</v>
      </c>
    </row>
    <row r="361" spans="1:4" x14ac:dyDescent="0.25">
      <c r="A361" s="2">
        <f>Data!A302</f>
        <v>300</v>
      </c>
      <c r="B361" s="27">
        <v>-865.84130880306475</v>
      </c>
      <c r="C361" s="2">
        <v>360</v>
      </c>
      <c r="D361" s="16">
        <f t="shared" si="6"/>
        <v>-865.84130880306475</v>
      </c>
    </row>
    <row r="362" spans="1:4" x14ac:dyDescent="0.25">
      <c r="A362" s="2">
        <f>Data!A160</f>
        <v>158</v>
      </c>
      <c r="B362" s="27">
        <v>-870.27068868921197</v>
      </c>
      <c r="C362" s="2">
        <v>361</v>
      </c>
      <c r="D362" s="16">
        <f t="shared" si="6"/>
        <v>-870.27068868921197</v>
      </c>
    </row>
    <row r="363" spans="1:4" x14ac:dyDescent="0.25">
      <c r="A363" s="2">
        <f>Data!A189</f>
        <v>187</v>
      </c>
      <c r="B363" s="27">
        <v>-874.17296980104584</v>
      </c>
      <c r="C363" s="2">
        <v>362</v>
      </c>
      <c r="D363" s="16">
        <f t="shared" si="6"/>
        <v>-874.17296980104584</v>
      </c>
    </row>
    <row r="364" spans="1:4" x14ac:dyDescent="0.25">
      <c r="A364" s="2">
        <f>Data!A3</f>
        <v>1</v>
      </c>
      <c r="B364" s="27">
        <v>-878.01224520602409</v>
      </c>
      <c r="C364" s="2">
        <v>363</v>
      </c>
      <c r="D364" s="16">
        <f t="shared" si="6"/>
        <v>-878.01224520602409</v>
      </c>
    </row>
    <row r="365" spans="1:4" x14ac:dyDescent="0.25">
      <c r="A365" s="2">
        <f>Data!A424</f>
        <v>422</v>
      </c>
      <c r="B365" s="27">
        <v>-880.26962627459579</v>
      </c>
      <c r="C365" s="2">
        <v>364</v>
      </c>
      <c r="D365" s="16">
        <f t="shared" si="6"/>
        <v>-880.26962627459579</v>
      </c>
    </row>
    <row r="366" spans="1:4" x14ac:dyDescent="0.25">
      <c r="A366" s="2">
        <f>Data!A104</f>
        <v>102</v>
      </c>
      <c r="B366" s="27">
        <v>-881.71567115515063</v>
      </c>
      <c r="C366" s="2">
        <v>365</v>
      </c>
      <c r="D366" s="16">
        <f t="shared" si="6"/>
        <v>-881.71567115515063</v>
      </c>
    </row>
    <row r="367" spans="1:4" x14ac:dyDescent="0.25">
      <c r="A367" s="2">
        <f>Data!A46</f>
        <v>44</v>
      </c>
      <c r="B367" s="27">
        <v>-886.04114498262061</v>
      </c>
      <c r="C367" s="2">
        <v>366</v>
      </c>
      <c r="D367" s="16">
        <f t="shared" si="6"/>
        <v>-886.04114498262061</v>
      </c>
    </row>
    <row r="368" spans="1:4" x14ac:dyDescent="0.25">
      <c r="A368" s="2">
        <f>Data!A411</f>
        <v>409</v>
      </c>
      <c r="B368" s="27">
        <v>-890.31820580537169</v>
      </c>
      <c r="C368" s="2">
        <v>367</v>
      </c>
      <c r="D368" s="16">
        <f t="shared" si="6"/>
        <v>-890.31820580537169</v>
      </c>
    </row>
    <row r="369" spans="1:4" x14ac:dyDescent="0.25">
      <c r="A369" s="2">
        <f>Data!A480</f>
        <v>478</v>
      </c>
      <c r="B369" s="27">
        <v>-891.48907083892846</v>
      </c>
      <c r="C369" s="2">
        <v>368</v>
      </c>
      <c r="D369" s="16">
        <f t="shared" si="6"/>
        <v>-891.48907083892846</v>
      </c>
    </row>
    <row r="370" spans="1:4" x14ac:dyDescent="0.25">
      <c r="A370" s="2">
        <f>Data!A123</f>
        <v>121</v>
      </c>
      <c r="B370" s="27">
        <v>-892.59572891939024</v>
      </c>
      <c r="C370" s="2">
        <v>369</v>
      </c>
      <c r="D370" s="16">
        <f t="shared" si="6"/>
        <v>-892.59572891939024</v>
      </c>
    </row>
    <row r="371" spans="1:4" x14ac:dyDescent="0.25">
      <c r="A371" s="2">
        <f>Data!A26</f>
        <v>24</v>
      </c>
      <c r="B371" s="27">
        <v>-893.01755987876095</v>
      </c>
      <c r="C371" s="2">
        <v>370</v>
      </c>
      <c r="D371" s="16">
        <f t="shared" si="6"/>
        <v>-893.01755987876095</v>
      </c>
    </row>
    <row r="372" spans="1:4" x14ac:dyDescent="0.25">
      <c r="A372" s="2">
        <f>Data!A68</f>
        <v>66</v>
      </c>
      <c r="B372" s="27">
        <v>-893.47457934671547</v>
      </c>
      <c r="C372" s="2">
        <v>371</v>
      </c>
      <c r="D372" s="16">
        <f t="shared" si="6"/>
        <v>-893.47457934671547</v>
      </c>
    </row>
    <row r="373" spans="1:4" x14ac:dyDescent="0.25">
      <c r="A373" s="2">
        <f>Data!A200</f>
        <v>198</v>
      </c>
      <c r="B373" s="27">
        <v>-893.68493774109811</v>
      </c>
      <c r="C373" s="2">
        <v>372</v>
      </c>
      <c r="D373" s="16">
        <f t="shared" si="6"/>
        <v>-893.68493774109811</v>
      </c>
    </row>
    <row r="374" spans="1:4" x14ac:dyDescent="0.25">
      <c r="A374" s="2">
        <f>Data!A211</f>
        <v>209</v>
      </c>
      <c r="B374" s="27">
        <v>-898.0614648090268</v>
      </c>
      <c r="C374" s="2">
        <v>373</v>
      </c>
      <c r="D374" s="16">
        <f t="shared" si="6"/>
        <v>-898.0614648090268</v>
      </c>
    </row>
    <row r="375" spans="1:4" x14ac:dyDescent="0.25">
      <c r="A375" s="2">
        <f>Data!A269</f>
        <v>267</v>
      </c>
      <c r="B375" s="27">
        <v>-899.13782465210534</v>
      </c>
      <c r="C375" s="2">
        <v>374</v>
      </c>
      <c r="D375" s="16">
        <f t="shared" si="6"/>
        <v>-899.13782465210534</v>
      </c>
    </row>
    <row r="376" spans="1:4" x14ac:dyDescent="0.25">
      <c r="A376" s="2">
        <f>Data!A434</f>
        <v>432</v>
      </c>
      <c r="B376" s="27">
        <v>-903.51511618895165</v>
      </c>
      <c r="C376" s="2">
        <v>375</v>
      </c>
      <c r="D376" s="16">
        <f t="shared" si="6"/>
        <v>-903.51511618895165</v>
      </c>
    </row>
    <row r="377" spans="1:4" x14ac:dyDescent="0.25">
      <c r="A377" s="2">
        <f>Data!A257</f>
        <v>255</v>
      </c>
      <c r="B377" s="27">
        <v>-904.17733209265862</v>
      </c>
      <c r="C377" s="2">
        <v>376</v>
      </c>
      <c r="D377" s="16">
        <f t="shared" si="6"/>
        <v>-904.17733209265862</v>
      </c>
    </row>
    <row r="378" spans="1:4" x14ac:dyDescent="0.25">
      <c r="A378" s="2">
        <f>Data!A445</f>
        <v>443</v>
      </c>
      <c r="B378" s="27">
        <v>-906.17631725188403</v>
      </c>
      <c r="C378" s="2">
        <v>377</v>
      </c>
      <c r="D378" s="16">
        <f t="shared" si="6"/>
        <v>-906.17631725188403</v>
      </c>
    </row>
    <row r="379" spans="1:4" x14ac:dyDescent="0.25">
      <c r="A379" s="2">
        <f>Data!A44</f>
        <v>42</v>
      </c>
      <c r="B379" s="27">
        <v>-906.92711168872484</v>
      </c>
      <c r="C379" s="2">
        <v>378</v>
      </c>
      <c r="D379" s="16">
        <f t="shared" si="6"/>
        <v>-906.92711168872484</v>
      </c>
    </row>
    <row r="380" spans="1:4" x14ac:dyDescent="0.25">
      <c r="A380" s="2">
        <f>Data!A50</f>
        <v>48</v>
      </c>
      <c r="B380" s="27">
        <v>-909.92696568503015</v>
      </c>
      <c r="C380" s="2">
        <v>379</v>
      </c>
      <c r="D380" s="16">
        <f t="shared" si="6"/>
        <v>-909.92696568503015</v>
      </c>
    </row>
    <row r="381" spans="1:4" x14ac:dyDescent="0.25">
      <c r="A381" s="2">
        <f>Data!A8</f>
        <v>6</v>
      </c>
      <c r="B381" s="27">
        <v>-910.95223498329869</v>
      </c>
      <c r="C381" s="2">
        <v>380</v>
      </c>
      <c r="D381" s="16">
        <f t="shared" si="6"/>
        <v>-910.95223498329869</v>
      </c>
    </row>
    <row r="382" spans="1:4" x14ac:dyDescent="0.25">
      <c r="A382" s="2">
        <f>Data!A198</f>
        <v>196</v>
      </c>
      <c r="B382" s="27">
        <v>-911.57383501625009</v>
      </c>
      <c r="C382" s="2">
        <v>381</v>
      </c>
      <c r="D382" s="16">
        <f t="shared" si="6"/>
        <v>-911.57383501625009</v>
      </c>
    </row>
    <row r="383" spans="1:4" x14ac:dyDescent="0.25">
      <c r="A383" s="2">
        <f>Data!A350</f>
        <v>348</v>
      </c>
      <c r="B383" s="27">
        <v>-915.14742881151324</v>
      </c>
      <c r="C383" s="2">
        <v>382</v>
      </c>
      <c r="D383" s="16">
        <f t="shared" si="6"/>
        <v>-915.14742881151324</v>
      </c>
    </row>
    <row r="384" spans="1:4" x14ac:dyDescent="0.25">
      <c r="A384" s="2">
        <f>Data!A435</f>
        <v>433</v>
      </c>
      <c r="B384" s="27">
        <v>-916.67143278387084</v>
      </c>
      <c r="C384" s="2">
        <v>383</v>
      </c>
      <c r="D384" s="16">
        <f t="shared" si="6"/>
        <v>-916.67143278387084</v>
      </c>
    </row>
    <row r="385" spans="1:4" x14ac:dyDescent="0.25">
      <c r="A385" s="2">
        <f>Data!A448</f>
        <v>446</v>
      </c>
      <c r="B385" s="27">
        <v>-917.13476623217866</v>
      </c>
      <c r="C385" s="2">
        <v>384</v>
      </c>
      <c r="D385" s="16">
        <f t="shared" si="6"/>
        <v>-917.13476623217866</v>
      </c>
    </row>
    <row r="386" spans="1:4" x14ac:dyDescent="0.25">
      <c r="A386" s="2">
        <f>Data!A21</f>
        <v>19</v>
      </c>
      <c r="B386" s="27">
        <v>-918.19914225635148</v>
      </c>
      <c r="C386" s="2">
        <v>385</v>
      </c>
      <c r="D386" s="16">
        <f t="shared" ref="D386:D449" si="7">SQRT($L$1)*B386</f>
        <v>-918.19914225635148</v>
      </c>
    </row>
    <row r="387" spans="1:4" x14ac:dyDescent="0.25">
      <c r="A387" s="2">
        <f>Data!A287</f>
        <v>285</v>
      </c>
      <c r="B387" s="27">
        <v>-920.84523809635721</v>
      </c>
      <c r="C387" s="2">
        <v>386</v>
      </c>
      <c r="D387" s="16">
        <f t="shared" si="7"/>
        <v>-920.84523809635721</v>
      </c>
    </row>
    <row r="388" spans="1:4" x14ac:dyDescent="0.25">
      <c r="A388" s="2">
        <f>Data!A414</f>
        <v>412</v>
      </c>
      <c r="B388" s="27">
        <v>-926.28275934165868</v>
      </c>
      <c r="C388" s="2">
        <v>387</v>
      </c>
      <c r="D388" s="16">
        <f t="shared" si="7"/>
        <v>-926.28275934165868</v>
      </c>
    </row>
    <row r="389" spans="1:4" x14ac:dyDescent="0.25">
      <c r="A389" s="2">
        <f>Data!A289</f>
        <v>287</v>
      </c>
      <c r="B389" s="27">
        <v>-926.5504092203264</v>
      </c>
      <c r="C389" s="2">
        <v>388</v>
      </c>
      <c r="D389" s="16">
        <f t="shared" si="7"/>
        <v>-926.5504092203264</v>
      </c>
    </row>
    <row r="390" spans="1:4" x14ac:dyDescent="0.25">
      <c r="A390" s="2">
        <f>Data!A221</f>
        <v>219</v>
      </c>
      <c r="B390" s="27">
        <v>-931.45597954966797</v>
      </c>
      <c r="C390" s="2">
        <v>389</v>
      </c>
      <c r="D390" s="16">
        <f t="shared" si="7"/>
        <v>-931.45597954966797</v>
      </c>
    </row>
    <row r="391" spans="1:4" x14ac:dyDescent="0.25">
      <c r="A391" s="2">
        <f>Data!A53</f>
        <v>51</v>
      </c>
      <c r="B391" s="27">
        <v>-935.31182022442226</v>
      </c>
      <c r="C391" s="2">
        <v>390</v>
      </c>
      <c r="D391" s="16">
        <f t="shared" si="7"/>
        <v>-935.31182022442226</v>
      </c>
    </row>
    <row r="392" spans="1:4" x14ac:dyDescent="0.25">
      <c r="A392" s="2">
        <f>Data!A158</f>
        <v>156</v>
      </c>
      <c r="B392" s="27">
        <v>-938.49132763216767</v>
      </c>
      <c r="C392" s="2">
        <v>391</v>
      </c>
      <c r="D392" s="16">
        <f t="shared" si="7"/>
        <v>-938.49132763216767</v>
      </c>
    </row>
    <row r="393" spans="1:4" x14ac:dyDescent="0.25">
      <c r="A393" s="2">
        <f>Data!A4</f>
        <v>2</v>
      </c>
      <c r="B393" s="27">
        <v>-944.39938507788611</v>
      </c>
      <c r="C393" s="2">
        <v>392</v>
      </c>
      <c r="D393" s="16">
        <f t="shared" si="7"/>
        <v>-944.39938507788611</v>
      </c>
    </row>
    <row r="394" spans="1:4" x14ac:dyDescent="0.25">
      <c r="A394" s="2">
        <f>Data!A174</f>
        <v>172</v>
      </c>
      <c r="B394" s="27">
        <v>-944.42683089657658</v>
      </c>
      <c r="C394" s="2">
        <v>393</v>
      </c>
      <c r="D394" s="16">
        <f t="shared" si="7"/>
        <v>-944.42683089657658</v>
      </c>
    </row>
    <row r="395" spans="1:4" x14ac:dyDescent="0.25">
      <c r="A395" s="2">
        <f>Data!A318</f>
        <v>316</v>
      </c>
      <c r="B395" s="27">
        <v>-945.14109632988402</v>
      </c>
      <c r="C395" s="2">
        <v>394</v>
      </c>
      <c r="D395" s="16">
        <f t="shared" si="7"/>
        <v>-945.14109632988402</v>
      </c>
    </row>
    <row r="396" spans="1:4" x14ac:dyDescent="0.25">
      <c r="A396" s="2">
        <f>Data!A212</f>
        <v>210</v>
      </c>
      <c r="B396" s="27">
        <v>-947.74764443705499</v>
      </c>
      <c r="C396" s="2">
        <v>395</v>
      </c>
      <c r="D396" s="16">
        <f t="shared" si="7"/>
        <v>-947.74764443705499</v>
      </c>
    </row>
    <row r="397" spans="1:4" x14ac:dyDescent="0.25">
      <c r="A397" s="2">
        <f>Data!A456</f>
        <v>454</v>
      </c>
      <c r="B397" s="27">
        <v>-949.96480915847496</v>
      </c>
      <c r="C397" s="2">
        <v>396</v>
      </c>
      <c r="D397" s="16">
        <f t="shared" si="7"/>
        <v>-949.96480915847496</v>
      </c>
    </row>
    <row r="398" spans="1:4" x14ac:dyDescent="0.25">
      <c r="A398" s="2">
        <f>Data!A154</f>
        <v>152</v>
      </c>
      <c r="B398" s="27">
        <v>-951.88827667755686</v>
      </c>
      <c r="C398" s="2">
        <v>397</v>
      </c>
      <c r="D398" s="16">
        <f t="shared" si="7"/>
        <v>-951.88827667755686</v>
      </c>
    </row>
    <row r="399" spans="1:4" x14ac:dyDescent="0.25">
      <c r="A399" s="2">
        <f>Data!A364</f>
        <v>362</v>
      </c>
      <c r="B399" s="27">
        <v>-952.32711185665539</v>
      </c>
      <c r="C399" s="2">
        <v>398</v>
      </c>
      <c r="D399" s="16">
        <f t="shared" si="7"/>
        <v>-952.32711185665539</v>
      </c>
    </row>
    <row r="400" spans="1:4" x14ac:dyDescent="0.25">
      <c r="A400" s="2">
        <f>Data!A192</f>
        <v>190</v>
      </c>
      <c r="B400" s="27">
        <v>-953.99895487465983</v>
      </c>
      <c r="C400" s="2">
        <v>399</v>
      </c>
      <c r="D400" s="16">
        <f t="shared" si="7"/>
        <v>-953.99895487465983</v>
      </c>
    </row>
    <row r="401" spans="1:4" x14ac:dyDescent="0.25">
      <c r="A401" s="2">
        <f>Data!A103</f>
        <v>101</v>
      </c>
      <c r="B401" s="27">
        <v>-960.74316695328162</v>
      </c>
      <c r="C401" s="2">
        <v>400</v>
      </c>
      <c r="D401" s="16">
        <f t="shared" si="7"/>
        <v>-960.74316695328162</v>
      </c>
    </row>
    <row r="402" spans="1:4" x14ac:dyDescent="0.25">
      <c r="A402" s="2">
        <f>Data!A402</f>
        <v>400</v>
      </c>
      <c r="B402" s="27">
        <v>-963.48124730577547</v>
      </c>
      <c r="C402" s="2">
        <v>401</v>
      </c>
      <c r="D402" s="16">
        <f t="shared" si="7"/>
        <v>-963.48124730577547</v>
      </c>
    </row>
    <row r="403" spans="1:4" x14ac:dyDescent="0.25">
      <c r="A403" s="2">
        <f>Data!A148</f>
        <v>146</v>
      </c>
      <c r="B403" s="27">
        <v>-964.53705728858768</v>
      </c>
      <c r="C403" s="2">
        <v>402</v>
      </c>
      <c r="D403" s="16">
        <f t="shared" si="7"/>
        <v>-964.53705728858768</v>
      </c>
    </row>
    <row r="404" spans="1:4" x14ac:dyDescent="0.25">
      <c r="A404" s="2">
        <f>Data!A99</f>
        <v>97</v>
      </c>
      <c r="B404" s="27">
        <v>-967.15671982891217</v>
      </c>
      <c r="C404" s="2">
        <v>403</v>
      </c>
      <c r="D404" s="16">
        <f t="shared" si="7"/>
        <v>-967.15671982891217</v>
      </c>
    </row>
    <row r="405" spans="1:4" x14ac:dyDescent="0.25">
      <c r="A405" s="2">
        <f>Data!A234</f>
        <v>232</v>
      </c>
      <c r="B405" s="27">
        <v>-967.60676279191102</v>
      </c>
      <c r="C405" s="2">
        <v>404</v>
      </c>
      <c r="D405" s="16">
        <f t="shared" si="7"/>
        <v>-967.60676279191102</v>
      </c>
    </row>
    <row r="406" spans="1:4" x14ac:dyDescent="0.25">
      <c r="A406" s="2">
        <f>Data!A486</f>
        <v>484</v>
      </c>
      <c r="B406" s="27">
        <v>-969.68597413262614</v>
      </c>
      <c r="C406" s="2">
        <v>405</v>
      </c>
      <c r="D406" s="16">
        <f t="shared" si="7"/>
        <v>-969.68597413262614</v>
      </c>
    </row>
    <row r="407" spans="1:4" x14ac:dyDescent="0.25">
      <c r="A407" s="2">
        <f>Data!A125</f>
        <v>123</v>
      </c>
      <c r="B407" s="27">
        <v>-972.03324633427837</v>
      </c>
      <c r="C407" s="2">
        <v>406</v>
      </c>
      <c r="D407" s="16">
        <f t="shared" si="7"/>
        <v>-972.03324633427837</v>
      </c>
    </row>
    <row r="408" spans="1:4" x14ac:dyDescent="0.25">
      <c r="A408" s="2">
        <f>Data!A35</f>
        <v>33</v>
      </c>
      <c r="B408" s="27">
        <v>-973.19113874459435</v>
      </c>
      <c r="C408" s="2">
        <v>407</v>
      </c>
      <c r="D408" s="16">
        <f t="shared" si="7"/>
        <v>-973.19113874459435</v>
      </c>
    </row>
    <row r="409" spans="1:4" x14ac:dyDescent="0.25">
      <c r="A409" s="2">
        <f>Data!A89</f>
        <v>87</v>
      </c>
      <c r="B409" s="27">
        <v>-973.28326126815227</v>
      </c>
      <c r="C409" s="2">
        <v>408</v>
      </c>
      <c r="D409" s="16">
        <f t="shared" si="7"/>
        <v>-973.28326126815227</v>
      </c>
    </row>
    <row r="410" spans="1:4" x14ac:dyDescent="0.25">
      <c r="A410" s="2">
        <f>Data!A413</f>
        <v>411</v>
      </c>
      <c r="B410" s="27">
        <v>-973.37329206863069</v>
      </c>
      <c r="C410" s="2">
        <v>409</v>
      </c>
      <c r="D410" s="16">
        <f t="shared" si="7"/>
        <v>-973.37329206863069</v>
      </c>
    </row>
    <row r="411" spans="1:4" x14ac:dyDescent="0.25">
      <c r="A411" s="2">
        <f>Data!A396</f>
        <v>394</v>
      </c>
      <c r="B411" s="27">
        <v>-981.11064842127962</v>
      </c>
      <c r="C411" s="2">
        <v>410</v>
      </c>
      <c r="D411" s="16">
        <f t="shared" si="7"/>
        <v>-981.11064842127962</v>
      </c>
    </row>
    <row r="412" spans="1:4" x14ac:dyDescent="0.25">
      <c r="A412" s="2">
        <f>Data!A9</f>
        <v>7</v>
      </c>
      <c r="B412" s="27">
        <v>-987.94590957035689</v>
      </c>
      <c r="C412" s="2">
        <v>411</v>
      </c>
      <c r="D412" s="16">
        <f t="shared" si="7"/>
        <v>-987.94590957035689</v>
      </c>
    </row>
    <row r="413" spans="1:4" x14ac:dyDescent="0.25">
      <c r="A413" s="2">
        <f>Data!A262</f>
        <v>260</v>
      </c>
      <c r="B413" s="27">
        <v>-991.23303302254499</v>
      </c>
      <c r="C413" s="2">
        <v>412</v>
      </c>
      <c r="D413" s="16">
        <f t="shared" si="7"/>
        <v>-991.23303302254499</v>
      </c>
    </row>
    <row r="414" spans="1:4" x14ac:dyDescent="0.25">
      <c r="A414" s="2">
        <f>Data!A344</f>
        <v>342</v>
      </c>
      <c r="B414" s="27">
        <v>-991.50426726861042</v>
      </c>
      <c r="C414" s="2">
        <v>413</v>
      </c>
      <c r="D414" s="16">
        <f t="shared" si="7"/>
        <v>-991.50426726861042</v>
      </c>
    </row>
    <row r="415" spans="1:4" x14ac:dyDescent="0.25">
      <c r="A415" s="2">
        <f>Data!A458</f>
        <v>456</v>
      </c>
      <c r="B415" s="27">
        <v>-1005.2174079598772</v>
      </c>
      <c r="C415" s="2">
        <v>414</v>
      </c>
      <c r="D415" s="16">
        <f t="shared" si="7"/>
        <v>-1005.2174079598772</v>
      </c>
    </row>
    <row r="416" spans="1:4" x14ac:dyDescent="0.25">
      <c r="A416" s="2">
        <f>Data!A191</f>
        <v>189</v>
      </c>
      <c r="B416" s="27">
        <v>-1007.7031996862497</v>
      </c>
      <c r="C416" s="2">
        <v>415</v>
      </c>
      <c r="D416" s="16">
        <f t="shared" si="7"/>
        <v>-1007.7031996862497</v>
      </c>
    </row>
    <row r="417" spans="1:4" x14ac:dyDescent="0.25">
      <c r="A417" s="2">
        <f>Data!A416</f>
        <v>414</v>
      </c>
      <c r="B417" s="27">
        <v>-1008.5330973445525</v>
      </c>
      <c r="C417" s="2">
        <v>416</v>
      </c>
      <c r="D417" s="16">
        <f t="shared" si="7"/>
        <v>-1008.5330973445525</v>
      </c>
    </row>
    <row r="418" spans="1:4" x14ac:dyDescent="0.25">
      <c r="A418" s="2">
        <f>Data!A272</f>
        <v>270</v>
      </c>
      <c r="B418" s="27">
        <v>-1009.5818570197007</v>
      </c>
      <c r="C418" s="2">
        <v>417</v>
      </c>
      <c r="D418" s="16">
        <f t="shared" si="7"/>
        <v>-1009.5818570197007</v>
      </c>
    </row>
    <row r="419" spans="1:4" x14ac:dyDescent="0.25">
      <c r="A419" s="2">
        <f>Data!A317</f>
        <v>315</v>
      </c>
      <c r="B419" s="27">
        <v>-1011.294557077701</v>
      </c>
      <c r="C419" s="2">
        <v>418</v>
      </c>
      <c r="D419" s="16">
        <f t="shared" si="7"/>
        <v>-1011.294557077701</v>
      </c>
    </row>
    <row r="420" spans="1:4" x14ac:dyDescent="0.25">
      <c r="A420" s="2">
        <f>Data!A291</f>
        <v>289</v>
      </c>
      <c r="B420" s="27">
        <v>-1015.0094029570537</v>
      </c>
      <c r="C420" s="2">
        <v>419</v>
      </c>
      <c r="D420" s="16">
        <f t="shared" si="7"/>
        <v>-1015.0094029570537</v>
      </c>
    </row>
    <row r="421" spans="1:4" x14ac:dyDescent="0.25">
      <c r="A421" s="2">
        <f>Data!A249</f>
        <v>247</v>
      </c>
      <c r="B421" s="27">
        <v>-1019.1580457221426</v>
      </c>
      <c r="C421" s="2">
        <v>420</v>
      </c>
      <c r="D421" s="16">
        <f t="shared" si="7"/>
        <v>-1019.1580457221426</v>
      </c>
    </row>
    <row r="422" spans="1:4" x14ac:dyDescent="0.25">
      <c r="A422" s="2">
        <f>Data!A293</f>
        <v>291</v>
      </c>
      <c r="B422" s="27">
        <v>-1019.4990437272209</v>
      </c>
      <c r="C422" s="2">
        <v>421</v>
      </c>
      <c r="D422" s="16">
        <f t="shared" si="7"/>
        <v>-1019.4990437272209</v>
      </c>
    </row>
    <row r="423" spans="1:4" x14ac:dyDescent="0.25">
      <c r="A423" s="2">
        <f>Data!A370</f>
        <v>368</v>
      </c>
      <c r="B423" s="27">
        <v>-1034.558896303919</v>
      </c>
      <c r="C423" s="2">
        <v>422</v>
      </c>
      <c r="D423" s="16">
        <f t="shared" si="7"/>
        <v>-1034.558896303919</v>
      </c>
    </row>
    <row r="424" spans="1:4" x14ac:dyDescent="0.25">
      <c r="A424" s="2">
        <f>Data!A232</f>
        <v>230</v>
      </c>
      <c r="B424" s="27">
        <v>-1042.7730651420134</v>
      </c>
      <c r="C424" s="2">
        <v>423</v>
      </c>
      <c r="D424" s="16">
        <f t="shared" si="7"/>
        <v>-1042.7730651420134</v>
      </c>
    </row>
    <row r="425" spans="1:4" x14ac:dyDescent="0.25">
      <c r="A425" s="2">
        <f>Data!A253</f>
        <v>251</v>
      </c>
      <c r="B425" s="27">
        <v>-1045.076542436931</v>
      </c>
      <c r="C425" s="2">
        <v>424</v>
      </c>
      <c r="D425" s="16">
        <f t="shared" si="7"/>
        <v>-1045.076542436931</v>
      </c>
    </row>
    <row r="426" spans="1:4" x14ac:dyDescent="0.25">
      <c r="A426" s="2">
        <f>Data!A329</f>
        <v>327</v>
      </c>
      <c r="B426" s="27">
        <v>-1046.5485608667295</v>
      </c>
      <c r="C426" s="2">
        <v>425</v>
      </c>
      <c r="D426" s="16">
        <f t="shared" si="7"/>
        <v>-1046.5485608667295</v>
      </c>
    </row>
    <row r="427" spans="1:4" x14ac:dyDescent="0.25">
      <c r="A427" s="2">
        <f>Data!A472</f>
        <v>470</v>
      </c>
      <c r="B427" s="27">
        <v>-1049.8631224649071</v>
      </c>
      <c r="C427" s="2">
        <v>426</v>
      </c>
      <c r="D427" s="16">
        <f t="shared" si="7"/>
        <v>-1049.8631224649071</v>
      </c>
    </row>
    <row r="428" spans="1:4" x14ac:dyDescent="0.25">
      <c r="A428" s="2">
        <f>Data!A224</f>
        <v>222</v>
      </c>
      <c r="B428" s="27">
        <v>-1051.7740995646163</v>
      </c>
      <c r="C428" s="2">
        <v>427</v>
      </c>
      <c r="D428" s="16">
        <f t="shared" si="7"/>
        <v>-1051.7740995646163</v>
      </c>
    </row>
    <row r="429" spans="1:4" x14ac:dyDescent="0.25">
      <c r="A429" s="2">
        <f>Data!A390</f>
        <v>388</v>
      </c>
      <c r="B429" s="27">
        <v>-1062.7079915932627</v>
      </c>
      <c r="C429" s="2">
        <v>428</v>
      </c>
      <c r="D429" s="16">
        <f t="shared" si="7"/>
        <v>-1062.7079915932627</v>
      </c>
    </row>
    <row r="430" spans="1:4" x14ac:dyDescent="0.25">
      <c r="A430" s="2">
        <f>Data!A279</f>
        <v>277</v>
      </c>
      <c r="B430" s="27">
        <v>-1070.0420918724558</v>
      </c>
      <c r="C430" s="2">
        <v>429</v>
      </c>
      <c r="D430" s="16">
        <f t="shared" si="7"/>
        <v>-1070.0420918724558</v>
      </c>
    </row>
    <row r="431" spans="1:4" x14ac:dyDescent="0.25">
      <c r="A431" s="2">
        <f>Data!A117</f>
        <v>115</v>
      </c>
      <c r="B431" s="27">
        <v>-1071.0943088818312</v>
      </c>
      <c r="C431" s="2">
        <v>430</v>
      </c>
      <c r="D431" s="16">
        <f t="shared" si="7"/>
        <v>-1071.0943088818312</v>
      </c>
    </row>
    <row r="432" spans="1:4" x14ac:dyDescent="0.25">
      <c r="A432" s="2">
        <f>Data!A62</f>
        <v>60</v>
      </c>
      <c r="B432" s="27">
        <v>-1071.6439096264294</v>
      </c>
      <c r="C432" s="2">
        <v>431</v>
      </c>
      <c r="D432" s="16">
        <f t="shared" si="7"/>
        <v>-1071.6439096264294</v>
      </c>
    </row>
    <row r="433" spans="1:4" x14ac:dyDescent="0.25">
      <c r="A433" s="2">
        <f>Data!A202</f>
        <v>200</v>
      </c>
      <c r="B433" s="27">
        <v>-1079.3716989953027</v>
      </c>
      <c r="C433" s="2">
        <v>432</v>
      </c>
      <c r="D433" s="16">
        <f t="shared" si="7"/>
        <v>-1079.3716989953027</v>
      </c>
    </row>
    <row r="434" spans="1:4" x14ac:dyDescent="0.25">
      <c r="A434" s="2">
        <f>Data!A111</f>
        <v>109</v>
      </c>
      <c r="B434" s="27">
        <v>-1105.0725148366982</v>
      </c>
      <c r="C434" s="2">
        <v>433</v>
      </c>
      <c r="D434" s="16">
        <f t="shared" si="7"/>
        <v>-1105.0725148366982</v>
      </c>
    </row>
    <row r="435" spans="1:4" x14ac:dyDescent="0.25">
      <c r="A435" s="2">
        <f>Data!A237</f>
        <v>235</v>
      </c>
      <c r="B435" s="27">
        <v>-1110.3452790349475</v>
      </c>
      <c r="C435" s="2">
        <v>434</v>
      </c>
      <c r="D435" s="16">
        <f t="shared" si="7"/>
        <v>-1110.3452790349475</v>
      </c>
    </row>
    <row r="436" spans="1:4" x14ac:dyDescent="0.25">
      <c r="A436" s="2">
        <f>Data!A168</f>
        <v>166</v>
      </c>
      <c r="B436" s="27">
        <v>-1113.1673368210468</v>
      </c>
      <c r="C436" s="2">
        <v>435</v>
      </c>
      <c r="D436" s="16">
        <f t="shared" si="7"/>
        <v>-1113.1673368210468</v>
      </c>
    </row>
    <row r="437" spans="1:4" x14ac:dyDescent="0.25">
      <c r="A437" s="2">
        <f>Data!A357</f>
        <v>355</v>
      </c>
      <c r="B437" s="27">
        <v>-1116.4454256460303</v>
      </c>
      <c r="C437" s="2">
        <v>436</v>
      </c>
      <c r="D437" s="16">
        <f t="shared" si="7"/>
        <v>-1116.4454256460303</v>
      </c>
    </row>
    <row r="438" spans="1:4" x14ac:dyDescent="0.25">
      <c r="A438" s="2">
        <f>Data!A423</f>
        <v>421</v>
      </c>
      <c r="B438" s="27">
        <v>-1117.2433300584307</v>
      </c>
      <c r="C438" s="2">
        <v>437</v>
      </c>
      <c r="D438" s="16">
        <f t="shared" si="7"/>
        <v>-1117.2433300584307</v>
      </c>
    </row>
    <row r="439" spans="1:4" x14ac:dyDescent="0.25">
      <c r="A439" s="2">
        <f>Data!A361</f>
        <v>359</v>
      </c>
      <c r="B439" s="27">
        <v>-1122.3059213034285</v>
      </c>
      <c r="C439" s="2">
        <v>438</v>
      </c>
      <c r="D439" s="16">
        <f t="shared" si="7"/>
        <v>-1122.3059213034285</v>
      </c>
    </row>
    <row r="440" spans="1:4" x14ac:dyDescent="0.25">
      <c r="A440" s="2">
        <f>Data!A42</f>
        <v>40</v>
      </c>
      <c r="B440" s="27">
        <v>-1131.6750034732031</v>
      </c>
      <c r="C440" s="2">
        <v>439</v>
      </c>
      <c r="D440" s="16">
        <f t="shared" si="7"/>
        <v>-1131.6750034732031</v>
      </c>
    </row>
    <row r="441" spans="1:4" x14ac:dyDescent="0.25">
      <c r="A441" s="2">
        <f>Data!A220</f>
        <v>218</v>
      </c>
      <c r="B441" s="27">
        <v>-1143.4873561152926</v>
      </c>
      <c r="C441" s="2">
        <v>440</v>
      </c>
      <c r="D441" s="16">
        <f t="shared" si="7"/>
        <v>-1143.4873561152926</v>
      </c>
    </row>
    <row r="442" spans="1:4" x14ac:dyDescent="0.25">
      <c r="A442" s="2">
        <f>Data!A175</f>
        <v>173</v>
      </c>
      <c r="B442" s="27">
        <v>-1148.7738415175918</v>
      </c>
      <c r="C442" s="2">
        <v>441</v>
      </c>
      <c r="D442" s="16">
        <f t="shared" si="7"/>
        <v>-1148.7738415175918</v>
      </c>
    </row>
    <row r="443" spans="1:4" x14ac:dyDescent="0.25">
      <c r="A443" s="2">
        <f>Data!A157</f>
        <v>155</v>
      </c>
      <c r="B443" s="27">
        <v>-1156.2272284654537</v>
      </c>
      <c r="C443" s="2">
        <v>442</v>
      </c>
      <c r="D443" s="16">
        <f t="shared" si="7"/>
        <v>-1156.2272284654537</v>
      </c>
    </row>
    <row r="444" spans="1:4" x14ac:dyDescent="0.25">
      <c r="A444" s="2">
        <f>Data!A313</f>
        <v>311</v>
      </c>
      <c r="B444" s="27">
        <v>-1158.6656917994478</v>
      </c>
      <c r="C444" s="2">
        <v>443</v>
      </c>
      <c r="D444" s="16">
        <f t="shared" si="7"/>
        <v>-1158.6656917994478</v>
      </c>
    </row>
    <row r="445" spans="1:4" x14ac:dyDescent="0.25">
      <c r="A445" s="2">
        <f>Data!A312</f>
        <v>310</v>
      </c>
      <c r="B445" s="27">
        <v>-1161.3210542729212</v>
      </c>
      <c r="C445" s="2">
        <v>444</v>
      </c>
      <c r="D445" s="16">
        <f t="shared" si="7"/>
        <v>-1161.3210542729212</v>
      </c>
    </row>
    <row r="446" spans="1:4" x14ac:dyDescent="0.25">
      <c r="A446" s="2">
        <f>Data!A7</f>
        <v>5</v>
      </c>
      <c r="B446" s="27">
        <v>-1166.9785508104469</v>
      </c>
      <c r="C446" s="2">
        <v>445</v>
      </c>
      <c r="D446" s="16">
        <f t="shared" si="7"/>
        <v>-1166.9785508104469</v>
      </c>
    </row>
    <row r="447" spans="1:4" x14ac:dyDescent="0.25">
      <c r="A447" s="2">
        <f>Data!A348</f>
        <v>346</v>
      </c>
      <c r="B447" s="27">
        <v>-1167.7713107906748</v>
      </c>
      <c r="C447" s="2">
        <v>446</v>
      </c>
      <c r="D447" s="16">
        <f t="shared" si="7"/>
        <v>-1167.7713107906748</v>
      </c>
    </row>
    <row r="448" spans="1:4" x14ac:dyDescent="0.25">
      <c r="A448" s="2">
        <f>Data!A201</f>
        <v>199</v>
      </c>
      <c r="B448" s="27">
        <v>-1170.7636929973814</v>
      </c>
      <c r="C448" s="2">
        <v>447</v>
      </c>
      <c r="D448" s="16">
        <f t="shared" si="7"/>
        <v>-1170.7636929973814</v>
      </c>
    </row>
    <row r="449" spans="1:4" x14ac:dyDescent="0.25">
      <c r="A449" s="2">
        <f>Data!A96</f>
        <v>94</v>
      </c>
      <c r="B449" s="27">
        <v>-1180.3596794766418</v>
      </c>
      <c r="C449" s="2">
        <v>448</v>
      </c>
      <c r="D449" s="16">
        <f t="shared" si="7"/>
        <v>-1180.3596794766418</v>
      </c>
    </row>
    <row r="450" spans="1:4" x14ac:dyDescent="0.25">
      <c r="A450" s="2">
        <f>Data!A290</f>
        <v>288</v>
      </c>
      <c r="B450" s="27">
        <v>-1180.830068671472</v>
      </c>
      <c r="C450" s="2">
        <v>449</v>
      </c>
      <c r="D450" s="16">
        <f t="shared" ref="D450:D501" si="8">SQRT($L$1)*B450</f>
        <v>-1180.830068671472</v>
      </c>
    </row>
    <row r="451" spans="1:4" x14ac:dyDescent="0.25">
      <c r="A451" s="2">
        <f>Data!A459</f>
        <v>457</v>
      </c>
      <c r="B451" s="27">
        <v>-1187.0395102744005</v>
      </c>
      <c r="C451" s="2">
        <v>450</v>
      </c>
      <c r="D451" s="16">
        <f t="shared" si="8"/>
        <v>-1187.0395102744005</v>
      </c>
    </row>
    <row r="452" spans="1:4" x14ac:dyDescent="0.25">
      <c r="A452" s="2">
        <f>Data!A164</f>
        <v>162</v>
      </c>
      <c r="B452" s="27">
        <v>-1188.9095509956023</v>
      </c>
      <c r="C452" s="2">
        <v>451</v>
      </c>
      <c r="D452" s="16">
        <f t="shared" si="8"/>
        <v>-1188.9095509956023</v>
      </c>
    </row>
    <row r="453" spans="1:4" x14ac:dyDescent="0.25">
      <c r="A453" s="2">
        <f>Data!A78</f>
        <v>76</v>
      </c>
      <c r="B453" s="27">
        <v>-1195.5361800238461</v>
      </c>
      <c r="C453" s="2">
        <v>452</v>
      </c>
      <c r="D453" s="16">
        <f t="shared" si="8"/>
        <v>-1195.5361800238461</v>
      </c>
    </row>
    <row r="454" spans="1:4" x14ac:dyDescent="0.25">
      <c r="A454" s="2">
        <f>Data!A248</f>
        <v>246</v>
      </c>
      <c r="B454" s="27">
        <v>-1195.9089223446863</v>
      </c>
      <c r="C454" s="2">
        <v>453</v>
      </c>
      <c r="D454" s="16">
        <f t="shared" si="8"/>
        <v>-1195.9089223446863</v>
      </c>
    </row>
    <row r="455" spans="1:4" x14ac:dyDescent="0.25">
      <c r="A455" s="2">
        <f>Data!A36</f>
        <v>34</v>
      </c>
      <c r="B455" s="27">
        <v>-1202.709742769337</v>
      </c>
      <c r="C455" s="2">
        <v>454</v>
      </c>
      <c r="D455" s="16">
        <f t="shared" si="8"/>
        <v>-1202.709742769337</v>
      </c>
    </row>
    <row r="456" spans="1:4" x14ac:dyDescent="0.25">
      <c r="A456" s="2">
        <f>Data!A246</f>
        <v>244</v>
      </c>
      <c r="B456" s="27">
        <v>-1203.4004358537277</v>
      </c>
      <c r="C456" s="2">
        <v>455</v>
      </c>
      <c r="D456" s="16">
        <f t="shared" si="8"/>
        <v>-1203.4004358537277</v>
      </c>
    </row>
    <row r="457" spans="1:4" x14ac:dyDescent="0.25">
      <c r="A457" s="2">
        <f>Data!A375</f>
        <v>373</v>
      </c>
      <c r="B457" s="27">
        <v>-1203.4076465691323</v>
      </c>
      <c r="C457" s="2">
        <v>456</v>
      </c>
      <c r="D457" s="16">
        <f t="shared" si="8"/>
        <v>-1203.4076465691323</v>
      </c>
    </row>
    <row r="458" spans="1:4" x14ac:dyDescent="0.25">
      <c r="A458" s="2">
        <f>Data!A349</f>
        <v>347</v>
      </c>
      <c r="B458" s="27">
        <v>-1206.4934929199517</v>
      </c>
      <c r="C458" s="2">
        <v>457</v>
      </c>
      <c r="D458" s="16">
        <f t="shared" si="8"/>
        <v>-1206.4934929199517</v>
      </c>
    </row>
    <row r="459" spans="1:4" x14ac:dyDescent="0.25">
      <c r="A459" s="2">
        <f>Data!A270</f>
        <v>268</v>
      </c>
      <c r="B459" s="27">
        <v>-1206.9205673101897</v>
      </c>
      <c r="C459" s="2">
        <v>458</v>
      </c>
      <c r="D459" s="16">
        <f t="shared" si="8"/>
        <v>-1206.9205673101897</v>
      </c>
    </row>
    <row r="460" spans="1:4" x14ac:dyDescent="0.25">
      <c r="A460" s="2">
        <f>Data!A473</f>
        <v>471</v>
      </c>
      <c r="B460" s="27">
        <v>-1210.1704373760294</v>
      </c>
      <c r="C460" s="2">
        <v>459</v>
      </c>
      <c r="D460" s="16">
        <f t="shared" si="8"/>
        <v>-1210.1704373760294</v>
      </c>
    </row>
    <row r="461" spans="1:4" x14ac:dyDescent="0.25">
      <c r="A461" s="2">
        <f>Data!A404</f>
        <v>402</v>
      </c>
      <c r="B461" s="27">
        <v>-1211.3735529464029</v>
      </c>
      <c r="C461" s="2">
        <v>460</v>
      </c>
      <c r="D461" s="16">
        <f t="shared" si="8"/>
        <v>-1211.3735529464029</v>
      </c>
    </row>
    <row r="462" spans="1:4" x14ac:dyDescent="0.25">
      <c r="A462" s="2">
        <f>Data!A460</f>
        <v>458</v>
      </c>
      <c r="B462" s="27">
        <v>-1227.5381753456168</v>
      </c>
      <c r="C462" s="2">
        <v>461</v>
      </c>
      <c r="D462" s="16">
        <f t="shared" si="8"/>
        <v>-1227.5381753456168</v>
      </c>
    </row>
    <row r="463" spans="1:4" x14ac:dyDescent="0.25">
      <c r="A463" s="2">
        <f>Data!A307</f>
        <v>305</v>
      </c>
      <c r="B463" s="27">
        <v>-1230.8240185874674</v>
      </c>
      <c r="C463" s="2">
        <v>462</v>
      </c>
      <c r="D463" s="16">
        <f t="shared" si="8"/>
        <v>-1230.8240185874674</v>
      </c>
    </row>
    <row r="464" spans="1:4" x14ac:dyDescent="0.25">
      <c r="A464" s="2">
        <f>Data!A495</f>
        <v>493</v>
      </c>
      <c r="B464" s="27">
        <v>-1231.2078251587882</v>
      </c>
      <c r="C464" s="2">
        <v>463</v>
      </c>
      <c r="D464" s="16">
        <f t="shared" si="8"/>
        <v>-1231.2078251587882</v>
      </c>
    </row>
    <row r="465" spans="1:4" x14ac:dyDescent="0.25">
      <c r="A465" s="2">
        <f>Data!A138</f>
        <v>136</v>
      </c>
      <c r="B465" s="27">
        <v>-1233.2543372733126</v>
      </c>
      <c r="C465" s="2">
        <v>464</v>
      </c>
      <c r="D465" s="16">
        <f t="shared" si="8"/>
        <v>-1233.2543372733126</v>
      </c>
    </row>
    <row r="466" spans="1:4" x14ac:dyDescent="0.25">
      <c r="A466" s="2">
        <f>Data!A303</f>
        <v>301</v>
      </c>
      <c r="B466" s="27">
        <v>-1233.3028067312043</v>
      </c>
      <c r="C466" s="2">
        <v>465</v>
      </c>
      <c r="D466" s="16">
        <f t="shared" si="8"/>
        <v>-1233.3028067312043</v>
      </c>
    </row>
    <row r="467" spans="1:4" x14ac:dyDescent="0.25">
      <c r="A467" s="2">
        <f>Data!A485</f>
        <v>483</v>
      </c>
      <c r="B467" s="27">
        <v>-1234.9571737612714</v>
      </c>
      <c r="C467" s="2">
        <v>466</v>
      </c>
      <c r="D467" s="16">
        <f t="shared" si="8"/>
        <v>-1234.9571737612714</v>
      </c>
    </row>
    <row r="468" spans="1:4" x14ac:dyDescent="0.25">
      <c r="A468" s="2">
        <f>Data!A147</f>
        <v>145</v>
      </c>
      <c r="B468" s="27">
        <v>-1245.1494526787574</v>
      </c>
      <c r="C468" s="2">
        <v>467</v>
      </c>
      <c r="D468" s="16">
        <f t="shared" si="8"/>
        <v>-1245.1494526787574</v>
      </c>
    </row>
    <row r="469" spans="1:4" x14ac:dyDescent="0.25">
      <c r="A469" s="2">
        <f>Data!A502</f>
        <v>500</v>
      </c>
      <c r="B469" s="27">
        <v>-1255.6940641841938</v>
      </c>
      <c r="C469" s="2">
        <v>468</v>
      </c>
      <c r="D469" s="16">
        <f t="shared" si="8"/>
        <v>-1255.6940641841938</v>
      </c>
    </row>
    <row r="470" spans="1:4" x14ac:dyDescent="0.25">
      <c r="A470" s="2">
        <f>Data!A238</f>
        <v>236</v>
      </c>
      <c r="B470" s="27">
        <v>-1271.0713316401452</v>
      </c>
      <c r="C470" s="2">
        <v>469</v>
      </c>
      <c r="D470" s="16">
        <f t="shared" si="8"/>
        <v>-1271.0713316401452</v>
      </c>
    </row>
    <row r="471" spans="1:4" x14ac:dyDescent="0.25">
      <c r="A471" s="2">
        <f>Data!A140</f>
        <v>138</v>
      </c>
      <c r="B471" s="27">
        <v>-1271.91702265403</v>
      </c>
      <c r="C471" s="2">
        <v>470</v>
      </c>
      <c r="D471" s="16">
        <f t="shared" si="8"/>
        <v>-1271.91702265403</v>
      </c>
    </row>
    <row r="472" spans="1:4" x14ac:dyDescent="0.25">
      <c r="A472" s="2">
        <f>Data!A470</f>
        <v>468</v>
      </c>
      <c r="B472" s="27">
        <v>-1279.6398090998118</v>
      </c>
      <c r="C472" s="2">
        <v>471</v>
      </c>
      <c r="D472" s="16">
        <f t="shared" si="8"/>
        <v>-1279.6398090998118</v>
      </c>
    </row>
    <row r="473" spans="1:4" x14ac:dyDescent="0.25">
      <c r="A473" s="2">
        <f>Data!A399</f>
        <v>397</v>
      </c>
      <c r="B473" s="27">
        <v>-1295.2578032743331</v>
      </c>
      <c r="C473" s="2">
        <v>472</v>
      </c>
      <c r="D473" s="16">
        <f t="shared" si="8"/>
        <v>-1295.2578032743331</v>
      </c>
    </row>
    <row r="474" spans="1:4" x14ac:dyDescent="0.25">
      <c r="A474" s="2">
        <f>Data!A309</f>
        <v>307</v>
      </c>
      <c r="B474" s="27">
        <v>-1296.1325957263325</v>
      </c>
      <c r="C474" s="2">
        <v>473</v>
      </c>
      <c r="D474" s="16">
        <f t="shared" si="8"/>
        <v>-1296.1325957263325</v>
      </c>
    </row>
    <row r="475" spans="1:4" x14ac:dyDescent="0.25">
      <c r="A475" s="2">
        <f>Data!A482</f>
        <v>480</v>
      </c>
      <c r="B475" s="27">
        <v>-1309.1341949787966</v>
      </c>
      <c r="C475" s="2">
        <v>474</v>
      </c>
      <c r="D475" s="16">
        <f t="shared" si="8"/>
        <v>-1309.1341949787966</v>
      </c>
    </row>
    <row r="476" spans="1:4" x14ac:dyDescent="0.25">
      <c r="A476" s="2">
        <f>Data!A145</f>
        <v>143</v>
      </c>
      <c r="B476" s="27">
        <v>-1323.9351984950044</v>
      </c>
      <c r="C476" s="2">
        <v>475</v>
      </c>
      <c r="D476" s="16">
        <f t="shared" si="8"/>
        <v>-1323.9351984950044</v>
      </c>
    </row>
    <row r="477" spans="1:4" x14ac:dyDescent="0.25">
      <c r="A477" s="2">
        <f>Data!A241</f>
        <v>239</v>
      </c>
      <c r="B477" s="27">
        <v>-1333.7627859649874</v>
      </c>
      <c r="C477" s="2">
        <v>476</v>
      </c>
      <c r="D477" s="16">
        <f t="shared" si="8"/>
        <v>-1333.7627859649874</v>
      </c>
    </row>
    <row r="478" spans="1:4" x14ac:dyDescent="0.25">
      <c r="A478" s="2">
        <f>Data!A328</f>
        <v>326</v>
      </c>
      <c r="B478" s="27">
        <v>-1382.9766920745678</v>
      </c>
      <c r="C478" s="2">
        <v>477</v>
      </c>
      <c r="D478" s="16">
        <f t="shared" si="8"/>
        <v>-1382.9766920745678</v>
      </c>
    </row>
    <row r="479" spans="1:4" x14ac:dyDescent="0.25">
      <c r="A479" s="2">
        <f>Data!A149</f>
        <v>147</v>
      </c>
      <c r="B479" s="27">
        <v>-1401.819474678181</v>
      </c>
      <c r="C479" s="2">
        <v>478</v>
      </c>
      <c r="D479" s="16">
        <f t="shared" si="8"/>
        <v>-1401.819474678181</v>
      </c>
    </row>
    <row r="480" spans="1:4" x14ac:dyDescent="0.25">
      <c r="A480" s="2">
        <f>Data!A355</f>
        <v>353</v>
      </c>
      <c r="B480" s="27">
        <v>-1403.3005957711575</v>
      </c>
      <c r="C480" s="2">
        <v>479</v>
      </c>
      <c r="D480" s="16">
        <f t="shared" si="8"/>
        <v>-1403.3005957711575</v>
      </c>
    </row>
    <row r="481" spans="1:4" x14ac:dyDescent="0.25">
      <c r="A481" s="2">
        <f>Data!A260</f>
        <v>258</v>
      </c>
      <c r="B481" s="27">
        <v>-1407.2498784342533</v>
      </c>
      <c r="C481" s="2">
        <v>480</v>
      </c>
      <c r="D481" s="16">
        <f t="shared" si="8"/>
        <v>-1407.2498784342533</v>
      </c>
    </row>
    <row r="482" spans="1:4" x14ac:dyDescent="0.25">
      <c r="A482" s="2">
        <f>Data!A374</f>
        <v>372</v>
      </c>
      <c r="B482" s="27">
        <v>-1433.0302988748226</v>
      </c>
      <c r="C482" s="2">
        <v>481</v>
      </c>
      <c r="D482" s="16">
        <f t="shared" si="8"/>
        <v>-1433.0302988748226</v>
      </c>
    </row>
    <row r="483" spans="1:4" x14ac:dyDescent="0.25">
      <c r="A483" s="2">
        <f>Data!A254</f>
        <v>252</v>
      </c>
      <c r="B483" s="27">
        <v>-1446.3262499291814</v>
      </c>
      <c r="C483" s="2">
        <v>482</v>
      </c>
      <c r="D483" s="16">
        <f t="shared" si="8"/>
        <v>-1446.3262499291814</v>
      </c>
    </row>
    <row r="484" spans="1:4" x14ac:dyDescent="0.25">
      <c r="A484" s="2">
        <f>Data!A311</f>
        <v>309</v>
      </c>
      <c r="B484" s="27">
        <v>-1464.0087161510455</v>
      </c>
      <c r="C484" s="2">
        <v>483</v>
      </c>
      <c r="D484" s="16">
        <f t="shared" si="8"/>
        <v>-1464.0087161510455</v>
      </c>
    </row>
    <row r="485" spans="1:4" x14ac:dyDescent="0.25">
      <c r="A485" s="2">
        <f>Data!A387</f>
        <v>385</v>
      </c>
      <c r="B485" s="27">
        <v>-1470.818162436648</v>
      </c>
      <c r="C485" s="2">
        <v>484</v>
      </c>
      <c r="D485" s="16">
        <f t="shared" si="8"/>
        <v>-1470.818162436648</v>
      </c>
    </row>
    <row r="486" spans="1:4" x14ac:dyDescent="0.25">
      <c r="A486" s="2">
        <f>Data!A359</f>
        <v>357</v>
      </c>
      <c r="B486" s="27">
        <v>-1476.9946607753373</v>
      </c>
      <c r="C486" s="2">
        <v>485</v>
      </c>
      <c r="D486" s="16">
        <f t="shared" si="8"/>
        <v>-1476.9946607753373</v>
      </c>
    </row>
    <row r="487" spans="1:4" x14ac:dyDescent="0.25">
      <c r="A487" s="2">
        <f>Data!A407</f>
        <v>405</v>
      </c>
      <c r="B487" s="27">
        <v>-1494.4868437834812</v>
      </c>
      <c r="C487" s="2">
        <v>486</v>
      </c>
      <c r="D487" s="16">
        <f t="shared" si="8"/>
        <v>-1494.4868437834812</v>
      </c>
    </row>
    <row r="488" spans="1:4" x14ac:dyDescent="0.25">
      <c r="A488" s="2">
        <f>Data!A465</f>
        <v>463</v>
      </c>
      <c r="B488" s="27">
        <v>-1502.8109750463045</v>
      </c>
      <c r="C488" s="2">
        <v>487</v>
      </c>
      <c r="D488" s="16">
        <f t="shared" si="8"/>
        <v>-1502.8109750463045</v>
      </c>
    </row>
    <row r="489" spans="1:4" x14ac:dyDescent="0.25">
      <c r="A489" s="2">
        <f>Data!A397</f>
        <v>395</v>
      </c>
      <c r="B489" s="27">
        <v>-1529.0987111447612</v>
      </c>
      <c r="C489" s="2">
        <v>488</v>
      </c>
      <c r="D489" s="16">
        <f t="shared" si="8"/>
        <v>-1529.0987111447612</v>
      </c>
    </row>
    <row r="490" spans="1:4" x14ac:dyDescent="0.25">
      <c r="A490" s="2">
        <f>Data!A316</f>
        <v>314</v>
      </c>
      <c r="B490" s="27">
        <v>-1533.095799763345</v>
      </c>
      <c r="C490" s="2">
        <v>489</v>
      </c>
      <c r="D490" s="16">
        <f t="shared" si="8"/>
        <v>-1533.095799763345</v>
      </c>
    </row>
    <row r="491" spans="1:4" x14ac:dyDescent="0.25">
      <c r="A491" s="2">
        <f>Data!A469</f>
        <v>467</v>
      </c>
      <c r="B491" s="27">
        <v>-1536.7360559758963</v>
      </c>
      <c r="C491" s="2">
        <v>490</v>
      </c>
      <c r="D491" s="16">
        <f t="shared" si="8"/>
        <v>-1536.7360559758963</v>
      </c>
    </row>
    <row r="492" spans="1:4" x14ac:dyDescent="0.25">
      <c r="A492" s="2">
        <f>Data!A346</f>
        <v>344</v>
      </c>
      <c r="B492" s="27">
        <v>-1594.0857893301218</v>
      </c>
      <c r="C492" s="2">
        <v>491</v>
      </c>
      <c r="D492" s="16">
        <f t="shared" si="8"/>
        <v>-1594.0857893301218</v>
      </c>
    </row>
    <row r="493" spans="1:4" x14ac:dyDescent="0.25">
      <c r="A493" s="2">
        <f>Data!A457</f>
        <v>455</v>
      </c>
      <c r="B493" s="27">
        <v>-1641.5742323096638</v>
      </c>
      <c r="C493" s="2">
        <v>492</v>
      </c>
      <c r="D493" s="16">
        <f t="shared" si="8"/>
        <v>-1641.5742323096638</v>
      </c>
    </row>
    <row r="494" spans="1:4" x14ac:dyDescent="0.25">
      <c r="A494" s="2">
        <f>Data!A363</f>
        <v>361</v>
      </c>
      <c r="B494" s="27">
        <v>-1720.5248802269707</v>
      </c>
      <c r="C494" s="2">
        <v>493</v>
      </c>
      <c r="D494" s="16">
        <f t="shared" si="8"/>
        <v>-1720.5248802269707</v>
      </c>
    </row>
    <row r="495" spans="1:4" x14ac:dyDescent="0.25">
      <c r="A495" s="2">
        <f>Data!A386</f>
        <v>384</v>
      </c>
      <c r="B495" s="27">
        <v>-1849.9076545124844</v>
      </c>
      <c r="C495" s="2">
        <v>494</v>
      </c>
      <c r="D495" s="16">
        <f t="shared" si="8"/>
        <v>-1849.9076545124844</v>
      </c>
    </row>
    <row r="496" spans="1:4" x14ac:dyDescent="0.25">
      <c r="A496" s="2">
        <f>Data!A265</f>
        <v>263</v>
      </c>
      <c r="B496" s="27">
        <v>-1986.9019885168673</v>
      </c>
      <c r="C496" s="2">
        <v>495</v>
      </c>
      <c r="D496" s="16">
        <f t="shared" si="8"/>
        <v>-1986.9019885168673</v>
      </c>
    </row>
    <row r="497" spans="1:4" x14ac:dyDescent="0.25">
      <c r="A497" s="2">
        <f>Data!A379</f>
        <v>377</v>
      </c>
      <c r="B497" s="27">
        <v>-2091.375048317117</v>
      </c>
      <c r="C497" s="2">
        <v>496</v>
      </c>
      <c r="D497" s="16">
        <f t="shared" si="8"/>
        <v>-2091.375048317117</v>
      </c>
    </row>
    <row r="498" spans="1:4" x14ac:dyDescent="0.25">
      <c r="A498" s="2">
        <f>Data!A381</f>
        <v>379</v>
      </c>
      <c r="B498" s="27">
        <v>-2273.6476105920738</v>
      </c>
      <c r="C498" s="2">
        <v>497</v>
      </c>
      <c r="D498" s="16">
        <f t="shared" si="8"/>
        <v>-2273.6476105920738</v>
      </c>
    </row>
    <row r="499" spans="1:4" x14ac:dyDescent="0.25">
      <c r="A499" s="2">
        <f>Data!A491</f>
        <v>489</v>
      </c>
      <c r="B499" s="27">
        <v>-2335.1417506718717</v>
      </c>
      <c r="C499" s="2">
        <v>498</v>
      </c>
      <c r="D499" s="16">
        <f t="shared" si="8"/>
        <v>-2335.1417506718717</v>
      </c>
    </row>
    <row r="500" spans="1:4" x14ac:dyDescent="0.25">
      <c r="A500" s="2">
        <f>Data!A343</f>
        <v>341</v>
      </c>
      <c r="B500" s="27">
        <v>-2358.3962011452313</v>
      </c>
      <c r="C500" s="2">
        <v>499</v>
      </c>
      <c r="D500" s="16">
        <f t="shared" si="8"/>
        <v>-2358.3962011452313</v>
      </c>
    </row>
    <row r="501" spans="1:4" x14ac:dyDescent="0.25">
      <c r="A501" s="2">
        <f>Data!A499</f>
        <v>497</v>
      </c>
      <c r="B501" s="27">
        <v>-3822.6906989806957</v>
      </c>
      <c r="C501" s="2">
        <v>500</v>
      </c>
      <c r="D501" s="16">
        <f t="shared" si="8"/>
        <v>-3822.6906989806957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1"/>
  <sheetViews>
    <sheetView workbookViewId="0">
      <selection sqref="A1:F1048576"/>
    </sheetView>
  </sheetViews>
  <sheetFormatPr defaultRowHeight="15" x14ac:dyDescent="0.25"/>
  <cols>
    <col min="1" max="1" width="9.140625" style="2"/>
    <col min="2" max="2" width="14.140625" style="17" customWidth="1"/>
    <col min="3" max="3" width="17.5703125" style="26" customWidth="1"/>
  </cols>
  <sheetData>
    <row r="1" spans="1:6" x14ac:dyDescent="0.25">
      <c r="A1" s="2" t="s">
        <v>3</v>
      </c>
      <c r="B1" s="17" t="s">
        <v>49</v>
      </c>
      <c r="C1" s="26" t="s">
        <v>14</v>
      </c>
      <c r="F1" t="s">
        <v>13</v>
      </c>
    </row>
    <row r="2" spans="1:6" x14ac:dyDescent="0.25">
      <c r="A2" s="2">
        <f>Data!A3</f>
        <v>1</v>
      </c>
      <c r="B2" s="17">
        <v>-878.01224520602409</v>
      </c>
      <c r="C2" s="26">
        <f>($F$2^(500-A2))*(1-$F$2)/(1-$F$2^500)</f>
        <v>3.8286797692063776E-13</v>
      </c>
      <c r="F2">
        <v>0.95</v>
      </c>
    </row>
    <row r="3" spans="1:6" x14ac:dyDescent="0.25">
      <c r="A3" s="2">
        <f>Data!A4</f>
        <v>2</v>
      </c>
      <c r="B3" s="17">
        <v>-944.39938507788611</v>
      </c>
      <c r="C3" s="26">
        <f t="shared" ref="C3:C66" si="0">($F$2^(500-A3))*(1-$F$2)/(1-$F$2^500)</f>
        <v>4.0301892307435566E-13</v>
      </c>
    </row>
    <row r="4" spans="1:6" x14ac:dyDescent="0.25">
      <c r="A4" s="2">
        <f>Data!A5</f>
        <v>3</v>
      </c>
      <c r="B4" s="17">
        <v>-442.79935049611959</v>
      </c>
      <c r="C4" s="26">
        <f t="shared" si="0"/>
        <v>4.2423044534142694E-13</v>
      </c>
    </row>
    <row r="5" spans="1:6" x14ac:dyDescent="0.25">
      <c r="A5" s="2">
        <f>Data!A6</f>
        <v>4</v>
      </c>
      <c r="B5" s="17">
        <v>-532.62520514326025</v>
      </c>
      <c r="C5" s="26">
        <f t="shared" si="0"/>
        <v>4.4655836351729153E-13</v>
      </c>
    </row>
    <row r="6" spans="1:6" x14ac:dyDescent="0.25">
      <c r="A6" s="2">
        <f>Data!A7</f>
        <v>5</v>
      </c>
      <c r="B6" s="17">
        <v>-1166.9785508104469</v>
      </c>
      <c r="C6" s="26">
        <f t="shared" si="0"/>
        <v>4.7006143528135957E-13</v>
      </c>
    </row>
    <row r="7" spans="1:6" x14ac:dyDescent="0.25">
      <c r="A7" s="2">
        <f>Data!A8</f>
        <v>6</v>
      </c>
      <c r="B7" s="17">
        <v>-910.95223498329869</v>
      </c>
      <c r="C7" s="26">
        <f t="shared" si="0"/>
        <v>4.9480151082248361E-13</v>
      </c>
    </row>
    <row r="8" spans="1:6" x14ac:dyDescent="0.25">
      <c r="A8" s="2">
        <f>Data!A9</f>
        <v>7</v>
      </c>
      <c r="B8" s="17">
        <v>-987.94590957035689</v>
      </c>
      <c r="C8" s="26">
        <f t="shared" si="0"/>
        <v>5.2084369560261431E-13</v>
      </c>
    </row>
    <row r="9" spans="1:6" x14ac:dyDescent="0.25">
      <c r="A9" s="2">
        <f>Data!A10</f>
        <v>8</v>
      </c>
      <c r="B9" s="17">
        <v>-604.13261598395184</v>
      </c>
      <c r="C9" s="26">
        <f t="shared" si="0"/>
        <v>5.4825652168696256E-13</v>
      </c>
    </row>
    <row r="10" spans="1:6" x14ac:dyDescent="0.25">
      <c r="A10" s="2">
        <f>Data!A11</f>
        <v>9</v>
      </c>
      <c r="B10" s="17">
        <v>-729.18676666200918</v>
      </c>
      <c r="C10" s="26">
        <f t="shared" si="0"/>
        <v>5.7711212809153954E-13</v>
      </c>
    </row>
    <row r="11" spans="1:6" x14ac:dyDescent="0.25">
      <c r="A11" s="2">
        <f>Data!A12</f>
        <v>10</v>
      </c>
      <c r="B11" s="17">
        <v>-428.4046145342727</v>
      </c>
      <c r="C11" s="26">
        <f t="shared" si="0"/>
        <v>6.0748645062267327E-13</v>
      </c>
    </row>
    <row r="12" spans="1:6" x14ac:dyDescent="0.25">
      <c r="A12" s="2">
        <f>Data!A13</f>
        <v>11</v>
      </c>
      <c r="B12" s="17">
        <v>-826.77234149043215</v>
      </c>
      <c r="C12" s="26">
        <f t="shared" si="0"/>
        <v>6.3945942170807699E-13</v>
      </c>
    </row>
    <row r="13" spans="1:6" x14ac:dyDescent="0.25">
      <c r="A13" s="2">
        <f>Data!A14</f>
        <v>12</v>
      </c>
      <c r="B13" s="17">
        <v>-362.82054648213671</v>
      </c>
      <c r="C13" s="26">
        <f t="shared" si="0"/>
        <v>6.7311518074534421E-13</v>
      </c>
    </row>
    <row r="14" spans="1:6" x14ac:dyDescent="0.25">
      <c r="A14" s="2">
        <f>Data!A15</f>
        <v>13</v>
      </c>
      <c r="B14" s="17">
        <v>-523.28128843980812</v>
      </c>
      <c r="C14" s="26">
        <f t="shared" si="0"/>
        <v>7.08542295521415E-13</v>
      </c>
    </row>
    <row r="15" spans="1:6" x14ac:dyDescent="0.25">
      <c r="A15" s="2">
        <f>Data!A16</f>
        <v>14</v>
      </c>
      <c r="B15" s="17">
        <v>-601.36915302654961</v>
      </c>
      <c r="C15" s="26">
        <f t="shared" si="0"/>
        <v>7.4583399528569993E-13</v>
      </c>
    </row>
    <row r="16" spans="1:6" x14ac:dyDescent="0.25">
      <c r="A16" s="2">
        <f>Data!A17</f>
        <v>15</v>
      </c>
      <c r="B16" s="17">
        <v>-775.64796055087936</v>
      </c>
      <c r="C16" s="26">
        <f t="shared" si="0"/>
        <v>7.8508841609021057E-13</v>
      </c>
    </row>
    <row r="17" spans="1:3" x14ac:dyDescent="0.25">
      <c r="A17" s="2">
        <f>Data!A18</f>
        <v>16</v>
      </c>
      <c r="B17" s="17">
        <v>-764.42411346585141</v>
      </c>
      <c r="C17" s="26">
        <f t="shared" si="0"/>
        <v>8.2640885904232684E-13</v>
      </c>
    </row>
    <row r="18" spans="1:3" x14ac:dyDescent="0.25">
      <c r="A18" s="2">
        <f>Data!A19</f>
        <v>17</v>
      </c>
      <c r="B18" s="17">
        <v>-773.9832335989995</v>
      </c>
      <c r="C18" s="26">
        <f t="shared" si="0"/>
        <v>8.6990406214981784E-13</v>
      </c>
    </row>
    <row r="19" spans="1:3" x14ac:dyDescent="0.25">
      <c r="A19" s="2">
        <f>Data!A20</f>
        <v>18</v>
      </c>
      <c r="B19" s="17">
        <v>-835.15552003780613</v>
      </c>
      <c r="C19" s="26">
        <f t="shared" si="0"/>
        <v>9.1568848647349253E-13</v>
      </c>
    </row>
    <row r="20" spans="1:3" x14ac:dyDescent="0.25">
      <c r="A20" s="2">
        <f>Data!A21</f>
        <v>19</v>
      </c>
      <c r="B20" s="17">
        <v>-918.19914225635148</v>
      </c>
      <c r="C20" s="26">
        <f t="shared" si="0"/>
        <v>9.6388261734051859E-13</v>
      </c>
    </row>
    <row r="21" spans="1:3" x14ac:dyDescent="0.25">
      <c r="A21" s="2">
        <f>Data!A22</f>
        <v>20</v>
      </c>
      <c r="B21" s="17">
        <v>-222.61262510196684</v>
      </c>
      <c r="C21" s="26">
        <f t="shared" si="0"/>
        <v>1.0146132814110719E-12</v>
      </c>
    </row>
    <row r="22" spans="1:3" x14ac:dyDescent="0.25">
      <c r="A22" s="2">
        <f>Data!A23</f>
        <v>21</v>
      </c>
      <c r="B22" s="17">
        <v>-9.1281721428094897</v>
      </c>
      <c r="C22" s="26">
        <f t="shared" si="0"/>
        <v>1.0680139804327075E-12</v>
      </c>
    </row>
    <row r="23" spans="1:3" x14ac:dyDescent="0.25">
      <c r="A23" s="2">
        <f>Data!A24</f>
        <v>22</v>
      </c>
      <c r="B23" s="17">
        <v>-819.32124154713529</v>
      </c>
      <c r="C23" s="26">
        <f t="shared" si="0"/>
        <v>1.1242252425607441E-12</v>
      </c>
    </row>
    <row r="24" spans="1:3" x14ac:dyDescent="0.25">
      <c r="A24" s="2">
        <f>Data!A25</f>
        <v>23</v>
      </c>
      <c r="B24" s="17">
        <v>-253.60041297190764</v>
      </c>
      <c r="C24" s="26">
        <f t="shared" si="0"/>
        <v>1.1833949921692049E-12</v>
      </c>
    </row>
    <row r="25" spans="1:3" x14ac:dyDescent="0.25">
      <c r="A25" s="2">
        <f>Data!A26</f>
        <v>24</v>
      </c>
      <c r="B25" s="17">
        <v>-893.01755987876095</v>
      </c>
      <c r="C25" s="26">
        <f t="shared" si="0"/>
        <v>1.2456789391254788E-12</v>
      </c>
    </row>
    <row r="26" spans="1:3" x14ac:dyDescent="0.25">
      <c r="A26" s="2">
        <f>Data!A27</f>
        <v>25</v>
      </c>
      <c r="B26" s="17">
        <v>-703.39898294386512</v>
      </c>
      <c r="C26" s="26">
        <f t="shared" si="0"/>
        <v>1.3112409885531358E-12</v>
      </c>
    </row>
    <row r="27" spans="1:3" x14ac:dyDescent="0.25">
      <c r="A27" s="2">
        <f>Data!A28</f>
        <v>26</v>
      </c>
      <c r="B27" s="17">
        <v>-719.28973720822978</v>
      </c>
      <c r="C27" s="26">
        <f t="shared" si="0"/>
        <v>1.3802536721611955E-12</v>
      </c>
    </row>
    <row r="28" spans="1:3" x14ac:dyDescent="0.25">
      <c r="A28" s="2">
        <f>Data!A29</f>
        <v>27</v>
      </c>
      <c r="B28" s="17">
        <v>-619.66175791440037</v>
      </c>
      <c r="C28" s="26">
        <f t="shared" si="0"/>
        <v>1.4528986022749426E-12</v>
      </c>
    </row>
    <row r="29" spans="1:3" x14ac:dyDescent="0.25">
      <c r="A29" s="2">
        <f>Data!A30</f>
        <v>28</v>
      </c>
      <c r="B29" s="17">
        <v>-432.94797759351786</v>
      </c>
      <c r="C29" s="26">
        <f t="shared" si="0"/>
        <v>1.5293669497630978E-12</v>
      </c>
    </row>
    <row r="30" spans="1:3" x14ac:dyDescent="0.25">
      <c r="A30" s="2">
        <f>Data!A31</f>
        <v>29</v>
      </c>
      <c r="B30" s="17">
        <v>-781.29886506214098</v>
      </c>
      <c r="C30" s="26">
        <f t="shared" si="0"/>
        <v>1.6098599471190498E-12</v>
      </c>
    </row>
    <row r="31" spans="1:3" x14ac:dyDescent="0.25">
      <c r="A31" s="2">
        <f>Data!A32</f>
        <v>30</v>
      </c>
      <c r="B31" s="17">
        <v>-768.44588132614444</v>
      </c>
      <c r="C31" s="26">
        <f t="shared" si="0"/>
        <v>1.6945894180200523E-12</v>
      </c>
    </row>
    <row r="32" spans="1:3" x14ac:dyDescent="0.25">
      <c r="A32" s="2">
        <f>Data!A33</f>
        <v>31</v>
      </c>
      <c r="B32" s="17">
        <v>-85.427866469981382</v>
      </c>
      <c r="C32" s="26">
        <f t="shared" si="0"/>
        <v>1.7837783347579501E-12</v>
      </c>
    </row>
    <row r="33" spans="1:3" x14ac:dyDescent="0.25">
      <c r="A33" s="2">
        <f>Data!A34</f>
        <v>32</v>
      </c>
      <c r="B33" s="17">
        <v>-623.99668999177084</v>
      </c>
      <c r="C33" s="26">
        <f t="shared" si="0"/>
        <v>1.8776614050083685E-12</v>
      </c>
    </row>
    <row r="34" spans="1:3" x14ac:dyDescent="0.25">
      <c r="A34" s="2">
        <f>Data!A35</f>
        <v>33</v>
      </c>
      <c r="B34" s="17">
        <v>-973.19113874459435</v>
      </c>
      <c r="C34" s="26">
        <f t="shared" si="0"/>
        <v>1.9764856894824932E-12</v>
      </c>
    </row>
    <row r="35" spans="1:3" x14ac:dyDescent="0.25">
      <c r="A35" s="2">
        <f>Data!A36</f>
        <v>34</v>
      </c>
      <c r="B35" s="17">
        <v>-1202.709742769337</v>
      </c>
      <c r="C35" s="26">
        <f t="shared" si="0"/>
        <v>2.0805112520868352E-12</v>
      </c>
    </row>
    <row r="36" spans="1:3" x14ac:dyDescent="0.25">
      <c r="A36" s="2">
        <f>Data!A37</f>
        <v>35</v>
      </c>
      <c r="B36" s="17">
        <v>-835.92507531741285</v>
      </c>
      <c r="C36" s="26">
        <f t="shared" si="0"/>
        <v>2.1900118443019313E-12</v>
      </c>
    </row>
    <row r="37" spans="1:3" x14ac:dyDescent="0.25">
      <c r="A37" s="2">
        <f>Data!A38</f>
        <v>36</v>
      </c>
      <c r="B37" s="17">
        <v>-653.08028315213596</v>
      </c>
      <c r="C37" s="26">
        <f t="shared" si="0"/>
        <v>2.3052756255809804E-12</v>
      </c>
    </row>
    <row r="38" spans="1:3" x14ac:dyDescent="0.25">
      <c r="A38" s="2">
        <f>Data!A39</f>
        <v>37</v>
      </c>
      <c r="B38" s="17">
        <v>-706.93027792443172</v>
      </c>
      <c r="C38" s="26">
        <f t="shared" si="0"/>
        <v>2.4266059216641898E-12</v>
      </c>
    </row>
    <row r="39" spans="1:3" x14ac:dyDescent="0.25">
      <c r="A39" s="2">
        <f>Data!A40</f>
        <v>38</v>
      </c>
      <c r="B39" s="17">
        <v>-558.57873699876654</v>
      </c>
      <c r="C39" s="26">
        <f t="shared" si="0"/>
        <v>2.5543220228044101E-12</v>
      </c>
    </row>
    <row r="40" spans="1:3" x14ac:dyDescent="0.25">
      <c r="A40" s="2">
        <f>Data!A41</f>
        <v>39</v>
      </c>
      <c r="B40" s="17">
        <v>-728.00682820401562</v>
      </c>
      <c r="C40" s="26">
        <f t="shared" si="0"/>
        <v>2.6887600240046428E-12</v>
      </c>
    </row>
    <row r="41" spans="1:3" x14ac:dyDescent="0.25">
      <c r="A41" s="2">
        <f>Data!A42</f>
        <v>40</v>
      </c>
      <c r="B41" s="17">
        <v>-1131.6750034732031</v>
      </c>
      <c r="C41" s="26">
        <f t="shared" si="0"/>
        <v>2.8302737094785709E-12</v>
      </c>
    </row>
    <row r="42" spans="1:3" x14ac:dyDescent="0.25">
      <c r="A42" s="2">
        <f>Data!A43</f>
        <v>41</v>
      </c>
      <c r="B42" s="17">
        <v>-571.79049427166319</v>
      </c>
      <c r="C42" s="26">
        <f t="shared" si="0"/>
        <v>2.9792354836616537E-12</v>
      </c>
    </row>
    <row r="43" spans="1:3" x14ac:dyDescent="0.25">
      <c r="A43" s="2">
        <f>Data!A44</f>
        <v>42</v>
      </c>
      <c r="B43" s="17">
        <v>-906.92711168872484</v>
      </c>
      <c r="C43" s="26">
        <f t="shared" si="0"/>
        <v>3.136037351222794E-12</v>
      </c>
    </row>
    <row r="44" spans="1:3" x14ac:dyDescent="0.25">
      <c r="A44" s="2">
        <f>Data!A45</f>
        <v>43</v>
      </c>
      <c r="B44" s="17">
        <v>-545.40789294524438</v>
      </c>
      <c r="C44" s="26">
        <f t="shared" si="0"/>
        <v>3.3010919486555725E-12</v>
      </c>
    </row>
    <row r="45" spans="1:3" x14ac:dyDescent="0.25">
      <c r="A45" s="2">
        <f>Data!A46</f>
        <v>44</v>
      </c>
      <c r="B45" s="17">
        <v>-886.04114498262061</v>
      </c>
      <c r="C45" s="26">
        <f t="shared" si="0"/>
        <v>3.4748336301637607E-12</v>
      </c>
    </row>
    <row r="46" spans="1:3" x14ac:dyDescent="0.25">
      <c r="A46" s="2">
        <f>Data!A47</f>
        <v>45</v>
      </c>
      <c r="B46" s="17">
        <v>-856.25014791787544</v>
      </c>
      <c r="C46" s="26">
        <f t="shared" si="0"/>
        <v>3.6577196106986947E-12</v>
      </c>
    </row>
    <row r="47" spans="1:3" x14ac:dyDescent="0.25">
      <c r="A47" s="2">
        <f>Data!A48</f>
        <v>46</v>
      </c>
      <c r="B47" s="17">
        <v>-830.71775946673733</v>
      </c>
      <c r="C47" s="26">
        <f t="shared" si="0"/>
        <v>3.8502311691565216E-12</v>
      </c>
    </row>
    <row r="48" spans="1:3" x14ac:dyDescent="0.25">
      <c r="A48" s="2">
        <f>Data!A49</f>
        <v>47</v>
      </c>
      <c r="B48" s="17">
        <v>-249.50424348197703</v>
      </c>
      <c r="C48" s="26">
        <f t="shared" si="0"/>
        <v>4.0528749149016025E-12</v>
      </c>
    </row>
    <row r="49" spans="1:3" x14ac:dyDescent="0.25">
      <c r="A49" s="2">
        <f>Data!A50</f>
        <v>48</v>
      </c>
      <c r="B49" s="17">
        <v>-909.92696568503015</v>
      </c>
      <c r="C49" s="26">
        <f t="shared" si="0"/>
        <v>4.2661841209490545E-12</v>
      </c>
    </row>
    <row r="50" spans="1:3" x14ac:dyDescent="0.25">
      <c r="A50" s="2">
        <f>Data!A51</f>
        <v>49</v>
      </c>
      <c r="B50" s="17">
        <v>-555.30072274019039</v>
      </c>
      <c r="C50" s="26">
        <f t="shared" si="0"/>
        <v>4.490720127314794E-12</v>
      </c>
    </row>
    <row r="51" spans="1:3" x14ac:dyDescent="0.25">
      <c r="A51" s="2">
        <f>Data!A52</f>
        <v>50</v>
      </c>
      <c r="B51" s="17">
        <v>-728.95371028862428</v>
      </c>
      <c r="C51" s="26">
        <f t="shared" si="0"/>
        <v>4.7270738182260986E-12</v>
      </c>
    </row>
    <row r="52" spans="1:3" x14ac:dyDescent="0.25">
      <c r="A52" s="2">
        <f>Data!A53</f>
        <v>51</v>
      </c>
      <c r="B52" s="17">
        <v>-935.31182022442226</v>
      </c>
      <c r="C52" s="26">
        <f t="shared" si="0"/>
        <v>4.9758671770801047E-12</v>
      </c>
    </row>
    <row r="53" spans="1:3" x14ac:dyDescent="0.25">
      <c r="A53" s="2">
        <f>Data!A54</f>
        <v>52</v>
      </c>
      <c r="B53" s="17">
        <v>-647.61277706157853</v>
      </c>
      <c r="C53" s="26">
        <f t="shared" si="0"/>
        <v>5.2377549232422153E-12</v>
      </c>
    </row>
    <row r="54" spans="1:3" x14ac:dyDescent="0.25">
      <c r="A54" s="2">
        <f>Data!A55</f>
        <v>53</v>
      </c>
      <c r="B54" s="17">
        <v>-665.85079108669015</v>
      </c>
      <c r="C54" s="26">
        <f t="shared" si="0"/>
        <v>5.5134262349918063E-12</v>
      </c>
    </row>
    <row r="55" spans="1:3" x14ac:dyDescent="0.25">
      <c r="A55" s="2">
        <f>Data!A56</f>
        <v>54</v>
      </c>
      <c r="B55" s="17">
        <v>-691.63198495830147</v>
      </c>
      <c r="C55" s="26">
        <f t="shared" si="0"/>
        <v>5.8036065631492691E-12</v>
      </c>
    </row>
    <row r="56" spans="1:3" x14ac:dyDescent="0.25">
      <c r="A56" s="2">
        <f>Data!A57</f>
        <v>55</v>
      </c>
      <c r="B56" s="17">
        <v>-300.92001699142565</v>
      </c>
      <c r="C56" s="26">
        <f t="shared" si="0"/>
        <v>6.1090595401571254E-12</v>
      </c>
    </row>
    <row r="57" spans="1:3" x14ac:dyDescent="0.25">
      <c r="A57" s="2">
        <f>Data!A58</f>
        <v>56</v>
      </c>
      <c r="B57" s="17">
        <v>-183.80003974960709</v>
      </c>
      <c r="C57" s="26">
        <f t="shared" si="0"/>
        <v>6.4305889896390788E-12</v>
      </c>
    </row>
    <row r="58" spans="1:3" x14ac:dyDescent="0.25">
      <c r="A58" s="2">
        <f>Data!A59</f>
        <v>57</v>
      </c>
      <c r="B58" s="17">
        <v>-637.3953821941468</v>
      </c>
      <c r="C58" s="26">
        <f t="shared" si="0"/>
        <v>6.7690410417253474E-12</v>
      </c>
    </row>
    <row r="59" spans="1:3" x14ac:dyDescent="0.25">
      <c r="A59" s="2">
        <f>Data!A60</f>
        <v>58</v>
      </c>
      <c r="B59" s="17">
        <v>-648.55065052845748</v>
      </c>
      <c r="C59" s="26">
        <f t="shared" si="0"/>
        <v>7.1253063597108907E-12</v>
      </c>
    </row>
    <row r="60" spans="1:3" x14ac:dyDescent="0.25">
      <c r="A60" s="2">
        <f>Data!A61</f>
        <v>59</v>
      </c>
      <c r="B60" s="17">
        <v>-468.40424294253899</v>
      </c>
      <c r="C60" s="26">
        <f t="shared" si="0"/>
        <v>7.5003224839061998E-12</v>
      </c>
    </row>
    <row r="61" spans="1:3" x14ac:dyDescent="0.25">
      <c r="A61" s="2">
        <f>Data!A62</f>
        <v>60</v>
      </c>
      <c r="B61" s="17">
        <v>-1071.6439096264294</v>
      </c>
      <c r="C61" s="26">
        <f t="shared" si="0"/>
        <v>7.8950762988486335E-12</v>
      </c>
    </row>
    <row r="62" spans="1:3" x14ac:dyDescent="0.25">
      <c r="A62" s="2">
        <f>Data!A63</f>
        <v>61</v>
      </c>
      <c r="B62" s="17">
        <v>-803.28484076274617</v>
      </c>
      <c r="C62" s="26">
        <f t="shared" si="0"/>
        <v>8.3106066303669824E-12</v>
      </c>
    </row>
    <row r="63" spans="1:3" x14ac:dyDescent="0.25">
      <c r="A63" s="2">
        <f>Data!A64</f>
        <v>62</v>
      </c>
      <c r="B63" s="17">
        <v>-460.92288167585502</v>
      </c>
      <c r="C63" s="26">
        <f t="shared" si="0"/>
        <v>8.7480069793336649E-12</v>
      </c>
    </row>
    <row r="64" spans="1:3" x14ac:dyDescent="0.25">
      <c r="A64" s="2">
        <f>Data!A65</f>
        <v>63</v>
      </c>
      <c r="B64" s="17">
        <v>-545.13986585322709</v>
      </c>
      <c r="C64" s="26">
        <f t="shared" si="0"/>
        <v>9.2084283992985965E-12</v>
      </c>
    </row>
    <row r="65" spans="1:3" x14ac:dyDescent="0.25">
      <c r="A65" s="2">
        <f>Data!A66</f>
        <v>64</v>
      </c>
      <c r="B65" s="17">
        <v>-485.37745772589551</v>
      </c>
      <c r="C65" s="26">
        <f t="shared" si="0"/>
        <v>9.6930825255774682E-12</v>
      </c>
    </row>
    <row r="66" spans="1:3" x14ac:dyDescent="0.25">
      <c r="A66" s="2">
        <f>Data!A67</f>
        <v>65</v>
      </c>
      <c r="B66" s="17">
        <v>-601.84843782173994</v>
      </c>
      <c r="C66" s="26">
        <f t="shared" si="0"/>
        <v>1.0203244763765754E-11</v>
      </c>
    </row>
    <row r="67" spans="1:3" x14ac:dyDescent="0.25">
      <c r="A67" s="2">
        <f>Data!A68</f>
        <v>66</v>
      </c>
      <c r="B67" s="17">
        <v>-893.47457934671547</v>
      </c>
      <c r="C67" s="26">
        <f t="shared" ref="C67:C130" si="1">($F$2^(500-A67))*(1-$F$2)/(1-$F$2^500)</f>
        <v>1.0740257646069217E-11</v>
      </c>
    </row>
    <row r="68" spans="1:3" x14ac:dyDescent="0.25">
      <c r="A68" s="2">
        <f>Data!A69</f>
        <v>67</v>
      </c>
      <c r="B68" s="17">
        <v>-777.88235257238557</v>
      </c>
      <c r="C68" s="26">
        <f t="shared" si="1"/>
        <v>1.1305534364283388E-11</v>
      </c>
    </row>
    <row r="69" spans="1:3" x14ac:dyDescent="0.25">
      <c r="A69" s="2">
        <f>Data!A70</f>
        <v>68</v>
      </c>
      <c r="B69" s="17">
        <v>-641.82801328774076</v>
      </c>
      <c r="C69" s="26">
        <f t="shared" si="1"/>
        <v>1.1900562488719356E-11</v>
      </c>
    </row>
    <row r="70" spans="1:3" x14ac:dyDescent="0.25">
      <c r="A70" s="2">
        <f>Data!A71</f>
        <v>69</v>
      </c>
      <c r="B70" s="17">
        <v>-305.93497685881448</v>
      </c>
      <c r="C70" s="26">
        <f t="shared" si="1"/>
        <v>1.252690788286248E-11</v>
      </c>
    </row>
    <row r="71" spans="1:3" x14ac:dyDescent="0.25">
      <c r="A71" s="2">
        <f>Data!A72</f>
        <v>70</v>
      </c>
      <c r="B71" s="17">
        <v>-318.79016913019586</v>
      </c>
      <c r="C71" s="26">
        <f t="shared" si="1"/>
        <v>1.3186218824065768E-11</v>
      </c>
    </row>
    <row r="72" spans="1:3" x14ac:dyDescent="0.25">
      <c r="A72" s="2">
        <f>Data!A73</f>
        <v>71</v>
      </c>
      <c r="B72" s="17">
        <v>-634.82212964470091</v>
      </c>
      <c r="C72" s="26">
        <f t="shared" si="1"/>
        <v>1.3880230341121861E-11</v>
      </c>
    </row>
    <row r="73" spans="1:3" x14ac:dyDescent="0.25">
      <c r="A73" s="2">
        <f>Data!A74</f>
        <v>72</v>
      </c>
      <c r="B73" s="17">
        <v>-676.23769656005607</v>
      </c>
      <c r="C73" s="26">
        <f t="shared" si="1"/>
        <v>1.4610768780128271E-11</v>
      </c>
    </row>
    <row r="74" spans="1:3" x14ac:dyDescent="0.25">
      <c r="A74" s="2">
        <f>Data!A75</f>
        <v>73</v>
      </c>
      <c r="B74" s="17">
        <v>-198.84610330380383</v>
      </c>
      <c r="C74" s="26">
        <f t="shared" si="1"/>
        <v>1.5379756610661338E-11</v>
      </c>
    </row>
    <row r="75" spans="1:3" x14ac:dyDescent="0.25">
      <c r="A75" s="2">
        <f>Data!A76</f>
        <v>74</v>
      </c>
      <c r="B75" s="17">
        <v>-296.01515817677137</v>
      </c>
      <c r="C75" s="26">
        <f t="shared" si="1"/>
        <v>1.6189217484906679E-11</v>
      </c>
    </row>
    <row r="76" spans="1:3" x14ac:dyDescent="0.25">
      <c r="A76" s="2">
        <f>Data!A77</f>
        <v>75</v>
      </c>
      <c r="B76" s="17">
        <v>-537.22847459359764</v>
      </c>
      <c r="C76" s="26">
        <f t="shared" si="1"/>
        <v>1.7041281563059658E-11</v>
      </c>
    </row>
    <row r="77" spans="1:3" x14ac:dyDescent="0.25">
      <c r="A77" s="2">
        <f>Data!A78</f>
        <v>76</v>
      </c>
      <c r="B77" s="17">
        <v>-1195.5361800238461</v>
      </c>
      <c r="C77" s="26">
        <f t="shared" si="1"/>
        <v>1.7938191119010172E-11</v>
      </c>
    </row>
    <row r="78" spans="1:3" x14ac:dyDescent="0.25">
      <c r="A78" s="2">
        <f>Data!A79</f>
        <v>77</v>
      </c>
      <c r="B78" s="17">
        <v>-606.25845551109524</v>
      </c>
      <c r="C78" s="26">
        <f t="shared" si="1"/>
        <v>1.8882306441063337E-11</v>
      </c>
    </row>
    <row r="79" spans="1:3" x14ac:dyDescent="0.25">
      <c r="A79" s="2">
        <f>Data!A80</f>
        <v>78</v>
      </c>
      <c r="B79" s="17">
        <v>-428.13769662324194</v>
      </c>
      <c r="C79" s="26">
        <f t="shared" si="1"/>
        <v>1.987611204322456E-11</v>
      </c>
    </row>
    <row r="80" spans="1:3" x14ac:dyDescent="0.25">
      <c r="A80" s="2">
        <f>Data!A81</f>
        <v>79</v>
      </c>
      <c r="B80" s="17">
        <v>-832.84905714081833</v>
      </c>
      <c r="C80" s="26">
        <f t="shared" si="1"/>
        <v>2.0922223203394275E-11</v>
      </c>
    </row>
    <row r="81" spans="1:3" x14ac:dyDescent="0.25">
      <c r="A81" s="2">
        <f>Data!A82</f>
        <v>80</v>
      </c>
      <c r="B81" s="17">
        <v>-838.3958289032671</v>
      </c>
      <c r="C81" s="26">
        <f t="shared" si="1"/>
        <v>2.2023392845678186E-11</v>
      </c>
    </row>
    <row r="82" spans="1:3" x14ac:dyDescent="0.25">
      <c r="A82" s="2">
        <f>Data!A83</f>
        <v>81</v>
      </c>
      <c r="B82" s="17">
        <v>-689.30072457845381</v>
      </c>
      <c r="C82" s="26">
        <f t="shared" si="1"/>
        <v>2.3182518784924402E-11</v>
      </c>
    </row>
    <row r="83" spans="1:3" x14ac:dyDescent="0.25">
      <c r="A83" s="2">
        <f>Data!A84</f>
        <v>82</v>
      </c>
      <c r="B83" s="17">
        <v>-844.46395663215662</v>
      </c>
      <c r="C83" s="26">
        <f t="shared" si="1"/>
        <v>2.4402651352552009E-11</v>
      </c>
    </row>
    <row r="84" spans="1:3" x14ac:dyDescent="0.25">
      <c r="A84" s="2">
        <f>Data!A85</f>
        <v>83</v>
      </c>
      <c r="B84" s="17">
        <v>-654.48555858885084</v>
      </c>
      <c r="C84" s="26">
        <f t="shared" si="1"/>
        <v>2.5687001423738954E-11</v>
      </c>
    </row>
    <row r="85" spans="1:3" x14ac:dyDescent="0.25">
      <c r="A85" s="2">
        <f>Data!A86</f>
        <v>84</v>
      </c>
      <c r="B85" s="17">
        <v>-837.23341178702685</v>
      </c>
      <c r="C85" s="26">
        <f t="shared" si="1"/>
        <v>2.7038948867093636E-11</v>
      </c>
    </row>
    <row r="86" spans="1:3" x14ac:dyDescent="0.25">
      <c r="A86" s="2">
        <f>Data!A87</f>
        <v>85</v>
      </c>
      <c r="B86" s="17">
        <v>-697.14778494047641</v>
      </c>
      <c r="C86" s="26">
        <f t="shared" si="1"/>
        <v>2.8462051439045933E-11</v>
      </c>
    </row>
    <row r="87" spans="1:3" x14ac:dyDescent="0.25">
      <c r="A87" s="2">
        <f>Data!A88</f>
        <v>86</v>
      </c>
      <c r="B87" s="17">
        <v>-852.28243244795158</v>
      </c>
      <c r="C87" s="26">
        <f t="shared" si="1"/>
        <v>2.996005414636414E-11</v>
      </c>
    </row>
    <row r="88" spans="1:3" x14ac:dyDescent="0.25">
      <c r="A88" s="2">
        <f>Data!A89</f>
        <v>87</v>
      </c>
      <c r="B88" s="17">
        <v>-973.28326126815227</v>
      </c>
      <c r="C88" s="26">
        <f t="shared" si="1"/>
        <v>3.1536899101435939E-11</v>
      </c>
    </row>
    <row r="89" spans="1:3" x14ac:dyDescent="0.25">
      <c r="A89" s="2">
        <f>Data!A90</f>
        <v>88</v>
      </c>
      <c r="B89" s="17">
        <v>-856.00719510309864</v>
      </c>
      <c r="C89" s="26">
        <f t="shared" si="1"/>
        <v>3.3196735896248353E-11</v>
      </c>
    </row>
    <row r="90" spans="1:3" x14ac:dyDescent="0.25">
      <c r="A90" s="2">
        <f>Data!A91</f>
        <v>89</v>
      </c>
      <c r="B90" s="17">
        <v>-605.69230074137158</v>
      </c>
      <c r="C90" s="26">
        <f t="shared" si="1"/>
        <v>3.4943932522366695E-11</v>
      </c>
    </row>
    <row r="91" spans="1:3" x14ac:dyDescent="0.25">
      <c r="A91" s="2">
        <f>Data!A92</f>
        <v>90</v>
      </c>
      <c r="B91" s="17">
        <v>-290.00335869751871</v>
      </c>
      <c r="C91" s="26">
        <f t="shared" si="1"/>
        <v>3.678308686564915E-11</v>
      </c>
    </row>
    <row r="92" spans="1:3" x14ac:dyDescent="0.25">
      <c r="A92" s="2">
        <f>Data!A93</f>
        <v>91</v>
      </c>
      <c r="B92" s="17">
        <v>-862.78418411924213</v>
      </c>
      <c r="C92" s="26">
        <f t="shared" si="1"/>
        <v>3.871903880594647E-11</v>
      </c>
    </row>
    <row r="93" spans="1:3" x14ac:dyDescent="0.25">
      <c r="A93" s="2">
        <f>Data!A94</f>
        <v>92</v>
      </c>
      <c r="B93" s="17">
        <v>-571.9506571891252</v>
      </c>
      <c r="C93" s="26">
        <f t="shared" si="1"/>
        <v>4.0756882953627868E-11</v>
      </c>
    </row>
    <row r="94" spans="1:3" x14ac:dyDescent="0.25">
      <c r="A94" s="2">
        <f>Data!A95</f>
        <v>93</v>
      </c>
      <c r="B94" s="17">
        <v>-515.09360890394601</v>
      </c>
      <c r="C94" s="26">
        <f t="shared" si="1"/>
        <v>4.2901982056450387E-11</v>
      </c>
    </row>
    <row r="95" spans="1:3" x14ac:dyDescent="0.25">
      <c r="A95" s="2">
        <f>Data!A96</f>
        <v>94</v>
      </c>
      <c r="B95" s="17">
        <v>-1180.3596794766418</v>
      </c>
      <c r="C95" s="26">
        <f t="shared" si="1"/>
        <v>4.5159981112053031E-11</v>
      </c>
    </row>
    <row r="96" spans="1:3" x14ac:dyDescent="0.25">
      <c r="A96" s="2">
        <f>Data!A97</f>
        <v>95</v>
      </c>
      <c r="B96" s="17">
        <v>-568.13963123988651</v>
      </c>
      <c r="C96" s="26">
        <f t="shared" si="1"/>
        <v>4.7536822223213731E-11</v>
      </c>
    </row>
    <row r="97" spans="1:3" x14ac:dyDescent="0.25">
      <c r="A97" s="2">
        <f>Data!A98</f>
        <v>96</v>
      </c>
      <c r="B97" s="17">
        <v>-554.85180362110259</v>
      </c>
      <c r="C97" s="26">
        <f t="shared" si="1"/>
        <v>5.0038760234961807E-11</v>
      </c>
    </row>
    <row r="98" spans="1:3" x14ac:dyDescent="0.25">
      <c r="A98" s="2">
        <f>Data!A99</f>
        <v>97</v>
      </c>
      <c r="B98" s="17">
        <v>-967.15671982891217</v>
      </c>
      <c r="C98" s="26">
        <f t="shared" si="1"/>
        <v>5.2672379194696636E-11</v>
      </c>
    </row>
    <row r="99" spans="1:3" x14ac:dyDescent="0.25">
      <c r="A99" s="2">
        <f>Data!A100</f>
        <v>98</v>
      </c>
      <c r="B99" s="17">
        <v>-58.723606833416852</v>
      </c>
      <c r="C99" s="26">
        <f t="shared" si="1"/>
        <v>5.5444609678628057E-11</v>
      </c>
    </row>
    <row r="100" spans="1:3" x14ac:dyDescent="0.25">
      <c r="A100" s="2">
        <f>Data!A101</f>
        <v>99</v>
      </c>
      <c r="B100" s="17">
        <v>-731.4743972550059</v>
      </c>
      <c r="C100" s="26">
        <f t="shared" si="1"/>
        <v>5.8362747030134793E-11</v>
      </c>
    </row>
    <row r="101" spans="1:3" x14ac:dyDescent="0.25">
      <c r="A101" s="2">
        <f>Data!A102</f>
        <v>100</v>
      </c>
      <c r="B101" s="17">
        <v>-240.02585006737354</v>
      </c>
      <c r="C101" s="26">
        <f t="shared" si="1"/>
        <v>6.1434470558036627E-11</v>
      </c>
    </row>
    <row r="102" spans="1:3" x14ac:dyDescent="0.25">
      <c r="A102" s="2">
        <f>Data!A103</f>
        <v>101</v>
      </c>
      <c r="B102" s="17">
        <v>-960.74316695328162</v>
      </c>
      <c r="C102" s="26">
        <f t="shared" si="1"/>
        <v>6.4667863745301709E-11</v>
      </c>
    </row>
    <row r="103" spans="1:3" x14ac:dyDescent="0.25">
      <c r="A103" s="2">
        <f>Data!A104</f>
        <v>102</v>
      </c>
      <c r="B103" s="17">
        <v>-881.71567115515063</v>
      </c>
      <c r="C103" s="26">
        <f t="shared" si="1"/>
        <v>6.8071435521370207E-11</v>
      </c>
    </row>
    <row r="104" spans="1:3" x14ac:dyDescent="0.25">
      <c r="A104" s="2">
        <f>Data!A105</f>
        <v>103</v>
      </c>
      <c r="B104" s="17">
        <v>-662.33441463654162</v>
      </c>
      <c r="C104" s="26">
        <f t="shared" si="1"/>
        <v>7.1654142654073908E-11</v>
      </c>
    </row>
    <row r="105" spans="1:3" x14ac:dyDescent="0.25">
      <c r="A105" s="2">
        <f>Data!A106</f>
        <v>104</v>
      </c>
      <c r="B105" s="17">
        <v>-583.14538809328951</v>
      </c>
      <c r="C105" s="26">
        <f t="shared" si="1"/>
        <v>7.5425413320077796E-11</v>
      </c>
    </row>
    <row r="106" spans="1:3" x14ac:dyDescent="0.25">
      <c r="A106" s="2">
        <f>Data!A107</f>
        <v>105</v>
      </c>
      <c r="B106" s="17">
        <v>-707.6582583761483</v>
      </c>
      <c r="C106" s="26">
        <f t="shared" si="1"/>
        <v>7.9395171915871373E-11</v>
      </c>
    </row>
    <row r="107" spans="1:3" x14ac:dyDescent="0.25">
      <c r="A107" s="2">
        <f>Data!A108</f>
        <v>106</v>
      </c>
      <c r="B107" s="17">
        <v>-741.78253059409326</v>
      </c>
      <c r="C107" s="26">
        <f t="shared" si="1"/>
        <v>8.3573865174601455E-11</v>
      </c>
    </row>
    <row r="108" spans="1:3" x14ac:dyDescent="0.25">
      <c r="A108" s="2">
        <f>Data!A109</f>
        <v>107</v>
      </c>
      <c r="B108" s="17">
        <v>-534.9655116359354</v>
      </c>
      <c r="C108" s="26">
        <f t="shared" si="1"/>
        <v>8.7972489657475194E-11</v>
      </c>
    </row>
    <row r="109" spans="1:3" x14ac:dyDescent="0.25">
      <c r="A109" s="2">
        <f>Data!A110</f>
        <v>108</v>
      </c>
      <c r="B109" s="17">
        <v>-665.76385199329525</v>
      </c>
      <c r="C109" s="26">
        <f t="shared" si="1"/>
        <v>9.2602620692079163E-11</v>
      </c>
    </row>
    <row r="110" spans="1:3" x14ac:dyDescent="0.25">
      <c r="A110" s="2">
        <f>Data!A111</f>
        <v>109</v>
      </c>
      <c r="B110" s="17">
        <v>-1105.0725148366982</v>
      </c>
      <c r="C110" s="26">
        <f t="shared" si="1"/>
        <v>9.7476442833767539E-11</v>
      </c>
    </row>
    <row r="111" spans="1:3" x14ac:dyDescent="0.25">
      <c r="A111" s="2">
        <f>Data!A112</f>
        <v>110</v>
      </c>
      <c r="B111" s="17">
        <v>-318.19094155307539</v>
      </c>
      <c r="C111" s="26">
        <f t="shared" si="1"/>
        <v>1.0260678193028161E-10</v>
      </c>
    </row>
    <row r="112" spans="1:3" x14ac:dyDescent="0.25">
      <c r="A112" s="2">
        <f>Data!A113</f>
        <v>111</v>
      </c>
      <c r="B112" s="17">
        <v>-425.22770121787471</v>
      </c>
      <c r="C112" s="26">
        <f t="shared" si="1"/>
        <v>1.0800713887398068E-10</v>
      </c>
    </row>
    <row r="113" spans="1:3" x14ac:dyDescent="0.25">
      <c r="A113" s="2">
        <f>Data!A114</f>
        <v>112</v>
      </c>
      <c r="B113" s="17">
        <v>-761.43086532974849</v>
      </c>
      <c r="C113" s="26">
        <f t="shared" si="1"/>
        <v>1.1369172513050597E-10</v>
      </c>
    </row>
    <row r="114" spans="1:3" x14ac:dyDescent="0.25">
      <c r="A114" s="2">
        <f>Data!A115</f>
        <v>113</v>
      </c>
      <c r="B114" s="17">
        <v>-714.67979346452194</v>
      </c>
      <c r="C114" s="26">
        <f t="shared" si="1"/>
        <v>1.196755001373747E-10</v>
      </c>
    </row>
    <row r="115" spans="1:3" x14ac:dyDescent="0.25">
      <c r="A115" s="2">
        <f>Data!A116</f>
        <v>114</v>
      </c>
      <c r="B115" s="17">
        <v>-444.96124338419759</v>
      </c>
      <c r="C115" s="26">
        <f t="shared" si="1"/>
        <v>1.2597421067092076E-10</v>
      </c>
    </row>
    <row r="116" spans="1:3" x14ac:dyDescent="0.25">
      <c r="A116" s="2">
        <f>Data!A117</f>
        <v>115</v>
      </c>
      <c r="B116" s="17">
        <v>-1071.0943088818312</v>
      </c>
      <c r="C116" s="26">
        <f t="shared" si="1"/>
        <v>1.326044322851797E-10</v>
      </c>
    </row>
    <row r="117" spans="1:3" x14ac:dyDescent="0.25">
      <c r="A117" s="2">
        <f>Data!A118</f>
        <v>116</v>
      </c>
      <c r="B117" s="17">
        <v>-723.30148705401371</v>
      </c>
      <c r="C117" s="26">
        <f t="shared" si="1"/>
        <v>1.3958361293176816E-10</v>
      </c>
    </row>
    <row r="118" spans="1:3" x14ac:dyDescent="0.25">
      <c r="A118" s="2">
        <f>Data!A119</f>
        <v>117</v>
      </c>
      <c r="B118" s="17">
        <v>-478.00621194571431</v>
      </c>
      <c r="C118" s="26">
        <f t="shared" si="1"/>
        <v>1.469301188755454E-10</v>
      </c>
    </row>
    <row r="119" spans="1:3" x14ac:dyDescent="0.25">
      <c r="A119" s="2">
        <f>Data!A120</f>
        <v>118</v>
      </c>
      <c r="B119" s="17">
        <v>-736.70290236309665</v>
      </c>
      <c r="C119" s="26">
        <f t="shared" si="1"/>
        <v>1.5466328302688991E-10</v>
      </c>
    </row>
    <row r="120" spans="1:3" x14ac:dyDescent="0.25">
      <c r="A120" s="2">
        <f>Data!A121</f>
        <v>119</v>
      </c>
      <c r="B120" s="17">
        <v>-624.90523120392754</v>
      </c>
      <c r="C120" s="26">
        <f t="shared" si="1"/>
        <v>1.6280345581777883E-10</v>
      </c>
    </row>
    <row r="121" spans="1:3" x14ac:dyDescent="0.25">
      <c r="A121" s="2">
        <f>Data!A122</f>
        <v>120</v>
      </c>
      <c r="B121" s="17">
        <v>-471.78069139747822</v>
      </c>
      <c r="C121" s="26">
        <f t="shared" si="1"/>
        <v>1.7137205875555666E-10</v>
      </c>
    </row>
    <row r="122" spans="1:3" x14ac:dyDescent="0.25">
      <c r="A122" s="2">
        <f>Data!A123</f>
        <v>121</v>
      </c>
      <c r="B122" s="17">
        <v>-892.59572891939024</v>
      </c>
      <c r="C122" s="26">
        <f t="shared" si="1"/>
        <v>1.8039164079532286E-10</v>
      </c>
    </row>
    <row r="123" spans="1:3" x14ac:dyDescent="0.25">
      <c r="A123" s="2">
        <f>Data!A124</f>
        <v>122</v>
      </c>
      <c r="B123" s="17">
        <v>-758.25920219780528</v>
      </c>
      <c r="C123" s="26">
        <f t="shared" si="1"/>
        <v>1.8988593767928721E-10</v>
      </c>
    </row>
    <row r="124" spans="1:3" x14ac:dyDescent="0.25">
      <c r="A124" s="2">
        <f>Data!A125</f>
        <v>123</v>
      </c>
      <c r="B124" s="17">
        <v>-972.03324633427837</v>
      </c>
      <c r="C124" s="26">
        <f t="shared" si="1"/>
        <v>1.9987993439924964E-10</v>
      </c>
    </row>
    <row r="125" spans="1:3" x14ac:dyDescent="0.25">
      <c r="A125" s="2">
        <f>Data!A126</f>
        <v>124</v>
      </c>
      <c r="B125" s="17">
        <v>-778.40353663233691</v>
      </c>
      <c r="C125" s="26">
        <f t="shared" si="1"/>
        <v>2.1039993094657864E-10</v>
      </c>
    </row>
    <row r="126" spans="1:3" x14ac:dyDescent="0.25">
      <c r="A126" s="2">
        <f>Data!A127</f>
        <v>125</v>
      </c>
      <c r="B126" s="17">
        <v>-557.10904788588232</v>
      </c>
      <c r="C126" s="26">
        <f t="shared" si="1"/>
        <v>2.2147361152271439E-10</v>
      </c>
    </row>
    <row r="127" spans="1:3" x14ac:dyDescent="0.25">
      <c r="A127" s="2">
        <f>Data!A128</f>
        <v>126</v>
      </c>
      <c r="B127" s="17">
        <v>-669.47915173599904</v>
      </c>
      <c r="C127" s="26">
        <f t="shared" si="1"/>
        <v>2.3313011739233087E-10</v>
      </c>
    </row>
    <row r="128" spans="1:3" x14ac:dyDescent="0.25">
      <c r="A128" s="2">
        <f>Data!A129</f>
        <v>127</v>
      </c>
      <c r="B128" s="17">
        <v>-393.36194163144683</v>
      </c>
      <c r="C128" s="26">
        <f t="shared" si="1"/>
        <v>2.4540012357087462E-10</v>
      </c>
    </row>
    <row r="129" spans="1:3" x14ac:dyDescent="0.25">
      <c r="A129" s="2">
        <f>Data!A130</f>
        <v>128</v>
      </c>
      <c r="B129" s="17">
        <v>-820.59758576784225</v>
      </c>
      <c r="C129" s="26">
        <f t="shared" si="1"/>
        <v>2.5831591954828909E-10</v>
      </c>
    </row>
    <row r="130" spans="1:3" x14ac:dyDescent="0.25">
      <c r="A130" s="2">
        <f>Data!A131</f>
        <v>129</v>
      </c>
      <c r="B130" s="17">
        <v>-718.05883449487737</v>
      </c>
      <c r="C130" s="26">
        <f t="shared" si="1"/>
        <v>2.7191149426135686E-10</v>
      </c>
    </row>
    <row r="131" spans="1:3" x14ac:dyDescent="0.25">
      <c r="A131" s="2">
        <f>Data!A132</f>
        <v>130</v>
      </c>
      <c r="B131" s="17">
        <v>-790.95232904142904</v>
      </c>
      <c r="C131" s="26">
        <f t="shared" ref="C131:C194" si="2">($F$2^(500-A131))*(1-$F$2)/(1-$F$2^500)</f>
        <v>2.8622262553827039E-10</v>
      </c>
    </row>
    <row r="132" spans="1:3" x14ac:dyDescent="0.25">
      <c r="A132" s="2">
        <f>Data!A133</f>
        <v>131</v>
      </c>
      <c r="B132" s="17">
        <v>458.05654235240218</v>
      </c>
      <c r="C132" s="26">
        <f t="shared" si="2"/>
        <v>3.0128697425081101E-10</v>
      </c>
    </row>
    <row r="133" spans="1:3" x14ac:dyDescent="0.25">
      <c r="A133" s="2">
        <f>Data!A134</f>
        <v>132</v>
      </c>
      <c r="B133" s="17">
        <v>171.98518253582733</v>
      </c>
      <c r="C133" s="26">
        <f t="shared" si="2"/>
        <v>3.1714418342190626E-10</v>
      </c>
    </row>
    <row r="134" spans="1:3" x14ac:dyDescent="0.25">
      <c r="A134" s="2">
        <f>Data!A135</f>
        <v>133</v>
      </c>
      <c r="B134" s="17">
        <v>-217.81858678338176</v>
      </c>
      <c r="C134" s="26">
        <f t="shared" si="2"/>
        <v>3.3383598254937508E-10</v>
      </c>
    </row>
    <row r="135" spans="1:3" x14ac:dyDescent="0.25">
      <c r="A135" s="2">
        <f>Data!A136</f>
        <v>134</v>
      </c>
      <c r="B135" s="17">
        <v>-255.25613049901585</v>
      </c>
      <c r="C135" s="26">
        <f t="shared" si="2"/>
        <v>3.5140629742039475E-10</v>
      </c>
    </row>
    <row r="136" spans="1:3" x14ac:dyDescent="0.25">
      <c r="A136" s="2">
        <f>Data!A137</f>
        <v>135</v>
      </c>
      <c r="B136" s="17">
        <v>150.6136661845303</v>
      </c>
      <c r="C136" s="26">
        <f t="shared" si="2"/>
        <v>3.6990136570567876E-10</v>
      </c>
    </row>
    <row r="137" spans="1:3" x14ac:dyDescent="0.25">
      <c r="A137" s="2">
        <f>Data!A138</f>
        <v>136</v>
      </c>
      <c r="B137" s="17">
        <v>-1233.2543372733126</v>
      </c>
      <c r="C137" s="26">
        <f t="shared" si="2"/>
        <v>3.8936985863755657E-10</v>
      </c>
    </row>
    <row r="138" spans="1:3" x14ac:dyDescent="0.25">
      <c r="A138" s="2">
        <f>Data!A139</f>
        <v>137</v>
      </c>
      <c r="B138" s="17">
        <v>-614.53080744752515</v>
      </c>
      <c r="C138" s="26">
        <f t="shared" si="2"/>
        <v>4.0986300909216482E-10</v>
      </c>
    </row>
    <row r="139" spans="1:3" x14ac:dyDescent="0.25">
      <c r="A139" s="2">
        <f>Data!A140</f>
        <v>138</v>
      </c>
      <c r="B139" s="17">
        <v>-1271.91702265403</v>
      </c>
      <c r="C139" s="26">
        <f t="shared" si="2"/>
        <v>4.3143474641280512E-10</v>
      </c>
    </row>
    <row r="140" spans="1:3" x14ac:dyDescent="0.25">
      <c r="A140" s="2">
        <f>Data!A141</f>
        <v>139</v>
      </c>
      <c r="B140" s="17">
        <v>-764.24540147669904</v>
      </c>
      <c r="C140" s="26">
        <f t="shared" si="2"/>
        <v>4.5414183832926843E-10</v>
      </c>
    </row>
    <row r="141" spans="1:3" x14ac:dyDescent="0.25">
      <c r="A141" s="2">
        <f>Data!A142</f>
        <v>140</v>
      </c>
      <c r="B141" s="17">
        <v>-658.50986874775845</v>
      </c>
      <c r="C141" s="26">
        <f t="shared" si="2"/>
        <v>4.7804404034659854E-10</v>
      </c>
    </row>
    <row r="142" spans="1:3" x14ac:dyDescent="0.25">
      <c r="A142" s="2">
        <f>Data!A143</f>
        <v>141</v>
      </c>
      <c r="B142" s="17">
        <v>-25.760367490569479</v>
      </c>
      <c r="C142" s="26">
        <f t="shared" si="2"/>
        <v>5.0320425299641947E-10</v>
      </c>
    </row>
    <row r="143" spans="1:3" x14ac:dyDescent="0.25">
      <c r="A143" s="2">
        <f>Data!A144</f>
        <v>142</v>
      </c>
      <c r="B143" s="17">
        <v>424.07579815271311</v>
      </c>
      <c r="C143" s="26">
        <f t="shared" si="2"/>
        <v>5.296886873646519E-10</v>
      </c>
    </row>
    <row r="144" spans="1:3" x14ac:dyDescent="0.25">
      <c r="A144" s="2">
        <f>Data!A145</f>
        <v>143</v>
      </c>
      <c r="B144" s="17">
        <v>-1323.9351984950044</v>
      </c>
      <c r="C144" s="26">
        <f t="shared" si="2"/>
        <v>5.575670393312127E-10</v>
      </c>
    </row>
    <row r="145" spans="1:3" x14ac:dyDescent="0.25">
      <c r="A145" s="2">
        <f>Data!A146</f>
        <v>144</v>
      </c>
      <c r="B145" s="17">
        <v>-454.01264419394283</v>
      </c>
      <c r="C145" s="26">
        <f t="shared" si="2"/>
        <v>5.869126729802238E-10</v>
      </c>
    </row>
    <row r="146" spans="1:3" x14ac:dyDescent="0.25">
      <c r="A146" s="2">
        <f>Data!A147</f>
        <v>145</v>
      </c>
      <c r="B146" s="17">
        <v>-1245.1494526787574</v>
      </c>
      <c r="C146" s="26">
        <f t="shared" si="2"/>
        <v>6.1780281366339339E-10</v>
      </c>
    </row>
    <row r="147" spans="1:3" x14ac:dyDescent="0.25">
      <c r="A147" s="2">
        <f>Data!A148</f>
        <v>146</v>
      </c>
      <c r="B147" s="17">
        <v>-964.53705728858768</v>
      </c>
      <c r="C147" s="26">
        <f t="shared" si="2"/>
        <v>6.5031875122462487E-10</v>
      </c>
    </row>
    <row r="148" spans="1:3" x14ac:dyDescent="0.25">
      <c r="A148" s="2">
        <f>Data!A149</f>
        <v>147</v>
      </c>
      <c r="B148" s="17">
        <v>-1401.819474678181</v>
      </c>
      <c r="C148" s="26">
        <f t="shared" si="2"/>
        <v>6.845460539206576E-10</v>
      </c>
    </row>
    <row r="149" spans="1:3" x14ac:dyDescent="0.25">
      <c r="A149" s="2">
        <f>Data!A150</f>
        <v>148</v>
      </c>
      <c r="B149" s="17">
        <v>-806.11672973213717</v>
      </c>
      <c r="C149" s="26">
        <f t="shared" si="2"/>
        <v>7.2057479360069225E-10</v>
      </c>
    </row>
    <row r="150" spans="1:3" x14ac:dyDescent="0.25">
      <c r="A150" s="2">
        <f>Data!A151</f>
        <v>149</v>
      </c>
      <c r="B150" s="17">
        <v>-423.13206529309537</v>
      </c>
      <c r="C150" s="26">
        <f t="shared" si="2"/>
        <v>7.5849978273757075E-10</v>
      </c>
    </row>
    <row r="151" spans="1:3" x14ac:dyDescent="0.25">
      <c r="A151" s="2">
        <f>Data!A152</f>
        <v>150</v>
      </c>
      <c r="B151" s="17">
        <v>-448.68711230829649</v>
      </c>
      <c r="C151" s="26">
        <f t="shared" si="2"/>
        <v>7.9842082393428487E-10</v>
      </c>
    </row>
    <row r="152" spans="1:3" x14ac:dyDescent="0.25">
      <c r="A152" s="2">
        <f>Data!A153</f>
        <v>151</v>
      </c>
      <c r="B152" s="17">
        <v>-319.90101613484148</v>
      </c>
      <c r="C152" s="26">
        <f t="shared" si="2"/>
        <v>8.404429725624052E-10</v>
      </c>
    </row>
    <row r="153" spans="1:3" x14ac:dyDescent="0.25">
      <c r="A153" s="2">
        <f>Data!A154</f>
        <v>152</v>
      </c>
      <c r="B153" s="17">
        <v>-951.88827667755686</v>
      </c>
      <c r="C153" s="26">
        <f t="shared" si="2"/>
        <v>8.8467681322358452E-10</v>
      </c>
    </row>
    <row r="154" spans="1:3" x14ac:dyDescent="0.25">
      <c r="A154" s="2">
        <f>Data!A155</f>
        <v>153</v>
      </c>
      <c r="B154" s="17">
        <v>-609.54154596831359</v>
      </c>
      <c r="C154" s="26">
        <f t="shared" si="2"/>
        <v>9.3123875076166801E-10</v>
      </c>
    </row>
    <row r="155" spans="1:3" x14ac:dyDescent="0.25">
      <c r="A155" s="2">
        <f>Data!A156</f>
        <v>154</v>
      </c>
      <c r="B155" s="17">
        <v>-457.98847036501684</v>
      </c>
      <c r="C155" s="26">
        <f t="shared" si="2"/>
        <v>9.8025131659122953E-10</v>
      </c>
    </row>
    <row r="156" spans="1:3" x14ac:dyDescent="0.25">
      <c r="A156" s="2">
        <f>Data!A157</f>
        <v>155</v>
      </c>
      <c r="B156" s="17">
        <v>-1156.2272284654537</v>
      </c>
      <c r="C156" s="26">
        <f t="shared" si="2"/>
        <v>1.0318434911486626E-9</v>
      </c>
    </row>
    <row r="157" spans="1:3" x14ac:dyDescent="0.25">
      <c r="A157" s="2">
        <f>Data!A158</f>
        <v>156</v>
      </c>
      <c r="B157" s="17">
        <v>-938.49132763216767</v>
      </c>
      <c r="C157" s="26">
        <f t="shared" si="2"/>
        <v>1.0861510433143817E-9</v>
      </c>
    </row>
    <row r="158" spans="1:3" x14ac:dyDescent="0.25">
      <c r="A158" s="2">
        <f>Data!A159</f>
        <v>157</v>
      </c>
      <c r="B158" s="17">
        <v>-681.88281922234455</v>
      </c>
      <c r="C158" s="26">
        <f t="shared" si="2"/>
        <v>1.1433168876993491E-9</v>
      </c>
    </row>
    <row r="159" spans="1:3" x14ac:dyDescent="0.25">
      <c r="A159" s="2">
        <f>Data!A160</f>
        <v>158</v>
      </c>
      <c r="B159" s="17">
        <v>-870.27068868921197</v>
      </c>
      <c r="C159" s="26">
        <f t="shared" si="2"/>
        <v>1.2034914607361571E-9</v>
      </c>
    </row>
    <row r="160" spans="1:3" x14ac:dyDescent="0.25">
      <c r="A160" s="2">
        <f>Data!A161</f>
        <v>159</v>
      </c>
      <c r="B160" s="17">
        <v>-514.87882311994326</v>
      </c>
      <c r="C160" s="26">
        <f t="shared" si="2"/>
        <v>1.2668331165643759E-9</v>
      </c>
    </row>
    <row r="161" spans="1:3" x14ac:dyDescent="0.25">
      <c r="A161" s="2">
        <f>Data!A162</f>
        <v>160</v>
      </c>
      <c r="B161" s="17">
        <v>-567.63306631257001</v>
      </c>
      <c r="C161" s="26">
        <f t="shared" si="2"/>
        <v>1.3335085437519744E-9</v>
      </c>
    </row>
    <row r="162" spans="1:3" x14ac:dyDescent="0.25">
      <c r="A162" s="2">
        <f>Data!A163</f>
        <v>161</v>
      </c>
      <c r="B162" s="17">
        <v>-699.20074080462655</v>
      </c>
      <c r="C162" s="26">
        <f t="shared" si="2"/>
        <v>1.4036932039494468E-9</v>
      </c>
    </row>
    <row r="163" spans="1:3" x14ac:dyDescent="0.25">
      <c r="A163" s="2">
        <f>Data!A164</f>
        <v>162</v>
      </c>
      <c r="B163" s="17">
        <v>-1188.9095509956023</v>
      </c>
      <c r="C163" s="26">
        <f t="shared" si="2"/>
        <v>1.4775717936309968E-9</v>
      </c>
    </row>
    <row r="164" spans="1:3" x14ac:dyDescent="0.25">
      <c r="A164" s="2">
        <f>Data!A165</f>
        <v>163</v>
      </c>
      <c r="B164" s="17">
        <v>-526.02967723306938</v>
      </c>
      <c r="C164" s="26">
        <f t="shared" si="2"/>
        <v>1.5553387301378913E-9</v>
      </c>
    </row>
    <row r="165" spans="1:3" x14ac:dyDescent="0.25">
      <c r="A165" s="2">
        <f>Data!A166</f>
        <v>164</v>
      </c>
      <c r="B165" s="17">
        <v>-609.22198261247831</v>
      </c>
      <c r="C165" s="26">
        <f t="shared" si="2"/>
        <v>1.6371986633030434E-9</v>
      </c>
    </row>
    <row r="166" spans="1:3" x14ac:dyDescent="0.25">
      <c r="A166" s="2">
        <f>Data!A167</f>
        <v>165</v>
      </c>
      <c r="B166" s="17">
        <v>-341.1480412112287</v>
      </c>
      <c r="C166" s="26">
        <f t="shared" si="2"/>
        <v>1.7233670140032036E-9</v>
      </c>
    </row>
    <row r="167" spans="1:3" x14ac:dyDescent="0.25">
      <c r="A167" s="2">
        <f>Data!A168</f>
        <v>166</v>
      </c>
      <c r="B167" s="17">
        <v>-1113.1673368210468</v>
      </c>
      <c r="C167" s="26">
        <f t="shared" si="2"/>
        <v>1.8140705410560036E-9</v>
      </c>
    </row>
    <row r="168" spans="1:3" x14ac:dyDescent="0.25">
      <c r="A168" s="2">
        <f>Data!A169</f>
        <v>167</v>
      </c>
      <c r="B168" s="17">
        <v>-533.72095501973672</v>
      </c>
      <c r="C168" s="26">
        <f t="shared" si="2"/>
        <v>1.9095479379536881E-9</v>
      </c>
    </row>
    <row r="169" spans="1:3" x14ac:dyDescent="0.25">
      <c r="A169" s="2">
        <f>Data!A170</f>
        <v>168</v>
      </c>
      <c r="B169" s="17">
        <v>-470.21106729490566</v>
      </c>
      <c r="C169" s="26">
        <f t="shared" si="2"/>
        <v>2.0100504610038822E-9</v>
      </c>
    </row>
    <row r="170" spans="1:3" x14ac:dyDescent="0.25">
      <c r="A170" s="2">
        <f>Data!A171</f>
        <v>169</v>
      </c>
      <c r="B170" s="17">
        <v>-726.17667643454479</v>
      </c>
      <c r="C170" s="26">
        <f t="shared" si="2"/>
        <v>2.1158425905304024E-9</v>
      </c>
    </row>
    <row r="171" spans="1:3" x14ac:dyDescent="0.25">
      <c r="A171" s="2">
        <f>Data!A172</f>
        <v>170</v>
      </c>
      <c r="B171" s="17">
        <v>-810.27047514280275</v>
      </c>
      <c r="C171" s="26">
        <f t="shared" si="2"/>
        <v>2.2272027268741083E-9</v>
      </c>
    </row>
    <row r="172" spans="1:3" x14ac:dyDescent="0.25">
      <c r="A172" s="2">
        <f>Data!A173</f>
        <v>171</v>
      </c>
      <c r="B172" s="17">
        <v>-462.84806490888877</v>
      </c>
      <c r="C172" s="26">
        <f t="shared" si="2"/>
        <v>2.3444239230253768E-9</v>
      </c>
    </row>
    <row r="173" spans="1:3" x14ac:dyDescent="0.25">
      <c r="A173" s="2">
        <f>Data!A174</f>
        <v>172</v>
      </c>
      <c r="B173" s="17">
        <v>-944.42683089657658</v>
      </c>
      <c r="C173" s="26">
        <f t="shared" si="2"/>
        <v>2.4678146558161863E-9</v>
      </c>
    </row>
    <row r="174" spans="1:3" x14ac:dyDescent="0.25">
      <c r="A174" s="2">
        <f>Data!A175</f>
        <v>173</v>
      </c>
      <c r="B174" s="17">
        <v>-1148.7738415175918</v>
      </c>
      <c r="C174" s="26">
        <f t="shared" si="2"/>
        <v>2.5976996377012484E-9</v>
      </c>
    </row>
    <row r="175" spans="1:3" x14ac:dyDescent="0.25">
      <c r="A175" s="2">
        <f>Data!A176</f>
        <v>174</v>
      </c>
      <c r="B175" s="17">
        <v>-764.62791424400348</v>
      </c>
      <c r="C175" s="26">
        <f t="shared" si="2"/>
        <v>2.7344206712644722E-9</v>
      </c>
    </row>
    <row r="176" spans="1:3" x14ac:dyDescent="0.25">
      <c r="A176" s="2">
        <f>Data!A177</f>
        <v>175</v>
      </c>
      <c r="B176" s="17">
        <v>-371.43445797332242</v>
      </c>
      <c r="C176" s="26">
        <f t="shared" si="2"/>
        <v>2.8783375486994449E-9</v>
      </c>
    </row>
    <row r="177" spans="1:3" x14ac:dyDescent="0.25">
      <c r="A177" s="2">
        <f>Data!A178</f>
        <v>176</v>
      </c>
      <c r="B177" s="17">
        <v>-713.16375366377179</v>
      </c>
      <c r="C177" s="26">
        <f t="shared" si="2"/>
        <v>3.0298289986309947E-9</v>
      </c>
    </row>
    <row r="178" spans="1:3" x14ac:dyDescent="0.25">
      <c r="A178" s="2">
        <f>Data!A179</f>
        <v>177</v>
      </c>
      <c r="B178" s="17">
        <v>-674.93468062861939</v>
      </c>
      <c r="C178" s="26">
        <f t="shared" si="2"/>
        <v>3.1892936827694678E-9</v>
      </c>
    </row>
    <row r="179" spans="1:3" x14ac:dyDescent="0.25">
      <c r="A179" s="2">
        <f>Data!A180</f>
        <v>178</v>
      </c>
      <c r="B179" s="17">
        <v>-578.81090777183999</v>
      </c>
      <c r="C179" s="26">
        <f t="shared" si="2"/>
        <v>3.3571512450204924E-9</v>
      </c>
    </row>
    <row r="180" spans="1:3" x14ac:dyDescent="0.25">
      <c r="A180" s="2">
        <f>Data!A181</f>
        <v>179</v>
      </c>
      <c r="B180" s="17">
        <v>-636.10288243822288</v>
      </c>
      <c r="C180" s="26">
        <f t="shared" si="2"/>
        <v>3.5338434158110447E-9</v>
      </c>
    </row>
    <row r="181" spans="1:3" x14ac:dyDescent="0.25">
      <c r="A181" s="2">
        <f>Data!A182</f>
        <v>180</v>
      </c>
      <c r="B181" s="17">
        <v>-646.653103221739</v>
      </c>
      <c r="C181" s="26">
        <f t="shared" si="2"/>
        <v>3.7198351745379418E-9</v>
      </c>
    </row>
    <row r="182" spans="1:3" x14ac:dyDescent="0.25">
      <c r="A182" s="2">
        <f>Data!A183</f>
        <v>181</v>
      </c>
      <c r="B182" s="17">
        <v>-864.68052308703773</v>
      </c>
      <c r="C182" s="26">
        <f t="shared" si="2"/>
        <v>3.9156159731978337E-9</v>
      </c>
    </row>
    <row r="183" spans="1:3" x14ac:dyDescent="0.25">
      <c r="A183" s="2">
        <f>Data!A184</f>
        <v>182</v>
      </c>
      <c r="B183" s="17">
        <v>-714.67674040769634</v>
      </c>
      <c r="C183" s="26">
        <f t="shared" si="2"/>
        <v>4.1217010244187715E-9</v>
      </c>
    </row>
    <row r="184" spans="1:3" x14ac:dyDescent="0.25">
      <c r="A184" s="2">
        <f>Data!A185</f>
        <v>183</v>
      </c>
      <c r="B184" s="17">
        <v>-651.05977014482778</v>
      </c>
      <c r="C184" s="26">
        <f t="shared" si="2"/>
        <v>4.3386326572829179E-9</v>
      </c>
    </row>
    <row r="185" spans="1:3" x14ac:dyDescent="0.25">
      <c r="A185" s="2">
        <f>Data!A186</f>
        <v>184</v>
      </c>
      <c r="B185" s="17">
        <v>-703.3351760579535</v>
      </c>
      <c r="C185" s="26">
        <f t="shared" si="2"/>
        <v>4.5669817445083343E-9</v>
      </c>
    </row>
    <row r="186" spans="1:3" x14ac:dyDescent="0.25">
      <c r="A186" s="2">
        <f>Data!A187</f>
        <v>185</v>
      </c>
      <c r="B186" s="17">
        <v>-309.83943668998836</v>
      </c>
      <c r="C186" s="26">
        <f t="shared" si="2"/>
        <v>4.8073492047456163E-9</v>
      </c>
    </row>
    <row r="187" spans="1:3" x14ac:dyDescent="0.25">
      <c r="A187" s="2">
        <f>Data!A188</f>
        <v>186</v>
      </c>
      <c r="B187" s="17">
        <v>-515.24343073630007</v>
      </c>
      <c r="C187" s="26">
        <f t="shared" si="2"/>
        <v>5.0603675839427543E-9</v>
      </c>
    </row>
    <row r="188" spans="1:3" x14ac:dyDescent="0.25">
      <c r="A188" s="2">
        <f>Data!A189</f>
        <v>187</v>
      </c>
      <c r="B188" s="17">
        <v>-874.17296980104584</v>
      </c>
      <c r="C188" s="26">
        <f t="shared" si="2"/>
        <v>5.3267027199397402E-9</v>
      </c>
    </row>
    <row r="189" spans="1:3" x14ac:dyDescent="0.25">
      <c r="A189" s="2">
        <f>Data!A190</f>
        <v>188</v>
      </c>
      <c r="B189" s="17">
        <v>-597.78795479347173</v>
      </c>
      <c r="C189" s="26">
        <f t="shared" si="2"/>
        <v>5.6070554946734115E-9</v>
      </c>
    </row>
    <row r="190" spans="1:3" x14ac:dyDescent="0.25">
      <c r="A190" s="2">
        <f>Data!A191</f>
        <v>189</v>
      </c>
      <c r="B190" s="17">
        <v>-1007.7031996862497</v>
      </c>
      <c r="C190" s="26">
        <f t="shared" si="2"/>
        <v>5.902163678603591E-9</v>
      </c>
    </row>
    <row r="191" spans="1:3" x14ac:dyDescent="0.25">
      <c r="A191" s="2">
        <f>Data!A192</f>
        <v>190</v>
      </c>
      <c r="B191" s="17">
        <v>-953.99895487465983</v>
      </c>
      <c r="C191" s="26">
        <f t="shared" si="2"/>
        <v>6.2128038722143054E-9</v>
      </c>
    </row>
    <row r="192" spans="1:3" x14ac:dyDescent="0.25">
      <c r="A192" s="2">
        <f>Data!A193</f>
        <v>191</v>
      </c>
      <c r="B192" s="17">
        <v>-537.66375849438191</v>
      </c>
      <c r="C192" s="26">
        <f t="shared" si="2"/>
        <v>6.5397935496992691E-9</v>
      </c>
    </row>
    <row r="193" spans="1:3" x14ac:dyDescent="0.25">
      <c r="A193" s="2">
        <f>Data!A194</f>
        <v>192</v>
      </c>
      <c r="B193" s="17">
        <v>-474.06432621769636</v>
      </c>
      <c r="C193" s="26">
        <f t="shared" si="2"/>
        <v>6.8839932102097572E-9</v>
      </c>
    </row>
    <row r="194" spans="1:3" x14ac:dyDescent="0.25">
      <c r="A194" s="2">
        <f>Data!A195</f>
        <v>193</v>
      </c>
      <c r="B194" s="17">
        <v>-87.012204615159135</v>
      </c>
      <c r="C194" s="26">
        <f t="shared" si="2"/>
        <v>7.246308642326061E-9</v>
      </c>
    </row>
    <row r="195" spans="1:3" x14ac:dyDescent="0.25">
      <c r="A195" s="2">
        <f>Data!A196</f>
        <v>194</v>
      </c>
      <c r="B195" s="17">
        <v>-287.29143160079548</v>
      </c>
      <c r="C195" s="26">
        <f t="shared" ref="C195:C258" si="3">($F$2^(500-A195))*(1-$F$2)/(1-$F$2^500)</f>
        <v>7.6276933077116415E-9</v>
      </c>
    </row>
    <row r="196" spans="1:3" x14ac:dyDescent="0.25">
      <c r="A196" s="2">
        <f>Data!A197</f>
        <v>195</v>
      </c>
      <c r="B196" s="17">
        <v>-501.48417334603437</v>
      </c>
      <c r="C196" s="26">
        <f t="shared" si="3"/>
        <v>8.0291508502227825E-9</v>
      </c>
    </row>
    <row r="197" spans="1:3" x14ac:dyDescent="0.25">
      <c r="A197" s="2">
        <f>Data!A198</f>
        <v>196</v>
      </c>
      <c r="B197" s="17">
        <v>-911.57383501625009</v>
      </c>
      <c r="C197" s="26">
        <f t="shared" si="3"/>
        <v>8.4517377370766117E-9</v>
      </c>
    </row>
    <row r="198" spans="1:3" x14ac:dyDescent="0.25">
      <c r="A198" s="2">
        <f>Data!A199</f>
        <v>197</v>
      </c>
      <c r="B198" s="17">
        <v>-276.78767661051825</v>
      </c>
      <c r="C198" s="26">
        <f t="shared" si="3"/>
        <v>8.896566039028015E-9</v>
      </c>
    </row>
    <row r="199" spans="1:3" x14ac:dyDescent="0.25">
      <c r="A199" s="2">
        <f>Data!A200</f>
        <v>198</v>
      </c>
      <c r="B199" s="17">
        <v>-893.68493774109811</v>
      </c>
      <c r="C199" s="26">
        <f t="shared" si="3"/>
        <v>9.364806356871593E-9</v>
      </c>
    </row>
    <row r="200" spans="1:3" x14ac:dyDescent="0.25">
      <c r="A200" s="2">
        <f>Data!A201</f>
        <v>199</v>
      </c>
      <c r="B200" s="17">
        <v>-1170.7636929973814</v>
      </c>
      <c r="C200" s="26">
        <f t="shared" si="3"/>
        <v>9.8576909019700981E-9</v>
      </c>
    </row>
    <row r="201" spans="1:3" x14ac:dyDescent="0.25">
      <c r="A201" s="2">
        <f>Data!A202</f>
        <v>200</v>
      </c>
      <c r="B201" s="17">
        <v>-1079.3716989953027</v>
      </c>
      <c r="C201" s="26">
        <f t="shared" si="3"/>
        <v>1.037651673891589E-8</v>
      </c>
    </row>
    <row r="202" spans="1:3" x14ac:dyDescent="0.25">
      <c r="A202" s="2">
        <f>Data!A203</f>
        <v>201</v>
      </c>
      <c r="B202" s="17">
        <v>-650.20213937432709</v>
      </c>
      <c r="C202" s="26">
        <f t="shared" si="3"/>
        <v>1.0922649198858833E-8</v>
      </c>
    </row>
    <row r="203" spans="1:3" x14ac:dyDescent="0.25">
      <c r="A203" s="2">
        <f>Data!A204</f>
        <v>202</v>
      </c>
      <c r="B203" s="17">
        <v>-499.45964534809173</v>
      </c>
      <c r="C203" s="26">
        <f t="shared" si="3"/>
        <v>1.1497525472482987E-8</v>
      </c>
    </row>
    <row r="204" spans="1:3" x14ac:dyDescent="0.25">
      <c r="A204" s="2">
        <f>Data!A205</f>
        <v>203</v>
      </c>
      <c r="B204" s="17">
        <v>-583.72844499880011</v>
      </c>
      <c r="C204" s="26">
        <f t="shared" si="3"/>
        <v>1.210265839208735E-8</v>
      </c>
    </row>
    <row r="205" spans="1:3" x14ac:dyDescent="0.25">
      <c r="A205" s="2">
        <f>Data!A206</f>
        <v>204</v>
      </c>
      <c r="B205" s="17">
        <v>-455.15912761432992</v>
      </c>
      <c r="C205" s="26">
        <f t="shared" si="3"/>
        <v>1.2739640412723528E-8</v>
      </c>
    </row>
    <row r="206" spans="1:3" x14ac:dyDescent="0.25">
      <c r="A206" s="2">
        <f>Data!A207</f>
        <v>205</v>
      </c>
      <c r="B206" s="17">
        <v>-359.81924901623279</v>
      </c>
      <c r="C206" s="26">
        <f t="shared" si="3"/>
        <v>1.3410147802866874E-8</v>
      </c>
    </row>
    <row r="207" spans="1:3" x14ac:dyDescent="0.25">
      <c r="A207" s="2">
        <f>Data!A208</f>
        <v>206</v>
      </c>
      <c r="B207" s="17">
        <v>-544.09729053605406</v>
      </c>
      <c r="C207" s="26">
        <f t="shared" si="3"/>
        <v>1.4115945055649338E-8</v>
      </c>
    </row>
    <row r="208" spans="1:3" x14ac:dyDescent="0.25">
      <c r="A208" s="2">
        <f>Data!A209</f>
        <v>207</v>
      </c>
      <c r="B208" s="17">
        <v>-438.09698713757098</v>
      </c>
      <c r="C208" s="26">
        <f t="shared" si="3"/>
        <v>1.4858889532262461E-8</v>
      </c>
    </row>
    <row r="209" spans="1:3" x14ac:dyDescent="0.25">
      <c r="A209" s="2">
        <f>Data!A210</f>
        <v>208</v>
      </c>
      <c r="B209" s="17">
        <v>-415.13272110913385</v>
      </c>
      <c r="C209" s="26">
        <f t="shared" si="3"/>
        <v>1.5640936349749959E-8</v>
      </c>
    </row>
    <row r="210" spans="1:3" x14ac:dyDescent="0.25">
      <c r="A210" s="2">
        <f>Data!A211</f>
        <v>209</v>
      </c>
      <c r="B210" s="17">
        <v>-898.0614648090268</v>
      </c>
      <c r="C210" s="26">
        <f t="shared" si="3"/>
        <v>1.6464143526052588E-8</v>
      </c>
    </row>
    <row r="211" spans="1:3" x14ac:dyDescent="0.25">
      <c r="A211" s="2">
        <f>Data!A212</f>
        <v>210</v>
      </c>
      <c r="B211" s="17">
        <v>-947.74764443705499</v>
      </c>
      <c r="C211" s="26">
        <f t="shared" si="3"/>
        <v>1.7330677395844831E-8</v>
      </c>
    </row>
    <row r="212" spans="1:3" x14ac:dyDescent="0.25">
      <c r="A212" s="2">
        <f>Data!A213</f>
        <v>211</v>
      </c>
      <c r="B212" s="17">
        <v>-634.17599583885021</v>
      </c>
      <c r="C212" s="26">
        <f t="shared" si="3"/>
        <v>1.8242818311415609E-8</v>
      </c>
    </row>
    <row r="213" spans="1:3" x14ac:dyDescent="0.25">
      <c r="A213" s="2">
        <f>Data!A214</f>
        <v>212</v>
      </c>
      <c r="B213" s="17">
        <v>-840.65569044333824</v>
      </c>
      <c r="C213" s="26">
        <f t="shared" si="3"/>
        <v>1.9202966643595379E-8</v>
      </c>
    </row>
    <row r="214" spans="1:3" x14ac:dyDescent="0.25">
      <c r="A214" s="2">
        <f>Data!A215</f>
        <v>213</v>
      </c>
      <c r="B214" s="17">
        <v>-640.8845353778961</v>
      </c>
      <c r="C214" s="26">
        <f t="shared" si="3"/>
        <v>2.0213649098521452E-8</v>
      </c>
    </row>
    <row r="215" spans="1:3" x14ac:dyDescent="0.25">
      <c r="A215" s="2">
        <f>Data!A216</f>
        <v>214</v>
      </c>
      <c r="B215" s="17">
        <v>-787.34778254810954</v>
      </c>
      <c r="C215" s="26">
        <f t="shared" si="3"/>
        <v>2.1277525366864681E-8</v>
      </c>
    </row>
    <row r="216" spans="1:3" x14ac:dyDescent="0.25">
      <c r="A216" s="2">
        <f>Data!A217</f>
        <v>215</v>
      </c>
      <c r="B216" s="17">
        <v>-801.72381334791135</v>
      </c>
      <c r="C216" s="26">
        <f t="shared" si="3"/>
        <v>2.2397395123015461E-8</v>
      </c>
    </row>
    <row r="217" spans="1:3" x14ac:dyDescent="0.25">
      <c r="A217" s="2">
        <f>Data!A218</f>
        <v>216</v>
      </c>
      <c r="B217" s="17">
        <v>-170.51884934087866</v>
      </c>
      <c r="C217" s="26">
        <f t="shared" si="3"/>
        <v>2.3576205392647851E-8</v>
      </c>
    </row>
    <row r="218" spans="1:3" x14ac:dyDescent="0.25">
      <c r="A218" s="2">
        <f>Data!A219</f>
        <v>217</v>
      </c>
      <c r="B218" s="17">
        <v>-443.4838266913066</v>
      </c>
      <c r="C218" s="26">
        <f t="shared" si="3"/>
        <v>2.481705830805037E-8</v>
      </c>
    </row>
    <row r="219" spans="1:3" x14ac:dyDescent="0.25">
      <c r="A219" s="2">
        <f>Data!A220</f>
        <v>218</v>
      </c>
      <c r="B219" s="17">
        <v>-1143.4873561152926</v>
      </c>
      <c r="C219" s="26">
        <f t="shared" si="3"/>
        <v>2.6123219271631974E-8</v>
      </c>
    </row>
    <row r="220" spans="1:3" x14ac:dyDescent="0.25">
      <c r="A220" s="2">
        <f>Data!A221</f>
        <v>219</v>
      </c>
      <c r="B220" s="17">
        <v>-931.45597954966797</v>
      </c>
      <c r="C220" s="26">
        <f t="shared" si="3"/>
        <v>2.7498125549086285E-8</v>
      </c>
    </row>
    <row r="221" spans="1:3" x14ac:dyDescent="0.25">
      <c r="A221" s="2">
        <f>Data!A222</f>
        <v>220</v>
      </c>
      <c r="B221" s="17">
        <v>-485.62625666433451</v>
      </c>
      <c r="C221" s="26">
        <f t="shared" si="3"/>
        <v>2.894539531482767E-8</v>
      </c>
    </row>
    <row r="222" spans="1:3" x14ac:dyDescent="0.25">
      <c r="A222" s="2">
        <f>Data!A223</f>
        <v>221</v>
      </c>
      <c r="B222" s="17">
        <v>-30.205428388995642</v>
      </c>
      <c r="C222" s="26">
        <f t="shared" si="3"/>
        <v>3.0468837173502812E-8</v>
      </c>
    </row>
    <row r="223" spans="1:3" x14ac:dyDescent="0.25">
      <c r="A223" s="2">
        <f>Data!A224</f>
        <v>222</v>
      </c>
      <c r="B223" s="17">
        <v>-1051.7740995646163</v>
      </c>
      <c r="C223" s="26">
        <f t="shared" si="3"/>
        <v>3.2072460182634536E-8</v>
      </c>
    </row>
    <row r="224" spans="1:3" x14ac:dyDescent="0.25">
      <c r="A224" s="2">
        <f>Data!A225</f>
        <v>223</v>
      </c>
      <c r="B224" s="17">
        <v>-234.02973930271401</v>
      </c>
      <c r="C224" s="26">
        <f t="shared" si="3"/>
        <v>3.3760484402773201E-8</v>
      </c>
    </row>
    <row r="225" spans="1:3" x14ac:dyDescent="0.25">
      <c r="A225" s="2">
        <f>Data!A226</f>
        <v>224</v>
      </c>
      <c r="B225" s="17">
        <v>-708.45464784409705</v>
      </c>
      <c r="C225" s="26">
        <f t="shared" si="3"/>
        <v>3.5537352002919156E-8</v>
      </c>
    </row>
    <row r="226" spans="1:3" x14ac:dyDescent="0.25">
      <c r="A226" s="2">
        <f>Data!A227</f>
        <v>225</v>
      </c>
      <c r="B226" s="17">
        <v>-21.157300664090144</v>
      </c>
      <c r="C226" s="26">
        <f t="shared" si="3"/>
        <v>3.7407738950441213E-8</v>
      </c>
    </row>
    <row r="227" spans="1:3" x14ac:dyDescent="0.25">
      <c r="A227" s="2">
        <f>Data!A228</f>
        <v>226</v>
      </c>
      <c r="B227" s="17">
        <v>-324.53317420937674</v>
      </c>
      <c r="C227" s="26">
        <f t="shared" si="3"/>
        <v>3.9376567316253912E-8</v>
      </c>
    </row>
    <row r="228" spans="1:3" x14ac:dyDescent="0.25">
      <c r="A228" s="2">
        <f>Data!A229</f>
        <v>227</v>
      </c>
      <c r="B228" s="17">
        <v>508.44859318477393</v>
      </c>
      <c r="C228" s="26">
        <f t="shared" si="3"/>
        <v>4.1449018227635699E-8</v>
      </c>
    </row>
    <row r="229" spans="1:3" x14ac:dyDescent="0.25">
      <c r="A229" s="2">
        <f>Data!A230</f>
        <v>228</v>
      </c>
      <c r="B229" s="17">
        <v>34.000257186227827</v>
      </c>
      <c r="C229" s="26">
        <f t="shared" si="3"/>
        <v>4.3630545502774418E-8</v>
      </c>
    </row>
    <row r="230" spans="1:3" x14ac:dyDescent="0.25">
      <c r="A230" s="2">
        <f>Data!A231</f>
        <v>229</v>
      </c>
      <c r="B230" s="17">
        <v>-676.84890544579685</v>
      </c>
      <c r="C230" s="26">
        <f t="shared" si="3"/>
        <v>4.5926890002920447E-8</v>
      </c>
    </row>
    <row r="231" spans="1:3" x14ac:dyDescent="0.25">
      <c r="A231" s="2">
        <f>Data!A232</f>
        <v>230</v>
      </c>
      <c r="B231" s="17">
        <v>-1042.7730651420134</v>
      </c>
      <c r="C231" s="26">
        <f t="shared" si="3"/>
        <v>4.8344094739916244E-8</v>
      </c>
    </row>
    <row r="232" spans="1:3" x14ac:dyDescent="0.25">
      <c r="A232" s="2">
        <f>Data!A233</f>
        <v>231</v>
      </c>
      <c r="B232" s="17">
        <v>27.168344712714315</v>
      </c>
      <c r="C232" s="26">
        <f t="shared" si="3"/>
        <v>5.0888520778859208E-8</v>
      </c>
    </row>
    <row r="233" spans="1:3" x14ac:dyDescent="0.25">
      <c r="A233" s="2">
        <f>Data!A234</f>
        <v>232</v>
      </c>
      <c r="B233" s="17">
        <v>-967.60676279191102</v>
      </c>
      <c r="C233" s="26">
        <f t="shared" si="3"/>
        <v>5.3566863977746541E-8</v>
      </c>
    </row>
    <row r="234" spans="1:3" x14ac:dyDescent="0.25">
      <c r="A234" s="2">
        <f>Data!A235</f>
        <v>233</v>
      </c>
      <c r="B234" s="17">
        <v>-65.612936095902114</v>
      </c>
      <c r="C234" s="26">
        <f t="shared" si="3"/>
        <v>5.6386172608154252E-8</v>
      </c>
    </row>
    <row r="235" spans="1:3" x14ac:dyDescent="0.25">
      <c r="A235" s="2">
        <f>Data!A236</f>
        <v>234</v>
      </c>
      <c r="B235" s="17">
        <v>-577.6072291493183</v>
      </c>
      <c r="C235" s="26">
        <f t="shared" si="3"/>
        <v>5.9353865903320275E-8</v>
      </c>
    </row>
    <row r="236" spans="1:3" x14ac:dyDescent="0.25">
      <c r="A236" s="2">
        <f>Data!A237</f>
        <v>235</v>
      </c>
      <c r="B236" s="17">
        <v>-1110.3452790349475</v>
      </c>
      <c r="C236" s="26">
        <f t="shared" si="3"/>
        <v>6.2477753582442396E-8</v>
      </c>
    </row>
    <row r="237" spans="1:3" x14ac:dyDescent="0.25">
      <c r="A237" s="2">
        <f>Data!A238</f>
        <v>236</v>
      </c>
      <c r="B237" s="17">
        <v>-1271.0713316401452</v>
      </c>
      <c r="C237" s="26">
        <f t="shared" si="3"/>
        <v>6.5766056402570936E-8</v>
      </c>
    </row>
    <row r="238" spans="1:3" x14ac:dyDescent="0.25">
      <c r="A238" s="2">
        <f>Data!A239</f>
        <v>237</v>
      </c>
      <c r="B238" s="17">
        <v>62.433190469790134</v>
      </c>
      <c r="C238" s="26">
        <f t="shared" si="3"/>
        <v>6.9227427792179943E-8</v>
      </c>
    </row>
    <row r="239" spans="1:3" x14ac:dyDescent="0.25">
      <c r="A239" s="2">
        <f>Data!A240</f>
        <v>238</v>
      </c>
      <c r="B239" s="17">
        <v>646.80316714745277</v>
      </c>
      <c r="C239" s="26">
        <f t="shared" si="3"/>
        <v>7.2870976623347292E-8</v>
      </c>
    </row>
    <row r="240" spans="1:3" x14ac:dyDescent="0.25">
      <c r="A240" s="2">
        <f>Data!A241</f>
        <v>239</v>
      </c>
      <c r="B240" s="17">
        <v>-1333.7627859649874</v>
      </c>
      <c r="C240" s="26">
        <f t="shared" si="3"/>
        <v>7.6706291182470837E-8</v>
      </c>
    </row>
    <row r="241" spans="1:3" x14ac:dyDescent="0.25">
      <c r="A241" s="2">
        <f>Data!A242</f>
        <v>240</v>
      </c>
      <c r="B241" s="17">
        <v>-145.74825315531052</v>
      </c>
      <c r="C241" s="26">
        <f t="shared" si="3"/>
        <v>8.0743464402600887E-8</v>
      </c>
    </row>
    <row r="242" spans="1:3" x14ac:dyDescent="0.25">
      <c r="A242" s="2">
        <f>Data!A243</f>
        <v>241</v>
      </c>
      <c r="B242" s="17">
        <v>-9.8360133925016271</v>
      </c>
      <c r="C242" s="26">
        <f t="shared" si="3"/>
        <v>8.4993120423790393E-8</v>
      </c>
    </row>
    <row r="243" spans="1:3" x14ac:dyDescent="0.25">
      <c r="A243" s="2">
        <f>Data!A244</f>
        <v>242</v>
      </c>
      <c r="B243" s="17">
        <v>650.26221621895093</v>
      </c>
      <c r="C243" s="26">
        <f t="shared" si="3"/>
        <v>8.9466442551358326E-8</v>
      </c>
    </row>
    <row r="244" spans="1:3" x14ac:dyDescent="0.25">
      <c r="A244" s="2">
        <f>Data!A245</f>
        <v>243</v>
      </c>
      <c r="B244" s="17">
        <v>-726.08144513235311</v>
      </c>
      <c r="C244" s="26">
        <f t="shared" si="3"/>
        <v>9.4175202685640334E-8</v>
      </c>
    </row>
    <row r="245" spans="1:3" x14ac:dyDescent="0.25">
      <c r="A245" s="2">
        <f>Data!A246</f>
        <v>244</v>
      </c>
      <c r="B245" s="17">
        <v>-1203.4004358537277</v>
      </c>
      <c r="C245" s="26">
        <f t="shared" si="3"/>
        <v>9.9131792300674042E-8</v>
      </c>
    </row>
    <row r="246" spans="1:3" x14ac:dyDescent="0.25">
      <c r="A246" s="2">
        <f>Data!A247</f>
        <v>245</v>
      </c>
      <c r="B246" s="17">
        <v>-810.32982594559871</v>
      </c>
      <c r="C246" s="26">
        <f t="shared" si="3"/>
        <v>1.0434925505334113E-7</v>
      </c>
    </row>
    <row r="247" spans="1:3" x14ac:dyDescent="0.25">
      <c r="A247" s="2">
        <f>Data!A248</f>
        <v>246</v>
      </c>
      <c r="B247" s="17">
        <v>-1195.9089223446863</v>
      </c>
      <c r="C247" s="26">
        <f t="shared" si="3"/>
        <v>1.0984132110878012E-7</v>
      </c>
    </row>
    <row r="248" spans="1:3" x14ac:dyDescent="0.25">
      <c r="A248" s="2">
        <f>Data!A249</f>
        <v>247</v>
      </c>
      <c r="B248" s="17">
        <v>-1019.1580457221426</v>
      </c>
      <c r="C248" s="26">
        <f t="shared" si="3"/>
        <v>1.1562244327240014E-7</v>
      </c>
    </row>
    <row r="249" spans="1:3" x14ac:dyDescent="0.25">
      <c r="A249" s="2">
        <f>Data!A250</f>
        <v>248</v>
      </c>
      <c r="B249" s="17">
        <v>-810.45699416293064</v>
      </c>
      <c r="C249" s="26">
        <f t="shared" si="3"/>
        <v>1.2170783502357907E-7</v>
      </c>
    </row>
    <row r="250" spans="1:3" x14ac:dyDescent="0.25">
      <c r="A250" s="2">
        <f>Data!A251</f>
        <v>249</v>
      </c>
      <c r="B250" s="17">
        <v>67.942086539558659</v>
      </c>
      <c r="C250" s="26">
        <f t="shared" si="3"/>
        <v>1.2811351055113591E-7</v>
      </c>
    </row>
    <row r="251" spans="1:3" x14ac:dyDescent="0.25">
      <c r="A251" s="2">
        <f>Data!A252</f>
        <v>250</v>
      </c>
      <c r="B251" s="17">
        <v>-722.64770064157346</v>
      </c>
      <c r="C251" s="26">
        <f t="shared" si="3"/>
        <v>1.3485632689593255E-7</v>
      </c>
    </row>
    <row r="252" spans="1:3" x14ac:dyDescent="0.25">
      <c r="A252" s="2">
        <f>Data!A253</f>
        <v>251</v>
      </c>
      <c r="B252" s="17">
        <v>-1045.076542436931</v>
      </c>
      <c r="C252" s="26">
        <f t="shared" si="3"/>
        <v>1.4195402831150788E-7</v>
      </c>
    </row>
    <row r="253" spans="1:3" x14ac:dyDescent="0.25">
      <c r="A253" s="2">
        <f>Data!A254</f>
        <v>252</v>
      </c>
      <c r="B253" s="17">
        <v>-1446.3262499291814</v>
      </c>
      <c r="C253" s="26">
        <f t="shared" si="3"/>
        <v>1.4942529295948205E-7</v>
      </c>
    </row>
    <row r="254" spans="1:3" x14ac:dyDescent="0.25">
      <c r="A254" s="2">
        <f>Data!A255</f>
        <v>253</v>
      </c>
      <c r="B254" s="17">
        <v>-751.5804611225758</v>
      </c>
      <c r="C254" s="26">
        <f t="shared" si="3"/>
        <v>1.5728978206261268E-7</v>
      </c>
    </row>
    <row r="255" spans="1:3" x14ac:dyDescent="0.25">
      <c r="A255" s="2">
        <f>Data!A256</f>
        <v>254</v>
      </c>
      <c r="B255" s="17">
        <v>200.84178558204439</v>
      </c>
      <c r="C255" s="26">
        <f t="shared" si="3"/>
        <v>1.6556819164485539E-7</v>
      </c>
    </row>
    <row r="256" spans="1:3" x14ac:dyDescent="0.25">
      <c r="A256" s="2">
        <f>Data!A257</f>
        <v>255</v>
      </c>
      <c r="B256" s="17">
        <v>-904.17733209265862</v>
      </c>
      <c r="C256" s="26">
        <f t="shared" si="3"/>
        <v>1.7428230699458465E-7</v>
      </c>
    </row>
    <row r="257" spans="1:3" x14ac:dyDescent="0.25">
      <c r="A257" s="2">
        <f>Data!A258</f>
        <v>256</v>
      </c>
      <c r="B257" s="17">
        <v>260.64333311854716</v>
      </c>
      <c r="C257" s="26">
        <f t="shared" si="3"/>
        <v>1.8345505999429963E-7</v>
      </c>
    </row>
    <row r="258" spans="1:3" x14ac:dyDescent="0.25">
      <c r="A258" s="2">
        <f>Data!A259</f>
        <v>257</v>
      </c>
      <c r="B258" s="17">
        <v>-77.071083563510911</v>
      </c>
      <c r="C258" s="26">
        <f t="shared" si="3"/>
        <v>1.9311058946768379E-7</v>
      </c>
    </row>
    <row r="259" spans="1:3" x14ac:dyDescent="0.25">
      <c r="A259" s="2">
        <f>Data!A260</f>
        <v>258</v>
      </c>
      <c r="B259" s="17">
        <v>-1407.2498784342533</v>
      </c>
      <c r="C259" s="26">
        <f t="shared" ref="C259:C322" si="4">($F$2^(500-A259))*(1-$F$2)/(1-$F$2^500)</f>
        <v>2.032743047028251E-7</v>
      </c>
    </row>
    <row r="260" spans="1:3" x14ac:dyDescent="0.25">
      <c r="A260" s="2">
        <f>Data!A261</f>
        <v>259</v>
      </c>
      <c r="B260" s="17">
        <v>-647.74320376176911</v>
      </c>
      <c r="C260" s="26">
        <f t="shared" si="4"/>
        <v>2.1397295231876326E-7</v>
      </c>
    </row>
    <row r="261" spans="1:3" x14ac:dyDescent="0.25">
      <c r="A261" s="2">
        <f>Data!A262</f>
        <v>260</v>
      </c>
      <c r="B261" s="17">
        <v>-991.23303302254499</v>
      </c>
      <c r="C261" s="26">
        <f t="shared" si="4"/>
        <v>2.2523468665132973E-7</v>
      </c>
    </row>
    <row r="262" spans="1:3" x14ac:dyDescent="0.25">
      <c r="A262" s="2">
        <f>Data!A263</f>
        <v>261</v>
      </c>
      <c r="B262" s="17">
        <v>-690.75312425001903</v>
      </c>
      <c r="C262" s="26">
        <f t="shared" si="4"/>
        <v>2.37089143843505E-7</v>
      </c>
    </row>
    <row r="263" spans="1:3" x14ac:dyDescent="0.25">
      <c r="A263" s="2">
        <f>Data!A264</f>
        <v>262</v>
      </c>
      <c r="B263" s="17">
        <v>-548.36445706343511</v>
      </c>
      <c r="C263" s="26">
        <f t="shared" si="4"/>
        <v>2.4956751983526838E-7</v>
      </c>
    </row>
    <row r="264" spans="1:3" x14ac:dyDescent="0.25">
      <c r="A264" s="2">
        <f>Data!A265</f>
        <v>263</v>
      </c>
      <c r="B264" s="17">
        <v>-1986.9019885168673</v>
      </c>
      <c r="C264" s="26">
        <f t="shared" si="4"/>
        <v>2.6270265245817725E-7</v>
      </c>
    </row>
    <row r="265" spans="1:3" x14ac:dyDescent="0.25">
      <c r="A265" s="2">
        <f>Data!A266</f>
        <v>264</v>
      </c>
      <c r="B265" s="17">
        <v>-463.34632996065193</v>
      </c>
      <c r="C265" s="26">
        <f t="shared" si="4"/>
        <v>2.7652910785071287E-7</v>
      </c>
    </row>
    <row r="266" spans="1:3" x14ac:dyDescent="0.25">
      <c r="A266" s="2">
        <f>Data!A267</f>
        <v>265</v>
      </c>
      <c r="B266" s="17">
        <v>-654.20959748535824</v>
      </c>
      <c r="C266" s="26">
        <f t="shared" si="4"/>
        <v>2.9108327142180308E-7</v>
      </c>
    </row>
    <row r="267" spans="1:3" x14ac:dyDescent="0.25">
      <c r="A267" s="2">
        <f>Data!A268</f>
        <v>266</v>
      </c>
      <c r="B267" s="17">
        <v>-421.39048431815172</v>
      </c>
      <c r="C267" s="26">
        <f t="shared" si="4"/>
        <v>3.06403443601898E-7</v>
      </c>
    </row>
    <row r="268" spans="1:3" x14ac:dyDescent="0.25">
      <c r="A268" s="2">
        <f>Data!A269</f>
        <v>267</v>
      </c>
      <c r="B268" s="17">
        <v>-899.13782465210534</v>
      </c>
      <c r="C268" s="26">
        <f t="shared" si="4"/>
        <v>3.2252994063357679E-7</v>
      </c>
    </row>
    <row r="269" spans="1:3" x14ac:dyDescent="0.25">
      <c r="A269" s="2">
        <f>Data!A270</f>
        <v>268</v>
      </c>
      <c r="B269" s="17">
        <v>-1206.9205673101897</v>
      </c>
      <c r="C269" s="26">
        <f t="shared" si="4"/>
        <v>3.3950520066692299E-7</v>
      </c>
    </row>
    <row r="270" spans="1:3" x14ac:dyDescent="0.25">
      <c r="A270" s="2">
        <f>Data!A271</f>
        <v>269</v>
      </c>
      <c r="B270" s="17">
        <v>-487.23112154936098</v>
      </c>
      <c r="C270" s="26">
        <f t="shared" si="4"/>
        <v>3.5737389543886627E-7</v>
      </c>
    </row>
    <row r="271" spans="1:3" x14ac:dyDescent="0.25">
      <c r="A271" s="2">
        <f>Data!A272</f>
        <v>270</v>
      </c>
      <c r="B271" s="17">
        <v>-1009.5818570197007</v>
      </c>
      <c r="C271" s="26">
        <f t="shared" si="4"/>
        <v>3.7618304783038559E-7</v>
      </c>
    </row>
    <row r="272" spans="1:3" x14ac:dyDescent="0.25">
      <c r="A272" s="2">
        <f>Data!A273</f>
        <v>271</v>
      </c>
      <c r="B272" s="17">
        <v>-799.67191941839701</v>
      </c>
      <c r="C272" s="26">
        <f t="shared" si="4"/>
        <v>3.9598215561093221E-7</v>
      </c>
    </row>
    <row r="273" spans="1:3" x14ac:dyDescent="0.25">
      <c r="A273" s="2">
        <f>Data!A274</f>
        <v>272</v>
      </c>
      <c r="B273" s="17">
        <v>-789.10986528047215</v>
      </c>
      <c r="C273" s="26">
        <f t="shared" si="4"/>
        <v>4.1682332169571805E-7</v>
      </c>
    </row>
    <row r="274" spans="1:3" x14ac:dyDescent="0.25">
      <c r="A274" s="2">
        <f>Data!A275</f>
        <v>273</v>
      </c>
      <c r="B274" s="17">
        <v>-557.2003014459624</v>
      </c>
      <c r="C274" s="26">
        <f t="shared" si="4"/>
        <v>4.3876139125865063E-7</v>
      </c>
    </row>
    <row r="275" spans="1:3" x14ac:dyDescent="0.25">
      <c r="A275" s="2">
        <f>Data!A276</f>
        <v>274</v>
      </c>
      <c r="B275" s="17">
        <v>-842.51079911316629</v>
      </c>
      <c r="C275" s="26">
        <f t="shared" si="4"/>
        <v>4.6185409606173754E-7</v>
      </c>
    </row>
    <row r="276" spans="1:3" x14ac:dyDescent="0.25">
      <c r="A276" s="2">
        <f>Data!A277</f>
        <v>275</v>
      </c>
      <c r="B276" s="17">
        <v>-851.16744727167679</v>
      </c>
      <c r="C276" s="26">
        <f t="shared" si="4"/>
        <v>4.8616220638077637E-7</v>
      </c>
    </row>
    <row r="277" spans="1:3" x14ac:dyDescent="0.25">
      <c r="A277" s="2">
        <f>Data!A278</f>
        <v>276</v>
      </c>
      <c r="B277" s="17">
        <v>-572.40238269977999</v>
      </c>
      <c r="C277" s="26">
        <f t="shared" si="4"/>
        <v>5.1174969092713299E-7</v>
      </c>
    </row>
    <row r="278" spans="1:3" x14ac:dyDescent="0.25">
      <c r="A278" s="2">
        <f>Data!A279</f>
        <v>277</v>
      </c>
      <c r="B278" s="17">
        <v>-1070.0420918724558</v>
      </c>
      <c r="C278" s="26">
        <f t="shared" si="4"/>
        <v>5.3868388518645579E-7</v>
      </c>
    </row>
    <row r="279" spans="1:3" x14ac:dyDescent="0.25">
      <c r="A279" s="2">
        <f>Data!A280</f>
        <v>278</v>
      </c>
      <c r="B279" s="17">
        <v>-547.73446873837383</v>
      </c>
      <c r="C279" s="26">
        <f t="shared" si="4"/>
        <v>5.6703566861732178E-7</v>
      </c>
    </row>
    <row r="280" spans="1:3" x14ac:dyDescent="0.25">
      <c r="A280" s="2">
        <f>Data!A281</f>
        <v>279</v>
      </c>
      <c r="B280" s="17">
        <v>-303.7040326801216</v>
      </c>
      <c r="C280" s="26">
        <f t="shared" si="4"/>
        <v>5.9687965117612826E-7</v>
      </c>
    </row>
    <row r="281" spans="1:3" x14ac:dyDescent="0.25">
      <c r="A281" s="2">
        <f>Data!A282</f>
        <v>280</v>
      </c>
      <c r="B281" s="17">
        <v>-249.92405105019134</v>
      </c>
      <c r="C281" s="26">
        <f t="shared" si="4"/>
        <v>6.2829436965908236E-7</v>
      </c>
    </row>
    <row r="282" spans="1:3" x14ac:dyDescent="0.25">
      <c r="A282" s="2">
        <f>Data!A283</f>
        <v>281</v>
      </c>
      <c r="B282" s="17">
        <v>-671.27256617133389</v>
      </c>
      <c r="C282" s="26">
        <f t="shared" si="4"/>
        <v>6.613624943779815E-7</v>
      </c>
    </row>
    <row r="283" spans="1:3" x14ac:dyDescent="0.25">
      <c r="A283" s="2">
        <f>Data!A284</f>
        <v>282</v>
      </c>
      <c r="B283" s="17">
        <v>-500.97100693209359</v>
      </c>
      <c r="C283" s="26">
        <f t="shared" si="4"/>
        <v>6.9617104671366475E-7</v>
      </c>
    </row>
    <row r="284" spans="1:3" x14ac:dyDescent="0.25">
      <c r="A284" s="2">
        <f>Data!A285</f>
        <v>283</v>
      </c>
      <c r="B284" s="17">
        <v>139.92517279813183</v>
      </c>
      <c r="C284" s="26">
        <f t="shared" si="4"/>
        <v>7.3281162811964704E-7</v>
      </c>
    </row>
    <row r="285" spans="1:3" x14ac:dyDescent="0.25">
      <c r="A285" s="2">
        <f>Data!A286</f>
        <v>284</v>
      </c>
      <c r="B285" s="17">
        <v>-17.892647082699114</v>
      </c>
      <c r="C285" s="26">
        <f t="shared" si="4"/>
        <v>7.7138066117857602E-7</v>
      </c>
    </row>
    <row r="286" spans="1:3" x14ac:dyDescent="0.25">
      <c r="A286" s="2">
        <f>Data!A287</f>
        <v>285</v>
      </c>
      <c r="B286" s="17">
        <v>-920.84523809635721</v>
      </c>
      <c r="C286" s="26">
        <f t="shared" si="4"/>
        <v>8.1197964334586936E-7</v>
      </c>
    </row>
    <row r="287" spans="1:3" x14ac:dyDescent="0.25">
      <c r="A287" s="2">
        <f>Data!A288</f>
        <v>286</v>
      </c>
      <c r="B287" s="17">
        <v>-405.0033215601652</v>
      </c>
      <c r="C287" s="26">
        <f t="shared" si="4"/>
        <v>8.5471541404828348E-7</v>
      </c>
    </row>
    <row r="288" spans="1:3" x14ac:dyDescent="0.25">
      <c r="A288" s="2">
        <f>Data!A289</f>
        <v>287</v>
      </c>
      <c r="B288" s="17">
        <v>-926.5504092203264</v>
      </c>
      <c r="C288" s="26">
        <f t="shared" si="4"/>
        <v>8.9970043584029854E-7</v>
      </c>
    </row>
    <row r="289" spans="1:3" x14ac:dyDescent="0.25">
      <c r="A289" s="2">
        <f>Data!A290</f>
        <v>288</v>
      </c>
      <c r="B289" s="17">
        <v>-1180.830068671472</v>
      </c>
      <c r="C289" s="26">
        <f t="shared" si="4"/>
        <v>9.4705309035820895E-7</v>
      </c>
    </row>
    <row r="290" spans="1:3" x14ac:dyDescent="0.25">
      <c r="A290" s="2">
        <f>Data!A291</f>
        <v>289</v>
      </c>
      <c r="B290" s="17">
        <v>-1015.0094029570537</v>
      </c>
      <c r="C290" s="26">
        <f t="shared" si="4"/>
        <v>9.9689798985074628E-7</v>
      </c>
    </row>
    <row r="291" spans="1:3" x14ac:dyDescent="0.25">
      <c r="A291" s="2">
        <f>Data!A292</f>
        <v>290</v>
      </c>
      <c r="B291" s="17">
        <v>-355.88429942494258</v>
      </c>
      <c r="C291" s="26">
        <f t="shared" si="4"/>
        <v>1.0493663051060487E-6</v>
      </c>
    </row>
    <row r="292" spans="1:3" x14ac:dyDescent="0.25">
      <c r="A292" s="2">
        <f>Data!A293</f>
        <v>291</v>
      </c>
      <c r="B292" s="17">
        <v>-1019.4990437272209</v>
      </c>
      <c r="C292" s="26">
        <f t="shared" si="4"/>
        <v>1.1045961106379461E-6</v>
      </c>
    </row>
    <row r="293" spans="1:3" x14ac:dyDescent="0.25">
      <c r="A293" s="2">
        <f>Data!A294</f>
        <v>292</v>
      </c>
      <c r="B293" s="17">
        <v>41.862506848694466</v>
      </c>
      <c r="C293" s="26">
        <f t="shared" si="4"/>
        <v>1.162732748039943E-6</v>
      </c>
    </row>
    <row r="294" spans="1:3" x14ac:dyDescent="0.25">
      <c r="A294" s="2">
        <f>Data!A295</f>
        <v>293</v>
      </c>
      <c r="B294" s="17">
        <v>-180.61187221779983</v>
      </c>
      <c r="C294" s="26">
        <f t="shared" si="4"/>
        <v>1.2239292084630982E-6</v>
      </c>
    </row>
    <row r="295" spans="1:3" x14ac:dyDescent="0.25">
      <c r="A295" s="2">
        <f>Data!A296</f>
        <v>294</v>
      </c>
      <c r="B295" s="17">
        <v>-130.07837742680567</v>
      </c>
      <c r="C295" s="26">
        <f t="shared" si="4"/>
        <v>1.2883465352243135E-6</v>
      </c>
    </row>
    <row r="296" spans="1:3" x14ac:dyDescent="0.25">
      <c r="A296" s="2">
        <f>Data!A297</f>
        <v>295</v>
      </c>
      <c r="B296" s="17">
        <v>-766.41932968893525</v>
      </c>
      <c r="C296" s="26">
        <f t="shared" si="4"/>
        <v>1.3561542476045409E-6</v>
      </c>
    </row>
    <row r="297" spans="1:3" x14ac:dyDescent="0.25">
      <c r="A297" s="2">
        <f>Data!A298</f>
        <v>296</v>
      </c>
      <c r="B297" s="17">
        <v>49.34343586176692</v>
      </c>
      <c r="C297" s="26">
        <f t="shared" si="4"/>
        <v>1.427530786952148E-6</v>
      </c>
    </row>
    <row r="298" spans="1:3" x14ac:dyDescent="0.25">
      <c r="A298" s="2">
        <f>Data!A299</f>
        <v>297</v>
      </c>
      <c r="B298" s="17">
        <v>-191.90993471615366</v>
      </c>
      <c r="C298" s="26">
        <f t="shared" si="4"/>
        <v>1.5026639862654191E-6</v>
      </c>
    </row>
    <row r="299" spans="1:3" x14ac:dyDescent="0.25">
      <c r="A299" s="2">
        <f>Data!A300</f>
        <v>298</v>
      </c>
      <c r="B299" s="17">
        <v>110.60414298050455</v>
      </c>
      <c r="C299" s="26">
        <f t="shared" si="4"/>
        <v>1.5817515644899151E-6</v>
      </c>
    </row>
    <row r="300" spans="1:3" x14ac:dyDescent="0.25">
      <c r="A300" s="2">
        <f>Data!A301</f>
        <v>299</v>
      </c>
      <c r="B300" s="17">
        <v>-308.5135911773541</v>
      </c>
      <c r="C300" s="26">
        <f t="shared" si="4"/>
        <v>1.6650016468314897E-6</v>
      </c>
    </row>
    <row r="301" spans="1:3" x14ac:dyDescent="0.25">
      <c r="A301" s="2">
        <f>Data!A302</f>
        <v>300</v>
      </c>
      <c r="B301" s="17">
        <v>-865.84130880306475</v>
      </c>
      <c r="C301" s="26">
        <f t="shared" si="4"/>
        <v>1.7526333124541997E-6</v>
      </c>
    </row>
    <row r="302" spans="1:3" x14ac:dyDescent="0.25">
      <c r="A302" s="2">
        <f>Data!A303</f>
        <v>301</v>
      </c>
      <c r="B302" s="17">
        <v>-1233.3028067312043</v>
      </c>
      <c r="C302" s="26">
        <f t="shared" si="4"/>
        <v>1.8448771710044204E-6</v>
      </c>
    </row>
    <row r="303" spans="1:3" x14ac:dyDescent="0.25">
      <c r="A303" s="2">
        <f>Data!A304</f>
        <v>302</v>
      </c>
      <c r="B303" s="17">
        <v>-158.31934312508383</v>
      </c>
      <c r="C303" s="26">
        <f t="shared" si="4"/>
        <v>1.941975969478337E-6</v>
      </c>
    </row>
    <row r="304" spans="1:3" x14ac:dyDescent="0.25">
      <c r="A304" s="2">
        <f>Data!A305</f>
        <v>303</v>
      </c>
      <c r="B304" s="17">
        <v>-203.55854248905962</v>
      </c>
      <c r="C304" s="26">
        <f t="shared" si="4"/>
        <v>2.0441852310298288E-6</v>
      </c>
    </row>
    <row r="305" spans="1:3" x14ac:dyDescent="0.25">
      <c r="A305" s="2">
        <f>Data!A306</f>
        <v>304</v>
      </c>
      <c r="B305" s="17">
        <v>243.4569478242629</v>
      </c>
      <c r="C305" s="26">
        <f t="shared" si="4"/>
        <v>2.1517739273998197E-6</v>
      </c>
    </row>
    <row r="306" spans="1:3" x14ac:dyDescent="0.25">
      <c r="A306" s="2">
        <f>Data!A307</f>
        <v>305</v>
      </c>
      <c r="B306" s="17">
        <v>-1230.8240185874674</v>
      </c>
      <c r="C306" s="26">
        <f t="shared" si="4"/>
        <v>2.2650251867366523E-6</v>
      </c>
    </row>
    <row r="307" spans="1:3" x14ac:dyDescent="0.25">
      <c r="A307" s="2">
        <f>Data!A308</f>
        <v>306</v>
      </c>
      <c r="B307" s="17">
        <v>527.87868442354375</v>
      </c>
      <c r="C307" s="26">
        <f t="shared" si="4"/>
        <v>2.3842370386701605E-6</v>
      </c>
    </row>
    <row r="308" spans="1:3" x14ac:dyDescent="0.25">
      <c r="A308" s="2">
        <f>Data!A309</f>
        <v>307</v>
      </c>
      <c r="B308" s="17">
        <v>-1296.1325957263325</v>
      </c>
      <c r="C308" s="26">
        <f t="shared" si="4"/>
        <v>2.509723198600169E-6</v>
      </c>
    </row>
    <row r="309" spans="1:3" x14ac:dyDescent="0.25">
      <c r="A309" s="2">
        <f>Data!A310</f>
        <v>308</v>
      </c>
      <c r="B309" s="17">
        <v>-732.66177841072204</v>
      </c>
      <c r="C309" s="26">
        <f t="shared" si="4"/>
        <v>2.6418138932633359E-6</v>
      </c>
    </row>
    <row r="310" spans="1:3" x14ac:dyDescent="0.25">
      <c r="A310" s="2">
        <f>Data!A311</f>
        <v>309</v>
      </c>
      <c r="B310" s="17">
        <v>-1464.0087161510455</v>
      </c>
      <c r="C310" s="26">
        <f t="shared" si="4"/>
        <v>2.7808567297508803E-6</v>
      </c>
    </row>
    <row r="311" spans="1:3" x14ac:dyDescent="0.25">
      <c r="A311" s="2">
        <f>Data!A312</f>
        <v>310</v>
      </c>
      <c r="B311" s="17">
        <v>-1161.3210542729212</v>
      </c>
      <c r="C311" s="26">
        <f t="shared" si="4"/>
        <v>2.927217610264084E-6</v>
      </c>
    </row>
    <row r="312" spans="1:3" x14ac:dyDescent="0.25">
      <c r="A312" s="2">
        <f>Data!A313</f>
        <v>311</v>
      </c>
      <c r="B312" s="17">
        <v>-1158.6656917994478</v>
      </c>
      <c r="C312" s="26">
        <f t="shared" si="4"/>
        <v>3.0812816950148259E-6</v>
      </c>
    </row>
    <row r="313" spans="1:3" x14ac:dyDescent="0.25">
      <c r="A313" s="2">
        <f>Data!A314</f>
        <v>312</v>
      </c>
      <c r="B313" s="17">
        <v>-342.72933050220308</v>
      </c>
      <c r="C313" s="26">
        <f t="shared" si="4"/>
        <v>3.2434544158050793E-6</v>
      </c>
    </row>
    <row r="314" spans="1:3" x14ac:dyDescent="0.25">
      <c r="A314" s="2">
        <f>Data!A315</f>
        <v>313</v>
      </c>
      <c r="B314" s="17">
        <v>-105.91118252080923</v>
      </c>
      <c r="C314" s="26">
        <f t="shared" si="4"/>
        <v>3.4141625429527157E-6</v>
      </c>
    </row>
    <row r="315" spans="1:3" x14ac:dyDescent="0.25">
      <c r="A315" s="2">
        <f>Data!A316</f>
        <v>314</v>
      </c>
      <c r="B315" s="17">
        <v>-1533.095799763345</v>
      </c>
      <c r="C315" s="26">
        <f t="shared" si="4"/>
        <v>3.5938553083712796E-6</v>
      </c>
    </row>
    <row r="316" spans="1:3" x14ac:dyDescent="0.25">
      <c r="A316" s="2">
        <f>Data!A317</f>
        <v>315</v>
      </c>
      <c r="B316" s="17">
        <v>-1011.294557077701</v>
      </c>
      <c r="C316" s="26">
        <f t="shared" si="4"/>
        <v>3.783005587759241E-6</v>
      </c>
    </row>
    <row r="317" spans="1:3" x14ac:dyDescent="0.25">
      <c r="A317" s="2">
        <f>Data!A318</f>
        <v>316</v>
      </c>
      <c r="B317" s="17">
        <v>-945.14109632988402</v>
      </c>
      <c r="C317" s="26">
        <f t="shared" si="4"/>
        <v>3.9821111450097278E-6</v>
      </c>
    </row>
    <row r="318" spans="1:3" x14ac:dyDescent="0.25">
      <c r="A318" s="2">
        <f>Data!A319</f>
        <v>317</v>
      </c>
      <c r="B318" s="17">
        <v>-747.20906232405105</v>
      </c>
      <c r="C318" s="26">
        <f t="shared" si="4"/>
        <v>4.191695942115503E-6</v>
      </c>
    </row>
    <row r="319" spans="1:3" x14ac:dyDescent="0.25">
      <c r="A319" s="2">
        <f>Data!A320</f>
        <v>318</v>
      </c>
      <c r="B319" s="17">
        <v>-399.82504156936193</v>
      </c>
      <c r="C319" s="26">
        <f t="shared" si="4"/>
        <v>4.4123115180163187E-6</v>
      </c>
    </row>
    <row r="320" spans="1:3" x14ac:dyDescent="0.25">
      <c r="A320" s="2">
        <f>Data!A321</f>
        <v>319</v>
      </c>
      <c r="B320" s="17">
        <v>-632.77781337687338</v>
      </c>
      <c r="C320" s="26">
        <f t="shared" si="4"/>
        <v>4.6445384400171785E-6</v>
      </c>
    </row>
    <row r="321" spans="1:3" x14ac:dyDescent="0.25">
      <c r="A321" s="2">
        <f>Data!A322</f>
        <v>320</v>
      </c>
      <c r="B321" s="17">
        <v>445.83329154763487</v>
      </c>
      <c r="C321" s="26">
        <f t="shared" si="4"/>
        <v>4.8889878315970292E-6</v>
      </c>
    </row>
    <row r="322" spans="1:3" x14ac:dyDescent="0.25">
      <c r="A322" s="2">
        <f>Data!A323</f>
        <v>321</v>
      </c>
      <c r="B322" s="17">
        <v>-569.08129333885881</v>
      </c>
      <c r="C322" s="26">
        <f t="shared" si="4"/>
        <v>5.1463029806284514E-6</v>
      </c>
    </row>
    <row r="323" spans="1:3" x14ac:dyDescent="0.25">
      <c r="A323" s="2">
        <f>Data!A324</f>
        <v>322</v>
      </c>
      <c r="B323" s="17">
        <v>217.41772571241745</v>
      </c>
      <c r="C323" s="26">
        <f t="shared" ref="C323:C386" si="5">($F$2^(500-A323))*(1-$F$2)/(1-$F$2^500)</f>
        <v>5.4171610322404757E-6</v>
      </c>
    </row>
    <row r="324" spans="1:3" x14ac:dyDescent="0.25">
      <c r="A324" s="2">
        <f>Data!A325</f>
        <v>323</v>
      </c>
      <c r="B324" s="17">
        <v>-621.88834748611407</v>
      </c>
      <c r="C324" s="26">
        <f t="shared" si="5"/>
        <v>5.7022747707794475E-6</v>
      </c>
    </row>
    <row r="325" spans="1:3" x14ac:dyDescent="0.25">
      <c r="A325" s="2">
        <f>Data!A326</f>
        <v>324</v>
      </c>
      <c r="B325" s="17">
        <v>-416.53579102726508</v>
      </c>
      <c r="C325" s="26">
        <f t="shared" si="5"/>
        <v>6.0023944955573142E-6</v>
      </c>
    </row>
    <row r="326" spans="1:3" x14ac:dyDescent="0.25">
      <c r="A326" s="2">
        <f>Data!A327</f>
        <v>325</v>
      </c>
      <c r="B326" s="17">
        <v>-824.51193425385281</v>
      </c>
      <c r="C326" s="26">
        <f t="shared" si="5"/>
        <v>6.3183099953234887E-6</v>
      </c>
    </row>
    <row r="327" spans="1:3" x14ac:dyDescent="0.25">
      <c r="A327" s="2">
        <f>Data!A328</f>
        <v>326</v>
      </c>
      <c r="B327" s="17">
        <v>-1382.9766920745678</v>
      </c>
      <c r="C327" s="26">
        <f t="shared" si="5"/>
        <v>6.6508526266563032E-6</v>
      </c>
    </row>
    <row r="328" spans="1:3" x14ac:dyDescent="0.25">
      <c r="A328" s="2">
        <f>Data!A329</f>
        <v>327</v>
      </c>
      <c r="B328" s="17">
        <v>-1046.5485608667295</v>
      </c>
      <c r="C328" s="26">
        <f t="shared" si="5"/>
        <v>7.0008975017434776E-6</v>
      </c>
    </row>
    <row r="329" spans="1:3" x14ac:dyDescent="0.25">
      <c r="A329" s="2">
        <f>Data!A330</f>
        <v>328</v>
      </c>
      <c r="B329" s="17">
        <v>-328.67087640888349</v>
      </c>
      <c r="C329" s="26">
        <f t="shared" si="5"/>
        <v>7.3693657913089233E-6</v>
      </c>
    </row>
    <row r="330" spans="1:3" x14ac:dyDescent="0.25">
      <c r="A330" s="2">
        <f>Data!A331</f>
        <v>329</v>
      </c>
      <c r="B330" s="17">
        <v>1043.3235965480926</v>
      </c>
      <c r="C330" s="26">
        <f t="shared" si="5"/>
        <v>7.7572271487462342E-6</v>
      </c>
    </row>
    <row r="331" spans="1:3" x14ac:dyDescent="0.25">
      <c r="A331" s="2">
        <f>Data!A332</f>
        <v>330</v>
      </c>
      <c r="B331" s="17">
        <v>-428.04524631421373</v>
      </c>
      <c r="C331" s="26">
        <f t="shared" si="5"/>
        <v>8.1655022618381438E-6</v>
      </c>
    </row>
    <row r="332" spans="1:3" x14ac:dyDescent="0.25">
      <c r="A332" s="2">
        <f>Data!A333</f>
        <v>331</v>
      </c>
      <c r="B332" s="17">
        <v>-589.41299317634548</v>
      </c>
      <c r="C332" s="26">
        <f t="shared" si="5"/>
        <v>8.5952655387769933E-6</v>
      </c>
    </row>
    <row r="333" spans="1:3" x14ac:dyDescent="0.25">
      <c r="A333" s="2">
        <f>Data!A334</f>
        <v>332</v>
      </c>
      <c r="B333" s="17">
        <v>-494.99225577728794</v>
      </c>
      <c r="C333" s="26">
        <f t="shared" si="5"/>
        <v>9.0476479355547307E-6</v>
      </c>
    </row>
    <row r="334" spans="1:3" x14ac:dyDescent="0.25">
      <c r="A334" s="2">
        <f>Data!A335</f>
        <v>333</v>
      </c>
      <c r="B334" s="17">
        <v>-310.08569678285858</v>
      </c>
      <c r="C334" s="26">
        <f t="shared" si="5"/>
        <v>9.5238399321628724E-6</v>
      </c>
    </row>
    <row r="335" spans="1:3" x14ac:dyDescent="0.25">
      <c r="A335" s="2">
        <f>Data!A336</f>
        <v>334</v>
      </c>
      <c r="B335" s="17">
        <v>-30.780154949825373</v>
      </c>
      <c r="C335" s="26">
        <f t="shared" si="5"/>
        <v>1.0025094665434603E-5</v>
      </c>
    </row>
    <row r="336" spans="1:3" x14ac:dyDescent="0.25">
      <c r="A336" s="2">
        <f>Data!A337</f>
        <v>335</v>
      </c>
      <c r="B336" s="17">
        <v>277.36797114148794</v>
      </c>
      <c r="C336" s="26">
        <f t="shared" si="5"/>
        <v>1.0552731226773268E-5</v>
      </c>
    </row>
    <row r="337" spans="1:3" x14ac:dyDescent="0.25">
      <c r="A337" s="2">
        <f>Data!A338</f>
        <v>336</v>
      </c>
      <c r="B337" s="17">
        <v>167.32651309626817</v>
      </c>
      <c r="C337" s="26">
        <f t="shared" si="5"/>
        <v>1.1108138133445545E-5</v>
      </c>
    </row>
    <row r="338" spans="1:3" x14ac:dyDescent="0.25">
      <c r="A338" s="2">
        <f>Data!A339</f>
        <v>337</v>
      </c>
      <c r="B338" s="17">
        <v>-436.71741205533908</v>
      </c>
      <c r="C338" s="26">
        <f t="shared" si="5"/>
        <v>1.1692776982574255E-5</v>
      </c>
    </row>
    <row r="339" spans="1:3" x14ac:dyDescent="0.25">
      <c r="A339" s="2">
        <f>Data!A340</f>
        <v>338</v>
      </c>
      <c r="B339" s="17">
        <v>-522.0069753730495</v>
      </c>
      <c r="C339" s="26">
        <f t="shared" si="5"/>
        <v>1.2308186297446589E-5</v>
      </c>
    </row>
    <row r="340" spans="1:3" x14ac:dyDescent="0.25">
      <c r="A340" s="2">
        <f>Data!A341</f>
        <v>339</v>
      </c>
      <c r="B340" s="17">
        <v>1793.4366742161219</v>
      </c>
      <c r="C340" s="26">
        <f t="shared" si="5"/>
        <v>1.2955985576259563E-5</v>
      </c>
    </row>
    <row r="341" spans="1:3" x14ac:dyDescent="0.25">
      <c r="A341" s="2">
        <f>Data!A342</f>
        <v>340</v>
      </c>
      <c r="B341" s="17">
        <v>-390.73766837742005</v>
      </c>
      <c r="C341" s="26">
        <f t="shared" si="5"/>
        <v>1.3637879553957438E-5</v>
      </c>
    </row>
    <row r="342" spans="1:3" x14ac:dyDescent="0.25">
      <c r="A342" s="2">
        <f>Data!A343</f>
        <v>341</v>
      </c>
      <c r="B342" s="17">
        <v>-2358.3962011452313</v>
      </c>
      <c r="C342" s="26">
        <f t="shared" si="5"/>
        <v>1.4355662688376249E-5</v>
      </c>
    </row>
    <row r="343" spans="1:3" x14ac:dyDescent="0.25">
      <c r="A343" s="2">
        <f>Data!A344</f>
        <v>342</v>
      </c>
      <c r="B343" s="17">
        <v>-991.50426726861042</v>
      </c>
      <c r="C343" s="26">
        <f t="shared" si="5"/>
        <v>1.5111223882501313E-5</v>
      </c>
    </row>
    <row r="344" spans="1:3" x14ac:dyDescent="0.25">
      <c r="A344" s="2">
        <f>Data!A345</f>
        <v>343</v>
      </c>
      <c r="B344" s="17">
        <v>95.647184447145264</v>
      </c>
      <c r="C344" s="26">
        <f t="shared" si="5"/>
        <v>1.5906551455264539E-5</v>
      </c>
    </row>
    <row r="345" spans="1:3" x14ac:dyDescent="0.25">
      <c r="A345" s="2">
        <f>Data!A346</f>
        <v>344</v>
      </c>
      <c r="B345" s="17">
        <v>-1594.0857893301218</v>
      </c>
      <c r="C345" s="26">
        <f t="shared" si="5"/>
        <v>1.6743738373962672E-5</v>
      </c>
    </row>
    <row r="346" spans="1:3" x14ac:dyDescent="0.25">
      <c r="A346" s="2">
        <f>Data!A347</f>
        <v>345</v>
      </c>
      <c r="B346" s="17">
        <v>-175.09783551500004</v>
      </c>
      <c r="C346" s="26">
        <f t="shared" si="5"/>
        <v>1.7624987762065977E-5</v>
      </c>
    </row>
    <row r="347" spans="1:3" x14ac:dyDescent="0.25">
      <c r="A347" s="2">
        <f>Data!A348</f>
        <v>346</v>
      </c>
      <c r="B347" s="17">
        <v>-1167.7713107906748</v>
      </c>
      <c r="C347" s="26">
        <f t="shared" si="5"/>
        <v>1.8552618696911555E-5</v>
      </c>
    </row>
    <row r="348" spans="1:3" x14ac:dyDescent="0.25">
      <c r="A348" s="2">
        <f>Data!A349</f>
        <v>347</v>
      </c>
      <c r="B348" s="17">
        <v>-1206.4934929199517</v>
      </c>
      <c r="C348" s="26">
        <f t="shared" si="5"/>
        <v>1.9529072312538474E-5</v>
      </c>
    </row>
    <row r="349" spans="1:3" x14ac:dyDescent="0.25">
      <c r="A349" s="2">
        <f>Data!A350</f>
        <v>348</v>
      </c>
      <c r="B349" s="17">
        <v>-915.14742881151324</v>
      </c>
      <c r="C349" s="26">
        <f t="shared" si="5"/>
        <v>2.0556918223724714E-5</v>
      </c>
    </row>
    <row r="350" spans="1:3" x14ac:dyDescent="0.25">
      <c r="A350" s="2">
        <f>Data!A351</f>
        <v>349</v>
      </c>
      <c r="B350" s="17">
        <v>609.83198464642192</v>
      </c>
      <c r="C350" s="26">
        <f t="shared" si="5"/>
        <v>2.1638861288131275E-5</v>
      </c>
    </row>
    <row r="351" spans="1:3" x14ac:dyDescent="0.25">
      <c r="A351" s="2">
        <f>Data!A352</f>
        <v>350</v>
      </c>
      <c r="B351" s="17">
        <v>29.621718991038506</v>
      </c>
      <c r="C351" s="26">
        <f t="shared" si="5"/>
        <v>2.2777748724348707E-5</v>
      </c>
    </row>
    <row r="352" spans="1:3" x14ac:dyDescent="0.25">
      <c r="A352" s="2">
        <f>Data!A353</f>
        <v>351</v>
      </c>
      <c r="B352" s="17">
        <v>-188.97515711539018</v>
      </c>
      <c r="C352" s="26">
        <f t="shared" si="5"/>
        <v>2.3976577604577593E-5</v>
      </c>
    </row>
    <row r="353" spans="1:3" x14ac:dyDescent="0.25">
      <c r="A353" s="2">
        <f>Data!A354</f>
        <v>352</v>
      </c>
      <c r="B353" s="17">
        <v>-480.52850578208745</v>
      </c>
      <c r="C353" s="26">
        <f t="shared" si="5"/>
        <v>2.523850274166062E-5</v>
      </c>
    </row>
    <row r="354" spans="1:3" x14ac:dyDescent="0.25">
      <c r="A354" s="2">
        <f>Data!A355</f>
        <v>353</v>
      </c>
      <c r="B354" s="17">
        <v>-1403.3005957711575</v>
      </c>
      <c r="C354" s="26">
        <f t="shared" si="5"/>
        <v>2.6566844991221707E-5</v>
      </c>
    </row>
    <row r="355" spans="1:3" x14ac:dyDescent="0.25">
      <c r="A355" s="2">
        <f>Data!A356</f>
        <v>354</v>
      </c>
      <c r="B355" s="17">
        <v>-772.73256098246929</v>
      </c>
      <c r="C355" s="26">
        <f t="shared" si="5"/>
        <v>2.7965099990759695E-5</v>
      </c>
    </row>
    <row r="356" spans="1:3" x14ac:dyDescent="0.25">
      <c r="A356" s="2">
        <f>Data!A357</f>
        <v>355</v>
      </c>
      <c r="B356" s="17">
        <v>-1116.4454256460303</v>
      </c>
      <c r="C356" s="26">
        <f t="shared" si="5"/>
        <v>2.9436947358694412E-5</v>
      </c>
    </row>
    <row r="357" spans="1:3" x14ac:dyDescent="0.25">
      <c r="A357" s="2">
        <f>Data!A358</f>
        <v>356</v>
      </c>
      <c r="B357" s="17">
        <v>-168.72348351336404</v>
      </c>
      <c r="C357" s="26">
        <f t="shared" si="5"/>
        <v>3.098626037757307E-5</v>
      </c>
    </row>
    <row r="358" spans="1:3" x14ac:dyDescent="0.25">
      <c r="A358" s="2">
        <f>Data!A359</f>
        <v>357</v>
      </c>
      <c r="B358" s="17">
        <v>-1476.9946607753373</v>
      </c>
      <c r="C358" s="26">
        <f t="shared" si="5"/>
        <v>3.2617116186919016E-5</v>
      </c>
    </row>
    <row r="359" spans="1:3" x14ac:dyDescent="0.25">
      <c r="A359" s="2">
        <f>Data!A360</f>
        <v>358</v>
      </c>
      <c r="B359" s="17">
        <v>131.83009795185353</v>
      </c>
      <c r="C359" s="26">
        <f t="shared" si="5"/>
        <v>3.4333806512546328E-5</v>
      </c>
    </row>
    <row r="360" spans="1:3" x14ac:dyDescent="0.25">
      <c r="A360" s="2">
        <f>Data!A361</f>
        <v>359</v>
      </c>
      <c r="B360" s="17">
        <v>-1122.3059213034285</v>
      </c>
      <c r="C360" s="26">
        <f t="shared" si="5"/>
        <v>3.6140848960575087E-5</v>
      </c>
    </row>
    <row r="361" spans="1:3" x14ac:dyDescent="0.25">
      <c r="A361" s="2">
        <f>Data!A362</f>
        <v>360</v>
      </c>
      <c r="B361" s="17">
        <v>-309.87383023284201</v>
      </c>
      <c r="C361" s="26">
        <f t="shared" si="5"/>
        <v>3.8042998905868509E-5</v>
      </c>
    </row>
    <row r="362" spans="1:3" x14ac:dyDescent="0.25">
      <c r="A362" s="2">
        <f>Data!A363</f>
        <v>361</v>
      </c>
      <c r="B362" s="17">
        <v>-1720.5248802269707</v>
      </c>
      <c r="C362" s="26">
        <f t="shared" si="5"/>
        <v>4.0045262006177388E-5</v>
      </c>
    </row>
    <row r="363" spans="1:3" x14ac:dyDescent="0.25">
      <c r="A363" s="2">
        <f>Data!A364</f>
        <v>362</v>
      </c>
      <c r="B363" s="17">
        <v>-952.32711185665539</v>
      </c>
      <c r="C363" s="26">
        <f t="shared" si="5"/>
        <v>4.2152907374923562E-5</v>
      </c>
    </row>
    <row r="364" spans="1:3" x14ac:dyDescent="0.25">
      <c r="A364" s="2">
        <f>Data!A365</f>
        <v>363</v>
      </c>
      <c r="B364" s="17">
        <v>-812.37402407500485</v>
      </c>
      <c r="C364" s="26">
        <f t="shared" si="5"/>
        <v>4.437148144728796E-5</v>
      </c>
    </row>
    <row r="365" spans="1:3" x14ac:dyDescent="0.25">
      <c r="A365" s="2">
        <f>Data!A366</f>
        <v>364</v>
      </c>
      <c r="B365" s="17">
        <v>76.21973686113779</v>
      </c>
      <c r="C365" s="26">
        <f t="shared" si="5"/>
        <v>4.6706822576092591E-5</v>
      </c>
    </row>
    <row r="366" spans="1:3" x14ac:dyDescent="0.25">
      <c r="A366" s="2">
        <f>Data!A367</f>
        <v>365</v>
      </c>
      <c r="B366" s="17">
        <v>347.10660249039938</v>
      </c>
      <c r="C366" s="26">
        <f t="shared" si="5"/>
        <v>4.9165076395886939E-5</v>
      </c>
    </row>
    <row r="367" spans="1:3" x14ac:dyDescent="0.25">
      <c r="A367" s="2">
        <f>Data!A368</f>
        <v>366</v>
      </c>
      <c r="B367" s="17">
        <v>328.59820757619309</v>
      </c>
      <c r="C367" s="26">
        <f t="shared" si="5"/>
        <v>5.1752711995670458E-5</v>
      </c>
    </row>
    <row r="368" spans="1:3" x14ac:dyDescent="0.25">
      <c r="A368" s="2">
        <f>Data!A369</f>
        <v>367</v>
      </c>
      <c r="B368" s="17">
        <v>-303.14206765509152</v>
      </c>
      <c r="C368" s="26">
        <f t="shared" si="5"/>
        <v>5.4476538942811018E-5</v>
      </c>
    </row>
    <row r="369" spans="1:3" x14ac:dyDescent="0.25">
      <c r="A369" s="2">
        <f>Data!A370</f>
        <v>368</v>
      </c>
      <c r="B369" s="17">
        <v>-1034.558896303919</v>
      </c>
      <c r="C369" s="26">
        <f t="shared" si="5"/>
        <v>5.7343725202958967E-5</v>
      </c>
    </row>
    <row r="370" spans="1:3" x14ac:dyDescent="0.25">
      <c r="A370" s="2">
        <f>Data!A371</f>
        <v>369</v>
      </c>
      <c r="B370" s="17">
        <v>-322.58211405290058</v>
      </c>
      <c r="C370" s="26">
        <f t="shared" si="5"/>
        <v>6.0361816003114695E-5</v>
      </c>
    </row>
    <row r="371" spans="1:3" x14ac:dyDescent="0.25">
      <c r="A371" s="2">
        <f>Data!A372</f>
        <v>370</v>
      </c>
      <c r="B371" s="17">
        <v>297.98658309707389</v>
      </c>
      <c r="C371" s="26">
        <f t="shared" si="5"/>
        <v>6.3538753687489156E-5</v>
      </c>
    </row>
    <row r="372" spans="1:3" x14ac:dyDescent="0.25">
      <c r="A372" s="2">
        <f>Data!A373</f>
        <v>371</v>
      </c>
      <c r="B372" s="17">
        <v>109.66894476265588</v>
      </c>
      <c r="C372" s="26">
        <f t="shared" si="5"/>
        <v>6.6882898618409638E-5</v>
      </c>
    </row>
    <row r="373" spans="1:3" x14ac:dyDescent="0.25">
      <c r="A373" s="2">
        <f>Data!A374</f>
        <v>372</v>
      </c>
      <c r="B373" s="17">
        <v>-1433.0302988748226</v>
      </c>
      <c r="C373" s="26">
        <f t="shared" si="5"/>
        <v>7.0403051177273313E-5</v>
      </c>
    </row>
    <row r="374" spans="1:3" x14ac:dyDescent="0.25">
      <c r="A374" s="2">
        <f>Data!A375</f>
        <v>373</v>
      </c>
      <c r="B374" s="17">
        <v>-1203.4076465691323</v>
      </c>
      <c r="C374" s="26">
        <f t="shared" si="5"/>
        <v>7.4108474923445598E-5</v>
      </c>
    </row>
    <row r="375" spans="1:3" x14ac:dyDescent="0.25">
      <c r="A375" s="2">
        <f>Data!A376</f>
        <v>374</v>
      </c>
      <c r="B375" s="17">
        <v>214.40972940617939</v>
      </c>
      <c r="C375" s="26">
        <f t="shared" si="5"/>
        <v>7.8008920972047989E-5</v>
      </c>
    </row>
    <row r="376" spans="1:3" x14ac:dyDescent="0.25">
      <c r="A376" s="2">
        <f>Data!A377</f>
        <v>375</v>
      </c>
      <c r="B376" s="17">
        <v>21.176858476450434</v>
      </c>
      <c r="C376" s="26">
        <f t="shared" si="5"/>
        <v>8.2114653654787354E-5</v>
      </c>
    </row>
    <row r="377" spans="1:3" x14ac:dyDescent="0.25">
      <c r="A377" s="2">
        <f>Data!A378</f>
        <v>376</v>
      </c>
      <c r="B377" s="17">
        <v>865.20617364110512</v>
      </c>
      <c r="C377" s="26">
        <f t="shared" si="5"/>
        <v>8.64364775313551E-5</v>
      </c>
    </row>
    <row r="378" spans="1:3" x14ac:dyDescent="0.25">
      <c r="A378" s="2">
        <f>Data!A379</f>
        <v>377</v>
      </c>
      <c r="B378" s="17">
        <v>-2091.375048317117</v>
      </c>
      <c r="C378" s="26">
        <f t="shared" si="5"/>
        <v>9.0985765822479078E-5</v>
      </c>
    </row>
    <row r="379" spans="1:3" x14ac:dyDescent="0.25">
      <c r="A379" s="2">
        <f>Data!A380</f>
        <v>378</v>
      </c>
      <c r="B379" s="17">
        <v>-522.29309094600467</v>
      </c>
      <c r="C379" s="26">
        <f t="shared" si="5"/>
        <v>9.5774490339451654E-5</v>
      </c>
    </row>
    <row r="380" spans="1:3" x14ac:dyDescent="0.25">
      <c r="A380" s="2">
        <f>Data!A381</f>
        <v>379</v>
      </c>
      <c r="B380" s="17">
        <v>-2273.6476105920738</v>
      </c>
      <c r="C380" s="26">
        <f t="shared" si="5"/>
        <v>1.0081525298889646E-4</v>
      </c>
    </row>
    <row r="381" spans="1:3" x14ac:dyDescent="0.25">
      <c r="A381" s="2">
        <f>Data!A382</f>
        <v>380</v>
      </c>
      <c r="B381" s="17">
        <v>-374.01320599559403</v>
      </c>
      <c r="C381" s="26">
        <f t="shared" si="5"/>
        <v>1.0612131893568051E-4</v>
      </c>
    </row>
    <row r="382" spans="1:3" x14ac:dyDescent="0.25">
      <c r="A382" s="2">
        <f>Data!A383</f>
        <v>381</v>
      </c>
      <c r="B382" s="17">
        <v>-649.27865196101629</v>
      </c>
      <c r="C382" s="26">
        <f t="shared" si="5"/>
        <v>1.1170665151124265E-4</v>
      </c>
    </row>
    <row r="383" spans="1:3" x14ac:dyDescent="0.25">
      <c r="A383" s="2">
        <f>Data!A384</f>
        <v>382</v>
      </c>
      <c r="B383" s="17">
        <v>-685.0764407805982</v>
      </c>
      <c r="C383" s="26">
        <f t="shared" si="5"/>
        <v>1.1758594895920276E-4</v>
      </c>
    </row>
    <row r="384" spans="1:3" x14ac:dyDescent="0.25">
      <c r="A384" s="2">
        <f>Data!A385</f>
        <v>383</v>
      </c>
      <c r="B384" s="17">
        <v>-364.78251251509937</v>
      </c>
      <c r="C384" s="26">
        <f t="shared" si="5"/>
        <v>1.2377468311495029E-4</v>
      </c>
    </row>
    <row r="385" spans="1:3" x14ac:dyDescent="0.25">
      <c r="A385" s="2">
        <f>Data!A386</f>
        <v>384</v>
      </c>
      <c r="B385" s="17">
        <v>-1849.9076545124844</v>
      </c>
      <c r="C385" s="26">
        <f t="shared" si="5"/>
        <v>1.3028914012100029E-4</v>
      </c>
    </row>
    <row r="386" spans="1:3" x14ac:dyDescent="0.25">
      <c r="A386" s="2">
        <f>Data!A387</f>
        <v>385</v>
      </c>
      <c r="B386" s="17">
        <v>-1470.818162436648</v>
      </c>
      <c r="C386" s="26">
        <f t="shared" si="5"/>
        <v>1.3714646328526347E-4</v>
      </c>
    </row>
    <row r="387" spans="1:3" x14ac:dyDescent="0.25">
      <c r="A387" s="2">
        <f>Data!A388</f>
        <v>386</v>
      </c>
      <c r="B387" s="17">
        <v>-744.72496595919074</v>
      </c>
      <c r="C387" s="26">
        <f t="shared" ref="C387:C450" si="6">($F$2^(500-A387))*(1-$F$2)/(1-$F$2^500)</f>
        <v>1.4436469819501419E-4</v>
      </c>
    </row>
    <row r="388" spans="1:3" x14ac:dyDescent="0.25">
      <c r="A388" s="2">
        <f>Data!A389</f>
        <v>387</v>
      </c>
      <c r="B388" s="17">
        <v>-670.41293875438714</v>
      </c>
      <c r="C388" s="26">
        <f t="shared" si="6"/>
        <v>1.5196284020527811E-4</v>
      </c>
    </row>
    <row r="389" spans="1:3" x14ac:dyDescent="0.25">
      <c r="A389" s="2">
        <f>Data!A390</f>
        <v>388</v>
      </c>
      <c r="B389" s="17">
        <v>-1062.7079915932627</v>
      </c>
      <c r="C389" s="26">
        <f t="shared" si="6"/>
        <v>1.5996088442660853E-4</v>
      </c>
    </row>
    <row r="390" spans="1:3" x14ac:dyDescent="0.25">
      <c r="A390" s="2">
        <f>Data!A391</f>
        <v>389</v>
      </c>
      <c r="B390" s="17">
        <v>-240.15311819654016</v>
      </c>
      <c r="C390" s="26">
        <f t="shared" si="6"/>
        <v>1.6837987834379846E-4</v>
      </c>
    </row>
    <row r="391" spans="1:3" x14ac:dyDescent="0.25">
      <c r="A391" s="2">
        <f>Data!A392</f>
        <v>390</v>
      </c>
      <c r="B391" s="17">
        <v>-328.68914225462504</v>
      </c>
      <c r="C391" s="26">
        <f t="shared" si="6"/>
        <v>1.7724197720399838E-4</v>
      </c>
    </row>
    <row r="392" spans="1:3" x14ac:dyDescent="0.25">
      <c r="A392" s="2">
        <f>Data!A393</f>
        <v>391</v>
      </c>
      <c r="B392" s="17">
        <v>-393.66965530964808</v>
      </c>
      <c r="C392" s="26">
        <f t="shared" si="6"/>
        <v>1.8657050231999828E-4</v>
      </c>
    </row>
    <row r="393" spans="1:3" x14ac:dyDescent="0.25">
      <c r="A393" s="2">
        <f>Data!A394</f>
        <v>392</v>
      </c>
      <c r="B393" s="17">
        <v>-537.35610669635207</v>
      </c>
      <c r="C393" s="26">
        <f t="shared" si="6"/>
        <v>1.9639000244210347E-4</v>
      </c>
    </row>
    <row r="394" spans="1:3" x14ac:dyDescent="0.25">
      <c r="A394" s="2">
        <f>Data!A395</f>
        <v>393</v>
      </c>
      <c r="B394" s="17">
        <v>86.762939609485329</v>
      </c>
      <c r="C394" s="26">
        <f t="shared" si="6"/>
        <v>2.067263183601089E-4</v>
      </c>
    </row>
    <row r="395" spans="1:3" x14ac:dyDescent="0.25">
      <c r="A395" s="2">
        <f>Data!A396</f>
        <v>394</v>
      </c>
      <c r="B395" s="17">
        <v>-981.11064842127962</v>
      </c>
      <c r="C395" s="26">
        <f t="shared" si="6"/>
        <v>2.1760665090537785E-4</v>
      </c>
    </row>
    <row r="396" spans="1:3" x14ac:dyDescent="0.25">
      <c r="A396" s="2">
        <f>Data!A397</f>
        <v>395</v>
      </c>
      <c r="B396" s="17">
        <v>-1529.0987111447612</v>
      </c>
      <c r="C396" s="26">
        <f t="shared" si="6"/>
        <v>2.2905963253197663E-4</v>
      </c>
    </row>
    <row r="397" spans="1:3" x14ac:dyDescent="0.25">
      <c r="A397" s="2">
        <f>Data!A398</f>
        <v>396</v>
      </c>
      <c r="B397" s="17">
        <v>-753.44177318167203</v>
      </c>
      <c r="C397" s="26">
        <f t="shared" si="6"/>
        <v>2.4111540266523858E-4</v>
      </c>
    </row>
    <row r="398" spans="1:3" x14ac:dyDescent="0.25">
      <c r="A398" s="2">
        <f>Data!A399</f>
        <v>397</v>
      </c>
      <c r="B398" s="17">
        <v>-1295.2578032743331</v>
      </c>
      <c r="C398" s="26">
        <f t="shared" si="6"/>
        <v>2.5380568701604059E-4</v>
      </c>
    </row>
    <row r="399" spans="1:3" x14ac:dyDescent="0.25">
      <c r="A399" s="2">
        <f>Data!A400</f>
        <v>398</v>
      </c>
      <c r="B399" s="17">
        <v>-727.26356026891153</v>
      </c>
      <c r="C399" s="26">
        <f t="shared" si="6"/>
        <v>2.6716388106951639E-4</v>
      </c>
    </row>
    <row r="400" spans="1:3" x14ac:dyDescent="0.25">
      <c r="A400" s="2">
        <f>Data!A401</f>
        <v>399</v>
      </c>
      <c r="B400" s="17">
        <v>-249.13561288204801</v>
      </c>
      <c r="C400" s="26">
        <f t="shared" si="6"/>
        <v>2.8122513796791202E-4</v>
      </c>
    </row>
    <row r="401" spans="1:3" x14ac:dyDescent="0.25">
      <c r="A401" s="2">
        <f>Data!A402</f>
        <v>400</v>
      </c>
      <c r="B401" s="17">
        <v>-963.48124730577547</v>
      </c>
      <c r="C401" s="26">
        <f t="shared" si="6"/>
        <v>2.9602646101885473E-4</v>
      </c>
    </row>
    <row r="402" spans="1:3" x14ac:dyDescent="0.25">
      <c r="A402" s="2">
        <f>Data!A403</f>
        <v>401</v>
      </c>
      <c r="B402" s="17">
        <v>-531.26716172973829</v>
      </c>
      <c r="C402" s="26">
        <f t="shared" si="6"/>
        <v>3.1160680107247867E-4</v>
      </c>
    </row>
    <row r="403" spans="1:3" x14ac:dyDescent="0.25">
      <c r="A403" s="2">
        <f>Data!A404</f>
        <v>402</v>
      </c>
      <c r="B403" s="17">
        <v>-1211.3735529464029</v>
      </c>
      <c r="C403" s="26">
        <f t="shared" si="6"/>
        <v>3.2800715902366187E-4</v>
      </c>
    </row>
    <row r="404" spans="1:3" x14ac:dyDescent="0.25">
      <c r="A404" s="2">
        <f>Data!A405</f>
        <v>403</v>
      </c>
      <c r="B404" s="17">
        <v>-704.91394556782325</v>
      </c>
      <c r="C404" s="26">
        <f t="shared" si="6"/>
        <v>3.4527069370911766E-4</v>
      </c>
    </row>
    <row r="405" spans="1:3" x14ac:dyDescent="0.25">
      <c r="A405" s="2">
        <f>Data!A406</f>
        <v>404</v>
      </c>
      <c r="B405" s="17">
        <v>-489.57688611009507</v>
      </c>
      <c r="C405" s="26">
        <f t="shared" si="6"/>
        <v>3.634428354832818E-4</v>
      </c>
    </row>
    <row r="406" spans="1:3" x14ac:dyDescent="0.25">
      <c r="A406" s="2">
        <f>Data!A407</f>
        <v>405</v>
      </c>
      <c r="B406" s="17">
        <v>-1494.4868437834812</v>
      </c>
      <c r="C406" s="26">
        <f t="shared" si="6"/>
        <v>3.8257140577187558E-4</v>
      </c>
    </row>
    <row r="407" spans="1:3" x14ac:dyDescent="0.25">
      <c r="A407" s="2">
        <f>Data!A408</f>
        <v>406</v>
      </c>
      <c r="B407" s="17">
        <v>-608.41269084715168</v>
      </c>
      <c r="C407" s="26">
        <f t="shared" si="6"/>
        <v>4.0270674291776367E-4</v>
      </c>
    </row>
    <row r="408" spans="1:3" x14ac:dyDescent="0.25">
      <c r="A408" s="2">
        <f>Data!A409</f>
        <v>407</v>
      </c>
      <c r="B408" s="17">
        <v>-476.73225670264947</v>
      </c>
      <c r="C408" s="26">
        <f t="shared" si="6"/>
        <v>4.2390183465027757E-4</v>
      </c>
    </row>
    <row r="409" spans="1:3" x14ac:dyDescent="0.25">
      <c r="A409" s="2">
        <f>Data!A410</f>
        <v>408</v>
      </c>
      <c r="B409" s="17">
        <v>138.07953179357719</v>
      </c>
      <c r="C409" s="26">
        <f t="shared" si="6"/>
        <v>4.4621245752660805E-4</v>
      </c>
    </row>
    <row r="410" spans="1:3" x14ac:dyDescent="0.25">
      <c r="A410" s="2">
        <f>Data!A411</f>
        <v>409</v>
      </c>
      <c r="B410" s="17">
        <v>-890.31820580537169</v>
      </c>
      <c r="C410" s="26">
        <f t="shared" si="6"/>
        <v>4.6969732371221902E-4</v>
      </c>
    </row>
    <row r="411" spans="1:3" x14ac:dyDescent="0.25">
      <c r="A411" s="2">
        <f>Data!A412</f>
        <v>410</v>
      </c>
      <c r="B411" s="17">
        <v>-836.7274084813107</v>
      </c>
      <c r="C411" s="26">
        <f t="shared" si="6"/>
        <v>4.9441823548654633E-4</v>
      </c>
    </row>
    <row r="412" spans="1:3" x14ac:dyDescent="0.25">
      <c r="A412" s="2">
        <f>Data!A413</f>
        <v>411</v>
      </c>
      <c r="B412" s="17">
        <v>-973.37329206863069</v>
      </c>
      <c r="C412" s="26">
        <f t="shared" si="6"/>
        <v>5.2044024788057495E-4</v>
      </c>
    </row>
    <row r="413" spans="1:3" x14ac:dyDescent="0.25">
      <c r="A413" s="2">
        <f>Data!A414</f>
        <v>412</v>
      </c>
      <c r="B413" s="17">
        <v>-926.28275934165868</v>
      </c>
      <c r="C413" s="26">
        <f t="shared" si="6"/>
        <v>5.4783183987428951E-4</v>
      </c>
    </row>
    <row r="414" spans="1:3" x14ac:dyDescent="0.25">
      <c r="A414" s="2">
        <f>Data!A415</f>
        <v>413</v>
      </c>
      <c r="B414" s="17">
        <v>-750.82796118574333</v>
      </c>
      <c r="C414" s="26">
        <f t="shared" si="6"/>
        <v>5.7666509460451538E-4</v>
      </c>
    </row>
    <row r="415" spans="1:3" x14ac:dyDescent="0.25">
      <c r="A415" s="2">
        <f>Data!A416</f>
        <v>414</v>
      </c>
      <c r="B415" s="17">
        <v>-1008.5330973445525</v>
      </c>
      <c r="C415" s="26">
        <f t="shared" si="6"/>
        <v>6.0701588905738449E-4</v>
      </c>
    </row>
    <row r="416" spans="1:3" x14ac:dyDescent="0.25">
      <c r="A416" s="2">
        <f>Data!A417</f>
        <v>415</v>
      </c>
      <c r="B416" s="17">
        <v>268.9548472438255</v>
      </c>
      <c r="C416" s="26">
        <f t="shared" si="6"/>
        <v>6.3896409374461537E-4</v>
      </c>
    </row>
    <row r="417" spans="1:3" x14ac:dyDescent="0.25">
      <c r="A417" s="2">
        <f>Data!A418</f>
        <v>416</v>
      </c>
      <c r="B417" s="17">
        <v>-153.42361925098521</v>
      </c>
      <c r="C417" s="26">
        <f t="shared" si="6"/>
        <v>6.7259378288906876E-4</v>
      </c>
    </row>
    <row r="418" spans="1:3" x14ac:dyDescent="0.25">
      <c r="A418" s="2">
        <f>Data!A419</f>
        <v>417</v>
      </c>
      <c r="B418" s="17">
        <v>-656.02215333777713</v>
      </c>
      <c r="C418" s="26">
        <f t="shared" si="6"/>
        <v>7.0799345567270386E-4</v>
      </c>
    </row>
    <row r="419" spans="1:3" x14ac:dyDescent="0.25">
      <c r="A419" s="2">
        <f>Data!A420</f>
        <v>418</v>
      </c>
      <c r="B419" s="17">
        <v>-109.66189769613266</v>
      </c>
      <c r="C419" s="26">
        <f t="shared" si="6"/>
        <v>7.4525626912916201E-4</v>
      </c>
    </row>
    <row r="420" spans="1:3" x14ac:dyDescent="0.25">
      <c r="A420" s="2">
        <f>Data!A421</f>
        <v>419</v>
      </c>
      <c r="B420" s="17">
        <v>-419.79968123226718</v>
      </c>
      <c r="C420" s="26">
        <f t="shared" si="6"/>
        <v>7.8448028329385479E-4</v>
      </c>
    </row>
    <row r="421" spans="1:3" x14ac:dyDescent="0.25">
      <c r="A421" s="2">
        <f>Data!A422</f>
        <v>420</v>
      </c>
      <c r="B421" s="17">
        <v>-622.40282268307783</v>
      </c>
      <c r="C421" s="26">
        <f t="shared" si="6"/>
        <v>8.257687192566892E-4</v>
      </c>
    </row>
    <row r="422" spans="1:3" x14ac:dyDescent="0.25">
      <c r="A422" s="2">
        <f>Data!A423</f>
        <v>421</v>
      </c>
      <c r="B422" s="17">
        <v>-1117.2433300584307</v>
      </c>
      <c r="C422" s="26">
        <f t="shared" si="6"/>
        <v>8.6923023079651495E-4</v>
      </c>
    </row>
    <row r="423" spans="1:3" x14ac:dyDescent="0.25">
      <c r="A423" s="2">
        <f>Data!A424</f>
        <v>422</v>
      </c>
      <c r="B423" s="17">
        <v>-880.26962627459579</v>
      </c>
      <c r="C423" s="26">
        <f t="shared" si="6"/>
        <v>9.1497919031212111E-4</v>
      </c>
    </row>
    <row r="424" spans="1:3" x14ac:dyDescent="0.25">
      <c r="A424" s="2">
        <f>Data!A425</f>
        <v>423</v>
      </c>
      <c r="B424" s="17">
        <v>-337.88438728626352</v>
      </c>
      <c r="C424" s="26">
        <f t="shared" si="6"/>
        <v>9.6313598980223264E-4</v>
      </c>
    </row>
    <row r="425" spans="1:3" x14ac:dyDescent="0.25">
      <c r="A425" s="2">
        <f>Data!A426</f>
        <v>424</v>
      </c>
      <c r="B425" s="17">
        <v>-527.43829839104001</v>
      </c>
      <c r="C425" s="26">
        <f t="shared" si="6"/>
        <v>1.0138273576865608E-3</v>
      </c>
    </row>
    <row r="426" spans="1:3" x14ac:dyDescent="0.25">
      <c r="A426" s="2">
        <f>Data!A427</f>
        <v>425</v>
      </c>
      <c r="B426" s="17">
        <v>-482.88675592790241</v>
      </c>
      <c r="C426" s="26">
        <f t="shared" si="6"/>
        <v>1.067186692301643E-3</v>
      </c>
    </row>
    <row r="427" spans="1:3" x14ac:dyDescent="0.25">
      <c r="A427" s="2">
        <f>Data!A428</f>
        <v>426</v>
      </c>
      <c r="B427" s="17">
        <v>-745.29869570006849</v>
      </c>
      <c r="C427" s="26">
        <f t="shared" si="6"/>
        <v>1.1233544129490979E-3</v>
      </c>
    </row>
    <row r="428" spans="1:3" x14ac:dyDescent="0.25">
      <c r="A428" s="2">
        <f>Data!A429</f>
        <v>427</v>
      </c>
      <c r="B428" s="17">
        <v>5.9024066816200502</v>
      </c>
      <c r="C428" s="26">
        <f t="shared" si="6"/>
        <v>1.182478329420103E-3</v>
      </c>
    </row>
    <row r="429" spans="1:3" x14ac:dyDescent="0.25">
      <c r="A429" s="2">
        <f>Data!A430</f>
        <v>428</v>
      </c>
      <c r="B429" s="17">
        <v>-294.70914458607876</v>
      </c>
      <c r="C429" s="26">
        <f t="shared" si="6"/>
        <v>1.2447140309685295E-3</v>
      </c>
    </row>
    <row r="430" spans="1:3" x14ac:dyDescent="0.25">
      <c r="A430" s="2">
        <f>Data!A431</f>
        <v>429</v>
      </c>
      <c r="B430" s="17">
        <v>-245.88259398017544</v>
      </c>
      <c r="C430" s="26">
        <f t="shared" si="6"/>
        <v>1.3102252957563466E-3</v>
      </c>
    </row>
    <row r="431" spans="1:3" x14ac:dyDescent="0.25">
      <c r="A431" s="2">
        <f>Data!A432</f>
        <v>430</v>
      </c>
      <c r="B431" s="17">
        <v>-131.15817646679352</v>
      </c>
      <c r="C431" s="26">
        <f t="shared" si="6"/>
        <v>1.3791845218487861E-3</v>
      </c>
    </row>
    <row r="432" spans="1:3" x14ac:dyDescent="0.25">
      <c r="A432" s="2">
        <f>Data!A433</f>
        <v>431</v>
      </c>
      <c r="B432" s="17">
        <v>-563.27816105229431</v>
      </c>
      <c r="C432" s="26">
        <f t="shared" si="6"/>
        <v>1.4517731808934592E-3</v>
      </c>
    </row>
    <row r="433" spans="1:3" x14ac:dyDescent="0.25">
      <c r="A433" s="2">
        <f>Data!A434</f>
        <v>432</v>
      </c>
      <c r="B433" s="17">
        <v>-903.51511618895165</v>
      </c>
      <c r="C433" s="26">
        <f t="shared" si="6"/>
        <v>1.5281822956773254E-3</v>
      </c>
    </row>
    <row r="434" spans="1:3" x14ac:dyDescent="0.25">
      <c r="A434" s="2">
        <f>Data!A435</f>
        <v>433</v>
      </c>
      <c r="B434" s="17">
        <v>-916.67143278387084</v>
      </c>
      <c r="C434" s="26">
        <f t="shared" si="6"/>
        <v>1.608612942818237E-3</v>
      </c>
    </row>
    <row r="435" spans="1:3" x14ac:dyDescent="0.25">
      <c r="A435" s="2">
        <f>Data!A436</f>
        <v>434</v>
      </c>
      <c r="B435" s="17">
        <v>-763.1478801435951</v>
      </c>
      <c r="C435" s="26">
        <f t="shared" si="6"/>
        <v>1.6932767819139341E-3</v>
      </c>
    </row>
    <row r="436" spans="1:3" x14ac:dyDescent="0.25">
      <c r="A436" s="2">
        <f>Data!A437</f>
        <v>435</v>
      </c>
      <c r="B436" s="17">
        <v>-195.05416469163902</v>
      </c>
      <c r="C436" s="26">
        <f t="shared" si="6"/>
        <v>1.7823966125409831E-3</v>
      </c>
    </row>
    <row r="437" spans="1:3" x14ac:dyDescent="0.25">
      <c r="A437" s="2">
        <f>Data!A438</f>
        <v>436</v>
      </c>
      <c r="B437" s="17">
        <v>-126.09879292682308</v>
      </c>
      <c r="C437" s="26">
        <f t="shared" si="6"/>
        <v>1.8762069605694561E-3</v>
      </c>
    </row>
    <row r="438" spans="1:3" x14ac:dyDescent="0.25">
      <c r="A438" s="2">
        <f>Data!A439</f>
        <v>437</v>
      </c>
      <c r="B438" s="17">
        <v>183.51518918535294</v>
      </c>
      <c r="C438" s="26">
        <f t="shared" si="6"/>
        <v>1.9749546953362696E-3</v>
      </c>
    </row>
    <row r="439" spans="1:3" x14ac:dyDescent="0.25">
      <c r="A439" s="2">
        <f>Data!A440</f>
        <v>438</v>
      </c>
      <c r="B439" s="17">
        <v>-659.47419293496932</v>
      </c>
      <c r="C439" s="26">
        <f t="shared" si="6"/>
        <v>2.078899679301336E-3</v>
      </c>
    </row>
    <row r="440" spans="1:3" x14ac:dyDescent="0.25">
      <c r="A440" s="2">
        <f>Data!A441</f>
        <v>439</v>
      </c>
      <c r="B440" s="17">
        <v>-407.00605305725912</v>
      </c>
      <c r="C440" s="26">
        <f t="shared" si="6"/>
        <v>2.1883154518961435E-3</v>
      </c>
    </row>
    <row r="441" spans="1:3" x14ac:dyDescent="0.25">
      <c r="A441" s="2">
        <f>Data!A442</f>
        <v>440</v>
      </c>
      <c r="B441" s="17">
        <v>-830.44909287133487</v>
      </c>
      <c r="C441" s="26">
        <f t="shared" si="6"/>
        <v>2.3034899493643611E-3</v>
      </c>
    </row>
    <row r="442" spans="1:3" x14ac:dyDescent="0.25">
      <c r="A442" s="2">
        <f>Data!A443</f>
        <v>441</v>
      </c>
      <c r="B442" s="17">
        <v>346.88487272424391</v>
      </c>
      <c r="C442" s="26">
        <f t="shared" si="6"/>
        <v>2.4247262624888018E-3</v>
      </c>
    </row>
    <row r="443" spans="1:3" x14ac:dyDescent="0.25">
      <c r="A443" s="2">
        <f>Data!A444</f>
        <v>442</v>
      </c>
      <c r="B443" s="17">
        <v>-190.34826603291731</v>
      </c>
      <c r="C443" s="26">
        <f t="shared" si="6"/>
        <v>2.5523434341987389E-3</v>
      </c>
    </row>
    <row r="444" spans="1:3" x14ac:dyDescent="0.25">
      <c r="A444" s="2">
        <f>Data!A445</f>
        <v>443</v>
      </c>
      <c r="B444" s="17">
        <v>-906.17631725188403</v>
      </c>
      <c r="C444" s="26">
        <f t="shared" si="6"/>
        <v>2.6866772991565669E-3</v>
      </c>
    </row>
    <row r="445" spans="1:3" x14ac:dyDescent="0.25">
      <c r="A445" s="2">
        <f>Data!A446</f>
        <v>444</v>
      </c>
      <c r="B445" s="17">
        <v>-13.858432648405142</v>
      </c>
      <c r="C445" s="26">
        <f t="shared" si="6"/>
        <v>2.8280813675332288E-3</v>
      </c>
    </row>
    <row r="446" spans="1:3" x14ac:dyDescent="0.25">
      <c r="A446" s="2">
        <f>Data!A447</f>
        <v>445</v>
      </c>
      <c r="B446" s="17">
        <v>-18.999099799242686</v>
      </c>
      <c r="C446" s="26">
        <f t="shared" si="6"/>
        <v>2.9769277552981355E-3</v>
      </c>
    </row>
    <row r="447" spans="1:3" x14ac:dyDescent="0.25">
      <c r="A447" s="2">
        <f>Data!A448</f>
        <v>446</v>
      </c>
      <c r="B447" s="17">
        <v>-917.13476623217866</v>
      </c>
      <c r="C447" s="26">
        <f t="shared" si="6"/>
        <v>3.1336081634717209E-3</v>
      </c>
    </row>
    <row r="448" spans="1:3" x14ac:dyDescent="0.25">
      <c r="A448" s="2">
        <f>Data!A449</f>
        <v>447</v>
      </c>
      <c r="B448" s="17">
        <v>-771.46339128594991</v>
      </c>
      <c r="C448" s="26">
        <f t="shared" si="6"/>
        <v>3.2985349089176019E-3</v>
      </c>
    </row>
    <row r="449" spans="1:3" x14ac:dyDescent="0.25">
      <c r="A449" s="2">
        <f>Data!A450</f>
        <v>448</v>
      </c>
      <c r="B449" s="17">
        <v>-34.316934567585122</v>
      </c>
      <c r="C449" s="26">
        <f t="shared" si="6"/>
        <v>3.4721420093869484E-3</v>
      </c>
    </row>
    <row r="450" spans="1:3" x14ac:dyDescent="0.25">
      <c r="A450" s="2">
        <f>Data!A451</f>
        <v>449</v>
      </c>
      <c r="B450" s="17">
        <v>-833.27753441224922</v>
      </c>
      <c r="C450" s="26">
        <f t="shared" si="6"/>
        <v>3.6548863256704723E-3</v>
      </c>
    </row>
    <row r="451" spans="1:3" x14ac:dyDescent="0.25">
      <c r="A451" s="2">
        <f>Data!A452</f>
        <v>450</v>
      </c>
      <c r="B451" s="17">
        <v>-114.94795279989194</v>
      </c>
      <c r="C451" s="26">
        <f t="shared" ref="C451:C501" si="7">($F$2^(500-A451))*(1-$F$2)/(1-$F$2^500)</f>
        <v>3.8472487638636552E-3</v>
      </c>
    </row>
    <row r="452" spans="1:3" x14ac:dyDescent="0.25">
      <c r="A452" s="2">
        <f>Data!A453</f>
        <v>451</v>
      </c>
      <c r="B452" s="17">
        <v>257.58125750509498</v>
      </c>
      <c r="C452" s="26">
        <f t="shared" si="7"/>
        <v>4.0497355409091114E-3</v>
      </c>
    </row>
    <row r="453" spans="1:3" x14ac:dyDescent="0.25">
      <c r="A453" s="2">
        <f>Data!A454</f>
        <v>452</v>
      </c>
      <c r="B453" s="17">
        <v>-761.3928417635907</v>
      </c>
      <c r="C453" s="26">
        <f t="shared" si="7"/>
        <v>4.2628795167464328E-3</v>
      </c>
    </row>
    <row r="454" spans="1:3" x14ac:dyDescent="0.25">
      <c r="A454" s="2">
        <f>Data!A455</f>
        <v>453</v>
      </c>
      <c r="B454" s="17">
        <v>331.18445984872233</v>
      </c>
      <c r="C454" s="26">
        <f t="shared" si="7"/>
        <v>4.4872415965751923E-3</v>
      </c>
    </row>
    <row r="455" spans="1:3" x14ac:dyDescent="0.25">
      <c r="A455" s="2">
        <f>Data!A456</f>
        <v>454</v>
      </c>
      <c r="B455" s="17">
        <v>-949.96480915847496</v>
      </c>
      <c r="C455" s="26">
        <f t="shared" si="7"/>
        <v>4.7234122069212551E-3</v>
      </c>
    </row>
    <row r="456" spans="1:3" x14ac:dyDescent="0.25">
      <c r="A456" s="2">
        <f>Data!A457</f>
        <v>455</v>
      </c>
      <c r="B456" s="17">
        <v>-1641.5742323096638</v>
      </c>
      <c r="C456" s="26">
        <f t="shared" si="7"/>
        <v>4.9720128493907943E-3</v>
      </c>
    </row>
    <row r="457" spans="1:3" x14ac:dyDescent="0.25">
      <c r="A457" s="2">
        <f>Data!A458</f>
        <v>456</v>
      </c>
      <c r="B457" s="17">
        <v>-1005.2174079598772</v>
      </c>
      <c r="C457" s="26">
        <f t="shared" si="7"/>
        <v>5.2336977362008362E-3</v>
      </c>
    </row>
    <row r="458" spans="1:3" x14ac:dyDescent="0.25">
      <c r="A458" s="2">
        <f>Data!A459</f>
        <v>457</v>
      </c>
      <c r="B458" s="17">
        <v>-1187.0395102744005</v>
      </c>
      <c r="C458" s="26">
        <f t="shared" si="7"/>
        <v>5.509155511790354E-3</v>
      </c>
    </row>
    <row r="459" spans="1:3" x14ac:dyDescent="0.25">
      <c r="A459" s="2">
        <f>Data!A460</f>
        <v>458</v>
      </c>
      <c r="B459" s="17">
        <v>-1227.5381753456168</v>
      </c>
      <c r="C459" s="26">
        <f t="shared" si="7"/>
        <v>5.7991110650424792E-3</v>
      </c>
    </row>
    <row r="460" spans="1:3" x14ac:dyDescent="0.25">
      <c r="A460" s="2">
        <f>Data!A461</f>
        <v>459</v>
      </c>
      <c r="B460" s="17">
        <v>-307.89039321031305</v>
      </c>
      <c r="C460" s="26">
        <f t="shared" si="7"/>
        <v>6.1043274368868198E-3</v>
      </c>
    </row>
    <row r="461" spans="1:3" x14ac:dyDescent="0.25">
      <c r="A461" s="2">
        <f>Data!A462</f>
        <v>460</v>
      </c>
      <c r="B461" s="17">
        <v>-385.92829635454109</v>
      </c>
      <c r="C461" s="26">
        <f t="shared" si="7"/>
        <v>6.4256078283019156E-3</v>
      </c>
    </row>
    <row r="462" spans="1:3" x14ac:dyDescent="0.25">
      <c r="A462" s="2">
        <f>Data!A463</f>
        <v>461</v>
      </c>
      <c r="B462" s="17">
        <v>-187.46528269999544</v>
      </c>
      <c r="C462" s="26">
        <f t="shared" si="7"/>
        <v>6.7637977140020166E-3</v>
      </c>
    </row>
    <row r="463" spans="1:3" x14ac:dyDescent="0.25">
      <c r="A463" s="2">
        <f>Data!A464</f>
        <v>462</v>
      </c>
      <c r="B463" s="17">
        <v>-655.92195288359653</v>
      </c>
      <c r="C463" s="26">
        <f t="shared" si="7"/>
        <v>7.1197870673705421E-3</v>
      </c>
    </row>
    <row r="464" spans="1:3" x14ac:dyDescent="0.25">
      <c r="A464" s="2">
        <f>Data!A465</f>
        <v>463</v>
      </c>
      <c r="B464" s="17">
        <v>-1502.8109750463045</v>
      </c>
      <c r="C464" s="26">
        <f t="shared" si="7"/>
        <v>7.4945127024953094E-3</v>
      </c>
    </row>
    <row r="465" spans="1:3" x14ac:dyDescent="0.25">
      <c r="A465" s="2">
        <f>Data!A466</f>
        <v>464</v>
      </c>
      <c r="B465" s="17">
        <v>-404.19401272930554</v>
      </c>
      <c r="C465" s="26">
        <f t="shared" si="7"/>
        <v>7.8889607394687453E-3</v>
      </c>
    </row>
    <row r="466" spans="1:3" x14ac:dyDescent="0.25">
      <c r="A466" s="2">
        <f>Data!A467</f>
        <v>465</v>
      </c>
      <c r="B466" s="17">
        <v>85.165204801218351</v>
      </c>
      <c r="C466" s="26">
        <f t="shared" si="7"/>
        <v>8.3041691994407835E-3</v>
      </c>
    </row>
    <row r="467" spans="1:3" x14ac:dyDescent="0.25">
      <c r="A467" s="2">
        <f>Data!A468</f>
        <v>466</v>
      </c>
      <c r="B467" s="17">
        <v>-218.91470488721097</v>
      </c>
      <c r="C467" s="26">
        <f t="shared" si="7"/>
        <v>8.7412307362534584E-3</v>
      </c>
    </row>
    <row r="468" spans="1:3" x14ac:dyDescent="0.25">
      <c r="A468" s="2">
        <f>Data!A469</f>
        <v>467</v>
      </c>
      <c r="B468" s="17">
        <v>-1536.7360559758963</v>
      </c>
      <c r="C468" s="26">
        <f t="shared" si="7"/>
        <v>9.2012955118457446E-3</v>
      </c>
    </row>
    <row r="469" spans="1:3" x14ac:dyDescent="0.25">
      <c r="A469" s="2">
        <f>Data!A470</f>
        <v>468</v>
      </c>
      <c r="B469" s="17">
        <v>-1279.6398090998118</v>
      </c>
      <c r="C469" s="26">
        <f t="shared" si="7"/>
        <v>9.685574222995522E-3</v>
      </c>
    </row>
    <row r="470" spans="1:3" x14ac:dyDescent="0.25">
      <c r="A470" s="2">
        <f>Data!A471</f>
        <v>469</v>
      </c>
      <c r="B470" s="17">
        <v>-274.01751885746489</v>
      </c>
      <c r="C470" s="26">
        <f t="shared" si="7"/>
        <v>1.0195341287363708E-2</v>
      </c>
    </row>
    <row r="471" spans="1:3" x14ac:dyDescent="0.25">
      <c r="A471" s="2">
        <f>Data!A472</f>
        <v>470</v>
      </c>
      <c r="B471" s="17">
        <v>-1049.8631224649071</v>
      </c>
      <c r="C471" s="26">
        <f t="shared" si="7"/>
        <v>1.0731938197224953E-2</v>
      </c>
    </row>
    <row r="472" spans="1:3" x14ac:dyDescent="0.25">
      <c r="A472" s="2">
        <f>Data!A473</f>
        <v>471</v>
      </c>
      <c r="B472" s="17">
        <v>-1210.1704373760294</v>
      </c>
      <c r="C472" s="26">
        <f t="shared" si="7"/>
        <v>1.129677704971048E-2</v>
      </c>
    </row>
    <row r="473" spans="1:3" x14ac:dyDescent="0.25">
      <c r="A473" s="2">
        <f>Data!A474</f>
        <v>472</v>
      </c>
      <c r="B473" s="17">
        <v>-291.66502644868888</v>
      </c>
      <c r="C473" s="26">
        <f t="shared" si="7"/>
        <v>1.1891344262853135E-2</v>
      </c>
    </row>
    <row r="474" spans="1:3" x14ac:dyDescent="0.25">
      <c r="A474" s="2">
        <f>Data!A475</f>
        <v>473</v>
      </c>
      <c r="B474" s="17">
        <v>290.42365760266694</v>
      </c>
      <c r="C474" s="26">
        <f t="shared" si="7"/>
        <v>1.2517204487213829E-2</v>
      </c>
    </row>
    <row r="475" spans="1:3" x14ac:dyDescent="0.25">
      <c r="A475" s="2">
        <f>Data!A476</f>
        <v>474</v>
      </c>
      <c r="B475" s="17">
        <v>-795.4022061782307</v>
      </c>
      <c r="C475" s="26">
        <f t="shared" si="7"/>
        <v>1.3176004723382977E-2</v>
      </c>
    </row>
    <row r="476" spans="1:3" x14ac:dyDescent="0.25">
      <c r="A476" s="2">
        <f>Data!A477</f>
        <v>475</v>
      </c>
      <c r="B476" s="17">
        <v>-686.73288152560417</v>
      </c>
      <c r="C476" s="26">
        <f t="shared" si="7"/>
        <v>1.3869478656192605E-2</v>
      </c>
    </row>
    <row r="477" spans="1:3" x14ac:dyDescent="0.25">
      <c r="A477" s="2">
        <f>Data!A478</f>
        <v>476</v>
      </c>
      <c r="B477" s="17">
        <v>-604.09319442725973</v>
      </c>
      <c r="C477" s="26">
        <f t="shared" si="7"/>
        <v>1.4599451217044849E-2</v>
      </c>
    </row>
    <row r="478" spans="1:3" x14ac:dyDescent="0.25">
      <c r="A478" s="2">
        <f>Data!A479</f>
        <v>477</v>
      </c>
      <c r="B478" s="17">
        <v>468.66229451364052</v>
      </c>
      <c r="C478" s="26">
        <f t="shared" si="7"/>
        <v>1.5367843386363E-2</v>
      </c>
    </row>
    <row r="479" spans="1:3" x14ac:dyDescent="0.25">
      <c r="A479" s="2">
        <f>Data!A480</f>
        <v>478</v>
      </c>
      <c r="B479" s="17">
        <v>-891.48907083892846</v>
      </c>
      <c r="C479" s="26">
        <f t="shared" si="7"/>
        <v>1.6176677248803156E-2</v>
      </c>
    </row>
    <row r="480" spans="1:3" x14ac:dyDescent="0.25">
      <c r="A480" s="2">
        <f>Data!A481</f>
        <v>479</v>
      </c>
      <c r="B480" s="17">
        <v>-366.52540509078244</v>
      </c>
      <c r="C480" s="26">
        <f t="shared" si="7"/>
        <v>1.7028081314529639E-2</v>
      </c>
    </row>
    <row r="481" spans="1:3" x14ac:dyDescent="0.25">
      <c r="A481" s="2">
        <f>Data!A482</f>
        <v>480</v>
      </c>
      <c r="B481" s="17">
        <v>-1309.1341949787966</v>
      </c>
      <c r="C481" s="26">
        <f t="shared" si="7"/>
        <v>1.7924296120557515E-2</v>
      </c>
    </row>
    <row r="482" spans="1:3" x14ac:dyDescent="0.25">
      <c r="A482" s="2">
        <f>Data!A483</f>
        <v>481</v>
      </c>
      <c r="B482" s="17">
        <v>-391.26077721478941</v>
      </c>
      <c r="C482" s="26">
        <f t="shared" si="7"/>
        <v>1.8867680126902649E-2</v>
      </c>
    </row>
    <row r="483" spans="1:3" x14ac:dyDescent="0.25">
      <c r="A483" s="2">
        <f>Data!A484</f>
        <v>482</v>
      </c>
      <c r="B483" s="17">
        <v>-840.08319763661711</v>
      </c>
      <c r="C483" s="26">
        <f t="shared" si="7"/>
        <v>1.9860715923055418E-2</v>
      </c>
    </row>
    <row r="484" spans="1:3" x14ac:dyDescent="0.25">
      <c r="A484" s="2">
        <f>Data!A485</f>
        <v>483</v>
      </c>
      <c r="B484" s="17">
        <v>-1234.9571737612714</v>
      </c>
      <c r="C484" s="26">
        <f t="shared" si="7"/>
        <v>2.0906016761110965E-2</v>
      </c>
    </row>
    <row r="485" spans="1:3" x14ac:dyDescent="0.25">
      <c r="A485" s="2">
        <f>Data!A486</f>
        <v>484</v>
      </c>
      <c r="B485" s="17">
        <v>-969.68597413262614</v>
      </c>
      <c r="C485" s="26">
        <f t="shared" si="7"/>
        <v>2.2006333432748385E-2</v>
      </c>
    </row>
    <row r="486" spans="1:3" x14ac:dyDescent="0.25">
      <c r="A486" s="2">
        <f>Data!A487</f>
        <v>485</v>
      </c>
      <c r="B486" s="17">
        <v>-154.7187930592554</v>
      </c>
      <c r="C486" s="26">
        <f t="shared" si="7"/>
        <v>2.3164561508156198E-2</v>
      </c>
    </row>
    <row r="487" spans="1:3" x14ac:dyDescent="0.25">
      <c r="A487" s="2">
        <f>Data!A488</f>
        <v>486</v>
      </c>
      <c r="B487" s="17">
        <v>-190.04577134529245</v>
      </c>
      <c r="C487" s="26">
        <f t="shared" si="7"/>
        <v>2.4383748955953889E-2</v>
      </c>
    </row>
    <row r="488" spans="1:3" x14ac:dyDescent="0.25">
      <c r="A488" s="2">
        <f>Data!A489</f>
        <v>487</v>
      </c>
      <c r="B488" s="17">
        <v>553.30004256899701</v>
      </c>
      <c r="C488" s="26">
        <f t="shared" si="7"/>
        <v>2.5667104164161989E-2</v>
      </c>
    </row>
    <row r="489" spans="1:3" x14ac:dyDescent="0.25">
      <c r="A489" s="2">
        <f>Data!A490</f>
        <v>488</v>
      </c>
      <c r="B489" s="17">
        <v>362.82053692571208</v>
      </c>
      <c r="C489" s="26">
        <f t="shared" si="7"/>
        <v>2.7018004383328412E-2</v>
      </c>
    </row>
    <row r="490" spans="1:3" x14ac:dyDescent="0.25">
      <c r="A490" s="2">
        <f>Data!A491</f>
        <v>489</v>
      </c>
      <c r="B490" s="17">
        <v>-2335.1417506718717</v>
      </c>
      <c r="C490" s="26">
        <f t="shared" si="7"/>
        <v>2.8440004614029905E-2</v>
      </c>
    </row>
    <row r="491" spans="1:3" x14ac:dyDescent="0.25">
      <c r="A491" s="2">
        <f>Data!A492</f>
        <v>490</v>
      </c>
      <c r="B491" s="17">
        <v>89.430007620932884</v>
      </c>
      <c r="C491" s="26">
        <f t="shared" si="7"/>
        <v>2.9936846962136748E-2</v>
      </c>
    </row>
    <row r="492" spans="1:3" x14ac:dyDescent="0.25">
      <c r="A492" s="2">
        <f>Data!A493</f>
        <v>491</v>
      </c>
      <c r="B492" s="17">
        <v>-426.05259192211088</v>
      </c>
      <c r="C492" s="26">
        <f t="shared" si="7"/>
        <v>3.1512470486459734E-2</v>
      </c>
    </row>
    <row r="493" spans="1:3" x14ac:dyDescent="0.25">
      <c r="A493" s="2">
        <f>Data!A494</f>
        <v>492</v>
      </c>
      <c r="B493" s="17">
        <v>-254.62878739763983</v>
      </c>
      <c r="C493" s="26">
        <f t="shared" si="7"/>
        <v>3.3171021564694453E-2</v>
      </c>
    </row>
    <row r="494" spans="1:3" x14ac:dyDescent="0.25">
      <c r="A494" s="2">
        <f>Data!A495</f>
        <v>493</v>
      </c>
      <c r="B494" s="17">
        <v>-1231.2078251587882</v>
      </c>
      <c r="C494" s="26">
        <f t="shared" si="7"/>
        <v>3.4916864804941536E-2</v>
      </c>
    </row>
    <row r="495" spans="1:3" x14ac:dyDescent="0.25">
      <c r="A495" s="2">
        <f>Data!A496</f>
        <v>494</v>
      </c>
      <c r="B495" s="17">
        <v>2127.1212988307016</v>
      </c>
      <c r="C495" s="26">
        <f t="shared" si="7"/>
        <v>3.6754594531517401E-2</v>
      </c>
    </row>
    <row r="496" spans="1:3" x14ac:dyDescent="0.25">
      <c r="A496" s="2">
        <f>Data!A497</f>
        <v>495</v>
      </c>
      <c r="B496" s="17">
        <v>179.44740578140045</v>
      </c>
      <c r="C496" s="26">
        <f t="shared" si="7"/>
        <v>3.8689046875281477E-2</v>
      </c>
    </row>
    <row r="497" spans="1:3" x14ac:dyDescent="0.25">
      <c r="A497" s="2">
        <f>Data!A498</f>
        <v>496</v>
      </c>
      <c r="B497" s="17">
        <v>-473.42224434827222</v>
      </c>
      <c r="C497" s="26">
        <f t="shared" si="7"/>
        <v>4.072531250029629E-2</v>
      </c>
    </row>
    <row r="498" spans="1:3" x14ac:dyDescent="0.25">
      <c r="A498" s="2">
        <f>Data!A499</f>
        <v>497</v>
      </c>
      <c r="B498" s="17">
        <v>-3822.6906989806957</v>
      </c>
      <c r="C498" s="26">
        <f t="shared" si="7"/>
        <v>4.286875000031188E-2</v>
      </c>
    </row>
    <row r="499" spans="1:3" x14ac:dyDescent="0.25">
      <c r="A499" s="2">
        <f>Data!A500</f>
        <v>498</v>
      </c>
      <c r="B499" s="17">
        <v>-40.510578030975012</v>
      </c>
      <c r="C499" s="26">
        <f t="shared" si="7"/>
        <v>4.5125000000328305E-2</v>
      </c>
    </row>
    <row r="500" spans="1:3" x14ac:dyDescent="0.25">
      <c r="A500" s="2">
        <f>Data!A501</f>
        <v>499</v>
      </c>
      <c r="B500" s="17">
        <v>203.27114051590615</v>
      </c>
      <c r="C500" s="26">
        <f t="shared" si="7"/>
        <v>4.7500000000345578E-2</v>
      </c>
    </row>
    <row r="501" spans="1:3" x14ac:dyDescent="0.25">
      <c r="A501" s="2">
        <f>Data!A502</f>
        <v>500</v>
      </c>
      <c r="B501" s="17">
        <v>-1255.6940641841938</v>
      </c>
      <c r="C501" s="26">
        <f t="shared" si="7"/>
        <v>5.0000000000363767E-2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1"/>
  <sheetViews>
    <sheetView workbookViewId="0">
      <selection activeCell="B9" sqref="B9"/>
    </sheetView>
  </sheetViews>
  <sheetFormatPr defaultRowHeight="15" x14ac:dyDescent="0.25"/>
  <cols>
    <col min="1" max="1" width="9.140625" style="2"/>
    <col min="2" max="2" width="10.5703125" style="27" bestFit="1" customWidth="1"/>
    <col min="3" max="4" width="22.28515625" style="32" customWidth="1"/>
  </cols>
  <sheetData>
    <row r="1" spans="1:4" x14ac:dyDescent="0.25">
      <c r="A1" s="2" t="s">
        <v>3</v>
      </c>
      <c r="B1" s="27" t="s">
        <v>49</v>
      </c>
      <c r="C1" s="32" t="s">
        <v>14</v>
      </c>
      <c r="D1" s="32" t="s">
        <v>34</v>
      </c>
    </row>
    <row r="2" spans="1:4" x14ac:dyDescent="0.25">
      <c r="A2" s="2">
        <v>494</v>
      </c>
      <c r="B2" s="27">
        <v>2127.1212988307016</v>
      </c>
      <c r="C2" s="32">
        <v>3.6754594531517401E-2</v>
      </c>
      <c r="D2" s="32">
        <f>C2</f>
        <v>3.6754594531517401E-2</v>
      </c>
    </row>
    <row r="3" spans="1:4" x14ac:dyDescent="0.25">
      <c r="A3" s="2">
        <v>339</v>
      </c>
      <c r="B3" s="27">
        <v>1793.4366742161219</v>
      </c>
      <c r="C3" s="32">
        <v>1.2955985576259563E-5</v>
      </c>
      <c r="D3" s="32">
        <f>D2+C3</f>
        <v>3.6767550517093663E-2</v>
      </c>
    </row>
    <row r="4" spans="1:4" x14ac:dyDescent="0.25">
      <c r="A4" s="2">
        <v>329</v>
      </c>
      <c r="B4" s="27">
        <v>1043.3235965480926</v>
      </c>
      <c r="C4" s="32">
        <v>7.7572271487462342E-6</v>
      </c>
      <c r="D4" s="34">
        <f>D3+C4</f>
        <v>3.6775307744242411E-2</v>
      </c>
    </row>
    <row r="5" spans="1:4" x14ac:dyDescent="0.25">
      <c r="A5" s="2">
        <v>376</v>
      </c>
      <c r="B5" s="27">
        <v>865.20617364110512</v>
      </c>
      <c r="C5" s="32">
        <v>8.64364775313551E-5</v>
      </c>
      <c r="D5" s="32">
        <f>D4+C5</f>
        <v>3.6861744221773768E-2</v>
      </c>
    </row>
    <row r="6" spans="1:4" x14ac:dyDescent="0.25">
      <c r="A6" s="2">
        <v>242</v>
      </c>
      <c r="B6" s="27">
        <v>650.26221621895093</v>
      </c>
      <c r="C6" s="32">
        <v>8.9466442551358326E-8</v>
      </c>
      <c r="D6" s="32">
        <f>D5+C6</f>
        <v>3.6861833688216321E-2</v>
      </c>
    </row>
    <row r="7" spans="1:4" x14ac:dyDescent="0.25">
      <c r="A7" s="2">
        <v>238</v>
      </c>
      <c r="B7" s="27">
        <v>646.80316714745277</v>
      </c>
      <c r="C7" s="32">
        <v>7.2870976623347292E-8</v>
      </c>
      <c r="D7" s="32">
        <f>D6+C7</f>
        <v>3.6861906559192942E-2</v>
      </c>
    </row>
    <row r="8" spans="1:4" x14ac:dyDescent="0.25">
      <c r="A8" s="2">
        <v>349</v>
      </c>
      <c r="B8" s="27">
        <v>609.83198464642192</v>
      </c>
      <c r="C8" s="32">
        <v>2.1638861288131275E-5</v>
      </c>
      <c r="D8" s="32">
        <f>D7+C8</f>
        <v>3.688354542048107E-2</v>
      </c>
    </row>
    <row r="9" spans="1:4" x14ac:dyDescent="0.25">
      <c r="A9" s="10">
        <v>487</v>
      </c>
      <c r="B9" s="35">
        <v>553.30004256899701</v>
      </c>
      <c r="C9" s="33">
        <v>2.5667104164161989E-2</v>
      </c>
      <c r="D9" s="33">
        <f>D8+C9</f>
        <v>6.2550649584643056E-2</v>
      </c>
    </row>
    <row r="10" spans="1:4" x14ac:dyDescent="0.25">
      <c r="A10" s="2">
        <v>306</v>
      </c>
      <c r="B10" s="27">
        <v>527.87868442354375</v>
      </c>
      <c r="C10" s="32">
        <v>2.3842370386701605E-6</v>
      </c>
      <c r="D10" s="32">
        <f>D9+C10</f>
        <v>6.2553033821681731E-2</v>
      </c>
    </row>
    <row r="11" spans="1:4" x14ac:dyDescent="0.25">
      <c r="A11" s="2">
        <v>227</v>
      </c>
      <c r="B11" s="27">
        <v>508.44859318477393</v>
      </c>
      <c r="C11" s="32">
        <v>4.1449018227635699E-8</v>
      </c>
      <c r="D11" s="32">
        <f>D10+C11</f>
        <v>6.2553075270699962E-2</v>
      </c>
    </row>
    <row r="12" spans="1:4" x14ac:dyDescent="0.25">
      <c r="A12" s="2">
        <v>477</v>
      </c>
      <c r="B12" s="27">
        <v>468.66229451364052</v>
      </c>
      <c r="C12" s="32">
        <v>1.5367843386363E-2</v>
      </c>
      <c r="D12" s="32">
        <f>D11+C12</f>
        <v>7.7920918657062965E-2</v>
      </c>
    </row>
    <row r="13" spans="1:4" x14ac:dyDescent="0.25">
      <c r="A13" s="2">
        <v>131</v>
      </c>
      <c r="B13" s="27">
        <v>458.05654235240218</v>
      </c>
      <c r="C13" s="32">
        <v>3.0128697425081101E-10</v>
      </c>
      <c r="D13" s="32">
        <f>D12+C13</f>
        <v>7.7920918958349933E-2</v>
      </c>
    </row>
    <row r="14" spans="1:4" x14ac:dyDescent="0.25">
      <c r="A14" s="2">
        <v>320</v>
      </c>
      <c r="B14" s="27">
        <v>445.83329154763487</v>
      </c>
      <c r="C14" s="32">
        <v>4.8889878315970292E-6</v>
      </c>
      <c r="D14" s="32">
        <f>D13+C14</f>
        <v>7.7925807946181536E-2</v>
      </c>
    </row>
    <row r="15" spans="1:4" x14ac:dyDescent="0.25">
      <c r="A15" s="2">
        <v>142</v>
      </c>
      <c r="B15" s="27">
        <v>424.07579815271311</v>
      </c>
      <c r="C15" s="32">
        <v>5.296886873646519E-10</v>
      </c>
      <c r="D15" s="32">
        <f>D14+C15</f>
        <v>7.7925808475870217E-2</v>
      </c>
    </row>
    <row r="16" spans="1:4" x14ac:dyDescent="0.25">
      <c r="A16" s="2">
        <v>488</v>
      </c>
      <c r="B16" s="27">
        <v>362.82053692571208</v>
      </c>
      <c r="C16" s="32">
        <v>2.7018004383328412E-2</v>
      </c>
      <c r="D16" s="32">
        <f>D15+C16</f>
        <v>0.10494381285919863</v>
      </c>
    </row>
    <row r="17" spans="1:4" x14ac:dyDescent="0.25">
      <c r="A17" s="2">
        <v>365</v>
      </c>
      <c r="B17" s="27">
        <v>347.10660249039938</v>
      </c>
      <c r="C17" s="32">
        <v>4.9165076395886939E-5</v>
      </c>
      <c r="D17" s="32">
        <f>D16+C17</f>
        <v>0.10499297793559452</v>
      </c>
    </row>
    <row r="18" spans="1:4" x14ac:dyDescent="0.25">
      <c r="A18" s="2">
        <v>441</v>
      </c>
      <c r="B18" s="27">
        <v>346.88487272424391</v>
      </c>
      <c r="C18" s="32">
        <v>2.4247262624888018E-3</v>
      </c>
      <c r="D18" s="32">
        <f>D17+C18</f>
        <v>0.10741770419808332</v>
      </c>
    </row>
    <row r="19" spans="1:4" x14ac:dyDescent="0.25">
      <c r="A19" s="2">
        <v>453</v>
      </c>
      <c r="B19" s="27">
        <v>331.18445984872233</v>
      </c>
      <c r="C19" s="32">
        <v>4.4872415965751923E-3</v>
      </c>
      <c r="D19" s="32">
        <f>D18+C19</f>
        <v>0.11190494579465851</v>
      </c>
    </row>
    <row r="20" spans="1:4" x14ac:dyDescent="0.25">
      <c r="A20" s="2">
        <v>366</v>
      </c>
      <c r="B20" s="27">
        <v>328.59820757619309</v>
      </c>
      <c r="C20" s="32">
        <v>5.1752711995670458E-5</v>
      </c>
      <c r="D20" s="32">
        <f>D19+C20</f>
        <v>0.11195669850665418</v>
      </c>
    </row>
    <row r="21" spans="1:4" x14ac:dyDescent="0.25">
      <c r="A21" s="2">
        <v>370</v>
      </c>
      <c r="B21" s="27">
        <v>297.98658309707389</v>
      </c>
      <c r="C21" s="32">
        <v>6.3538753687489156E-5</v>
      </c>
      <c r="D21" s="32">
        <f>D20+C21</f>
        <v>0.11202023726034167</v>
      </c>
    </row>
    <row r="22" spans="1:4" x14ac:dyDescent="0.25">
      <c r="A22" s="2">
        <v>473</v>
      </c>
      <c r="B22" s="27">
        <v>290.42365760266694</v>
      </c>
      <c r="C22" s="32">
        <v>1.2517204487213829E-2</v>
      </c>
      <c r="D22" s="32">
        <f>D21+C22</f>
        <v>0.1245374417475555</v>
      </c>
    </row>
    <row r="23" spans="1:4" x14ac:dyDescent="0.25">
      <c r="A23" s="2">
        <v>335</v>
      </c>
      <c r="B23" s="27">
        <v>277.36797114148794</v>
      </c>
      <c r="C23" s="32">
        <v>1.0552731226773268E-5</v>
      </c>
      <c r="D23" s="32">
        <f>D22+C23</f>
        <v>0.12454799447878227</v>
      </c>
    </row>
    <row r="24" spans="1:4" x14ac:dyDescent="0.25">
      <c r="A24" s="2">
        <v>415</v>
      </c>
      <c r="B24" s="27">
        <v>268.9548472438255</v>
      </c>
      <c r="C24" s="32">
        <v>6.3896409374461537E-4</v>
      </c>
      <c r="D24" s="32">
        <f>D23+C24</f>
        <v>0.1251869585725269</v>
      </c>
    </row>
    <row r="25" spans="1:4" x14ac:dyDescent="0.25">
      <c r="A25" s="2">
        <v>256</v>
      </c>
      <c r="B25" s="27">
        <v>260.64333311854716</v>
      </c>
      <c r="C25" s="32">
        <v>1.8345505999429963E-7</v>
      </c>
      <c r="D25" s="32">
        <f>D24+C25</f>
        <v>0.12518714202758691</v>
      </c>
    </row>
    <row r="26" spans="1:4" x14ac:dyDescent="0.25">
      <c r="A26" s="2">
        <v>451</v>
      </c>
      <c r="B26" s="27">
        <v>257.58125750509498</v>
      </c>
      <c r="C26" s="32">
        <v>4.0497355409091114E-3</v>
      </c>
      <c r="D26" s="32">
        <f>D25+C26</f>
        <v>0.12923687756849603</v>
      </c>
    </row>
    <row r="27" spans="1:4" x14ac:dyDescent="0.25">
      <c r="A27" s="2">
        <v>304</v>
      </c>
      <c r="B27" s="27">
        <v>243.4569478242629</v>
      </c>
      <c r="C27" s="32">
        <v>2.1517739273998197E-6</v>
      </c>
      <c r="D27" s="32">
        <f>D26+C27</f>
        <v>0.12923902934242343</v>
      </c>
    </row>
    <row r="28" spans="1:4" x14ac:dyDescent="0.25">
      <c r="A28" s="2">
        <v>322</v>
      </c>
      <c r="B28" s="27">
        <v>217.41772571241745</v>
      </c>
      <c r="C28" s="32">
        <v>5.4171610322404757E-6</v>
      </c>
      <c r="D28" s="32">
        <f>D27+C28</f>
        <v>0.12924444650345568</v>
      </c>
    </row>
    <row r="29" spans="1:4" x14ac:dyDescent="0.25">
      <c r="A29" s="2">
        <v>374</v>
      </c>
      <c r="B29" s="27">
        <v>214.40972940617939</v>
      </c>
      <c r="C29" s="32">
        <v>7.8008920972047989E-5</v>
      </c>
      <c r="D29" s="32">
        <f>D28+C29</f>
        <v>0.12932245542442772</v>
      </c>
    </row>
    <row r="30" spans="1:4" x14ac:dyDescent="0.25">
      <c r="A30" s="2">
        <v>499</v>
      </c>
      <c r="B30" s="27">
        <v>203.27114051590615</v>
      </c>
      <c r="C30" s="32">
        <v>4.7500000000345578E-2</v>
      </c>
      <c r="D30" s="32">
        <f>D29+C30</f>
        <v>0.17682245542477329</v>
      </c>
    </row>
    <row r="31" spans="1:4" x14ac:dyDescent="0.25">
      <c r="A31" s="2">
        <v>254</v>
      </c>
      <c r="B31" s="27">
        <v>200.84178558204439</v>
      </c>
      <c r="C31" s="32">
        <v>1.6556819164485539E-7</v>
      </c>
      <c r="D31" s="32">
        <f>D30+C31</f>
        <v>0.17682262099296495</v>
      </c>
    </row>
    <row r="32" spans="1:4" x14ac:dyDescent="0.25">
      <c r="A32" s="2">
        <v>437</v>
      </c>
      <c r="B32" s="27">
        <v>183.51518918535294</v>
      </c>
      <c r="C32" s="32">
        <v>1.9749546953362696E-3</v>
      </c>
      <c r="D32" s="32">
        <f>D31+C32</f>
        <v>0.17879757568830121</v>
      </c>
    </row>
    <row r="33" spans="1:4" x14ac:dyDescent="0.25">
      <c r="A33" s="2">
        <v>495</v>
      </c>
      <c r="B33" s="27">
        <v>179.44740578140045</v>
      </c>
      <c r="C33" s="32">
        <v>3.8689046875281477E-2</v>
      </c>
      <c r="D33" s="32">
        <f>D32+C33</f>
        <v>0.2174866225635827</v>
      </c>
    </row>
    <row r="34" spans="1:4" x14ac:dyDescent="0.25">
      <c r="A34" s="2">
        <v>132</v>
      </c>
      <c r="B34" s="27">
        <v>171.98518253582733</v>
      </c>
      <c r="C34" s="32">
        <v>3.1714418342190626E-10</v>
      </c>
      <c r="D34" s="32">
        <f>D33+C34</f>
        <v>0.21748662288072687</v>
      </c>
    </row>
    <row r="35" spans="1:4" x14ac:dyDescent="0.25">
      <c r="A35" s="2">
        <v>336</v>
      </c>
      <c r="B35" s="27">
        <v>167.32651309626817</v>
      </c>
      <c r="C35" s="32">
        <v>1.1108138133445545E-5</v>
      </c>
      <c r="D35" s="32">
        <f>D34+C35</f>
        <v>0.21749773101886033</v>
      </c>
    </row>
    <row r="36" spans="1:4" x14ac:dyDescent="0.25">
      <c r="A36" s="2">
        <v>135</v>
      </c>
      <c r="B36" s="27">
        <v>150.6136661845303</v>
      </c>
      <c r="C36" s="32">
        <v>3.6990136570567876E-10</v>
      </c>
      <c r="D36" s="32">
        <f>D35+C36</f>
        <v>0.21749773138876169</v>
      </c>
    </row>
    <row r="37" spans="1:4" x14ac:dyDescent="0.25">
      <c r="A37" s="2">
        <v>283</v>
      </c>
      <c r="B37" s="27">
        <v>139.92517279813183</v>
      </c>
      <c r="C37" s="32">
        <v>7.3281162811964704E-7</v>
      </c>
      <c r="D37" s="32">
        <f>D36+C37</f>
        <v>0.21749846420038982</v>
      </c>
    </row>
    <row r="38" spans="1:4" x14ac:dyDescent="0.25">
      <c r="A38" s="2">
        <v>408</v>
      </c>
      <c r="B38" s="27">
        <v>138.07953179357719</v>
      </c>
      <c r="C38" s="32">
        <v>4.4621245752660805E-4</v>
      </c>
      <c r="D38" s="32">
        <f>D37+C38</f>
        <v>0.21794467665791642</v>
      </c>
    </row>
    <row r="39" spans="1:4" x14ac:dyDescent="0.25">
      <c r="A39" s="2">
        <v>358</v>
      </c>
      <c r="B39" s="27">
        <v>131.83009795185353</v>
      </c>
      <c r="C39" s="32">
        <v>3.4333806512546328E-5</v>
      </c>
      <c r="D39" s="32">
        <f>D38+C39</f>
        <v>0.21797901046442897</v>
      </c>
    </row>
    <row r="40" spans="1:4" x14ac:dyDescent="0.25">
      <c r="A40" s="2">
        <v>298</v>
      </c>
      <c r="B40" s="27">
        <v>110.60414298050455</v>
      </c>
      <c r="C40" s="32">
        <v>1.5817515644899151E-6</v>
      </c>
      <c r="D40" s="32">
        <f>D39+C40</f>
        <v>0.21798059221599345</v>
      </c>
    </row>
    <row r="41" spans="1:4" x14ac:dyDescent="0.25">
      <c r="A41" s="2">
        <v>371</v>
      </c>
      <c r="B41" s="27">
        <v>109.66894476265588</v>
      </c>
      <c r="C41" s="32">
        <v>6.6882898618409638E-5</v>
      </c>
      <c r="D41" s="32">
        <f>D40+C41</f>
        <v>0.21804747511461187</v>
      </c>
    </row>
    <row r="42" spans="1:4" x14ac:dyDescent="0.25">
      <c r="A42" s="2">
        <v>343</v>
      </c>
      <c r="B42" s="27">
        <v>95.647184447145264</v>
      </c>
      <c r="C42" s="32">
        <v>1.5906551455264539E-5</v>
      </c>
      <c r="D42" s="32">
        <f>D41+C42</f>
        <v>0.21806338166606712</v>
      </c>
    </row>
    <row r="43" spans="1:4" x14ac:dyDescent="0.25">
      <c r="A43" s="2">
        <v>490</v>
      </c>
      <c r="B43" s="27">
        <v>89.430007620932884</v>
      </c>
      <c r="C43" s="32">
        <v>2.9936846962136748E-2</v>
      </c>
      <c r="D43" s="32">
        <f>D42+C43</f>
        <v>0.24800022862820387</v>
      </c>
    </row>
    <row r="44" spans="1:4" x14ac:dyDescent="0.25">
      <c r="A44" s="2">
        <v>393</v>
      </c>
      <c r="B44" s="27">
        <v>86.762939609485329</v>
      </c>
      <c r="C44" s="32">
        <v>2.067263183601089E-4</v>
      </c>
      <c r="D44" s="32">
        <f>D43+C44</f>
        <v>0.24820695494656397</v>
      </c>
    </row>
    <row r="45" spans="1:4" x14ac:dyDescent="0.25">
      <c r="A45" s="2">
        <v>465</v>
      </c>
      <c r="B45" s="27">
        <v>85.165204801218351</v>
      </c>
      <c r="C45" s="32">
        <v>8.3041691994407835E-3</v>
      </c>
      <c r="D45" s="32">
        <f>D44+C45</f>
        <v>0.25651112414600474</v>
      </c>
    </row>
    <row r="46" spans="1:4" x14ac:dyDescent="0.25">
      <c r="A46" s="2">
        <v>364</v>
      </c>
      <c r="B46" s="27">
        <v>76.21973686113779</v>
      </c>
      <c r="C46" s="32">
        <v>4.6706822576092591E-5</v>
      </c>
      <c r="D46" s="32">
        <f>D45+C46</f>
        <v>0.25655783096858081</v>
      </c>
    </row>
    <row r="47" spans="1:4" x14ac:dyDescent="0.25">
      <c r="A47" s="2">
        <v>249</v>
      </c>
      <c r="B47" s="27">
        <v>67.942086539558659</v>
      </c>
      <c r="C47" s="32">
        <v>1.2811351055113591E-7</v>
      </c>
      <c r="D47" s="32">
        <f>D46+C47</f>
        <v>0.25655795908209139</v>
      </c>
    </row>
    <row r="48" spans="1:4" x14ac:dyDescent="0.25">
      <c r="A48" s="2">
        <v>237</v>
      </c>
      <c r="B48" s="27">
        <v>62.433190469790134</v>
      </c>
      <c r="C48" s="32">
        <v>6.9227427792179943E-8</v>
      </c>
      <c r="D48" s="32">
        <f>D47+C48</f>
        <v>0.25655802830951918</v>
      </c>
    </row>
    <row r="49" spans="1:4" x14ac:dyDescent="0.25">
      <c r="A49" s="2">
        <v>296</v>
      </c>
      <c r="B49" s="27">
        <v>49.34343586176692</v>
      </c>
      <c r="C49" s="32">
        <v>1.427530786952148E-6</v>
      </c>
      <c r="D49" s="32">
        <f>D48+C49</f>
        <v>0.25655945584030615</v>
      </c>
    </row>
    <row r="50" spans="1:4" x14ac:dyDescent="0.25">
      <c r="A50" s="2">
        <v>292</v>
      </c>
      <c r="B50" s="27">
        <v>41.862506848694466</v>
      </c>
      <c r="C50" s="32">
        <v>1.162732748039943E-6</v>
      </c>
      <c r="D50" s="32">
        <f>D49+C50</f>
        <v>0.25656061857305418</v>
      </c>
    </row>
    <row r="51" spans="1:4" x14ac:dyDescent="0.25">
      <c r="A51" s="2">
        <v>228</v>
      </c>
      <c r="B51" s="27">
        <v>34.000257186227827</v>
      </c>
      <c r="C51" s="32">
        <v>4.3630545502774418E-8</v>
      </c>
      <c r="D51" s="32">
        <f>D50+C51</f>
        <v>0.25656066220359969</v>
      </c>
    </row>
    <row r="52" spans="1:4" x14ac:dyDescent="0.25">
      <c r="A52" s="2">
        <v>350</v>
      </c>
      <c r="B52" s="27">
        <v>29.621718991038506</v>
      </c>
      <c r="C52" s="32">
        <v>2.2777748724348707E-5</v>
      </c>
      <c r="D52" s="32">
        <f>D51+C52</f>
        <v>0.25658343995232402</v>
      </c>
    </row>
    <row r="53" spans="1:4" x14ac:dyDescent="0.25">
      <c r="A53" s="2">
        <v>231</v>
      </c>
      <c r="B53" s="27">
        <v>27.168344712714315</v>
      </c>
      <c r="C53" s="32">
        <v>5.0888520778859208E-8</v>
      </c>
      <c r="D53" s="32">
        <f>D52+C53</f>
        <v>0.25658349084084481</v>
      </c>
    </row>
    <row r="54" spans="1:4" x14ac:dyDescent="0.25">
      <c r="A54" s="2">
        <v>375</v>
      </c>
      <c r="B54" s="27">
        <v>21.176858476450434</v>
      </c>
      <c r="C54" s="32">
        <v>8.2114653654787354E-5</v>
      </c>
      <c r="D54" s="32">
        <f>D53+C54</f>
        <v>0.25666560549449957</v>
      </c>
    </row>
    <row r="55" spans="1:4" x14ac:dyDescent="0.25">
      <c r="A55" s="2">
        <v>427</v>
      </c>
      <c r="B55" s="27">
        <v>5.9024066816200502</v>
      </c>
      <c r="C55" s="32">
        <v>1.182478329420103E-3</v>
      </c>
      <c r="D55" s="32">
        <f>D54+C55</f>
        <v>0.25784808382391966</v>
      </c>
    </row>
    <row r="56" spans="1:4" x14ac:dyDescent="0.25">
      <c r="A56" s="2">
        <v>21</v>
      </c>
      <c r="B56" s="27">
        <v>-9.1281721428094897</v>
      </c>
      <c r="C56" s="32">
        <v>1.0680139804327075E-12</v>
      </c>
      <c r="D56" s="32">
        <f>D55+C56</f>
        <v>0.25784808382498769</v>
      </c>
    </row>
    <row r="57" spans="1:4" x14ac:dyDescent="0.25">
      <c r="A57" s="2">
        <v>241</v>
      </c>
      <c r="B57" s="27">
        <v>-9.8360133925016271</v>
      </c>
      <c r="C57" s="32">
        <v>8.4993120423790393E-8</v>
      </c>
      <c r="D57" s="32">
        <f>D56+C57</f>
        <v>0.25784816881810813</v>
      </c>
    </row>
    <row r="58" spans="1:4" x14ac:dyDescent="0.25">
      <c r="A58" s="2">
        <v>444</v>
      </c>
      <c r="B58" s="27">
        <v>-13.858432648405142</v>
      </c>
      <c r="C58" s="32">
        <v>2.8280813675332288E-3</v>
      </c>
      <c r="D58" s="32">
        <f>D57+C58</f>
        <v>0.26067625018564133</v>
      </c>
    </row>
    <row r="59" spans="1:4" x14ac:dyDescent="0.25">
      <c r="A59" s="2">
        <v>284</v>
      </c>
      <c r="B59" s="27">
        <v>-17.892647082699114</v>
      </c>
      <c r="C59" s="32">
        <v>7.7138066117857602E-7</v>
      </c>
      <c r="D59" s="32">
        <f>D58+C59</f>
        <v>0.26067702156630251</v>
      </c>
    </row>
    <row r="60" spans="1:4" x14ac:dyDescent="0.25">
      <c r="A60" s="2">
        <v>445</v>
      </c>
      <c r="B60" s="27">
        <v>-18.999099799242686</v>
      </c>
      <c r="C60" s="32">
        <v>2.9769277552981355E-3</v>
      </c>
      <c r="D60" s="32">
        <f>D59+C60</f>
        <v>0.26365394932160063</v>
      </c>
    </row>
    <row r="61" spans="1:4" x14ac:dyDescent="0.25">
      <c r="A61" s="2">
        <v>225</v>
      </c>
      <c r="B61" s="27">
        <v>-21.157300664090144</v>
      </c>
      <c r="C61" s="32">
        <v>3.7407738950441213E-8</v>
      </c>
      <c r="D61" s="32">
        <f>D60+C61</f>
        <v>0.2636539867293396</v>
      </c>
    </row>
    <row r="62" spans="1:4" x14ac:dyDescent="0.25">
      <c r="A62" s="2">
        <v>141</v>
      </c>
      <c r="B62" s="27">
        <v>-25.760367490569479</v>
      </c>
      <c r="C62" s="32">
        <v>5.0320425299641947E-10</v>
      </c>
      <c r="D62" s="32">
        <f>D61+C62</f>
        <v>0.26365398723254385</v>
      </c>
    </row>
    <row r="63" spans="1:4" x14ac:dyDescent="0.25">
      <c r="A63" s="2">
        <v>221</v>
      </c>
      <c r="B63" s="27">
        <v>-30.205428388995642</v>
      </c>
      <c r="C63" s="32">
        <v>3.0468837173502812E-8</v>
      </c>
      <c r="D63" s="32">
        <f>D62+C63</f>
        <v>0.26365401770138103</v>
      </c>
    </row>
    <row r="64" spans="1:4" x14ac:dyDescent="0.25">
      <c r="A64" s="2">
        <v>334</v>
      </c>
      <c r="B64" s="27">
        <v>-30.780154949825373</v>
      </c>
      <c r="C64" s="32">
        <v>1.0025094665434603E-5</v>
      </c>
      <c r="D64" s="32">
        <f>D63+C64</f>
        <v>0.26366404279604644</v>
      </c>
    </row>
    <row r="65" spans="1:4" x14ac:dyDescent="0.25">
      <c r="A65" s="2">
        <v>448</v>
      </c>
      <c r="B65" s="27">
        <v>-34.316934567585122</v>
      </c>
      <c r="C65" s="32">
        <v>3.4721420093869484E-3</v>
      </c>
      <c r="D65" s="32">
        <f>D64+C65</f>
        <v>0.26713618480543339</v>
      </c>
    </row>
    <row r="66" spans="1:4" x14ac:dyDescent="0.25">
      <c r="A66" s="2">
        <v>498</v>
      </c>
      <c r="B66" s="27">
        <v>-40.510578030975012</v>
      </c>
      <c r="C66" s="32">
        <v>4.5125000000328305E-2</v>
      </c>
      <c r="D66" s="32">
        <f>D65+C66</f>
        <v>0.3122611848057617</v>
      </c>
    </row>
    <row r="67" spans="1:4" x14ac:dyDescent="0.25">
      <c r="A67" s="2">
        <v>98</v>
      </c>
      <c r="B67" s="27">
        <v>-58.723606833416852</v>
      </c>
      <c r="C67" s="32">
        <v>5.5444609678628057E-11</v>
      </c>
      <c r="D67" s="32">
        <f>D66+C67</f>
        <v>0.3122611848612063</v>
      </c>
    </row>
    <row r="68" spans="1:4" x14ac:dyDescent="0.25">
      <c r="A68" s="2">
        <v>233</v>
      </c>
      <c r="B68" s="27">
        <v>-65.612936095902114</v>
      </c>
      <c r="C68" s="32">
        <v>5.6386172608154252E-8</v>
      </c>
      <c r="D68" s="32">
        <f>D67+C68</f>
        <v>0.31226124124737892</v>
      </c>
    </row>
    <row r="69" spans="1:4" x14ac:dyDescent="0.25">
      <c r="A69" s="2">
        <v>257</v>
      </c>
      <c r="B69" s="27">
        <v>-77.071083563510911</v>
      </c>
      <c r="C69" s="32">
        <v>1.9311058946768379E-7</v>
      </c>
      <c r="D69" s="32">
        <f>D68+C69</f>
        <v>0.31226143435796838</v>
      </c>
    </row>
    <row r="70" spans="1:4" x14ac:dyDescent="0.25">
      <c r="A70" s="2">
        <v>31</v>
      </c>
      <c r="B70" s="27">
        <v>-85.427866469981382</v>
      </c>
      <c r="C70" s="32">
        <v>1.7837783347579501E-12</v>
      </c>
      <c r="D70" s="32">
        <f>D69+C70</f>
        <v>0.31226143435975218</v>
      </c>
    </row>
    <row r="71" spans="1:4" x14ac:dyDescent="0.25">
      <c r="A71" s="2">
        <v>193</v>
      </c>
      <c r="B71" s="27">
        <v>-87.012204615159135</v>
      </c>
      <c r="C71" s="32">
        <v>7.246308642326061E-9</v>
      </c>
      <c r="D71" s="32">
        <f>D70+C71</f>
        <v>0.31226144160606084</v>
      </c>
    </row>
    <row r="72" spans="1:4" x14ac:dyDescent="0.25">
      <c r="A72" s="2">
        <v>313</v>
      </c>
      <c r="B72" s="27">
        <v>-105.91118252080923</v>
      </c>
      <c r="C72" s="32">
        <v>3.4141625429527157E-6</v>
      </c>
      <c r="D72" s="32">
        <f>D71+C72</f>
        <v>0.3122648557686038</v>
      </c>
    </row>
    <row r="73" spans="1:4" x14ac:dyDescent="0.25">
      <c r="A73" s="2">
        <v>418</v>
      </c>
      <c r="B73" s="27">
        <v>-109.66189769613266</v>
      </c>
      <c r="C73" s="32">
        <v>7.4525626912916201E-4</v>
      </c>
      <c r="D73" s="32">
        <f>D72+C73</f>
        <v>0.31301011203773293</v>
      </c>
    </row>
    <row r="74" spans="1:4" x14ac:dyDescent="0.25">
      <c r="A74" s="2">
        <v>450</v>
      </c>
      <c r="B74" s="27">
        <v>-114.94795279989194</v>
      </c>
      <c r="C74" s="32">
        <v>3.8472487638636552E-3</v>
      </c>
      <c r="D74" s="32">
        <f>D73+C74</f>
        <v>0.3168573608015966</v>
      </c>
    </row>
    <row r="75" spans="1:4" x14ac:dyDescent="0.25">
      <c r="A75" s="2">
        <v>436</v>
      </c>
      <c r="B75" s="27">
        <v>-126.09879292682308</v>
      </c>
      <c r="C75" s="32">
        <v>1.8762069605694561E-3</v>
      </c>
      <c r="D75" s="32">
        <f>D74+C75</f>
        <v>0.31873356776216605</v>
      </c>
    </row>
    <row r="76" spans="1:4" x14ac:dyDescent="0.25">
      <c r="A76" s="2">
        <v>294</v>
      </c>
      <c r="B76" s="27">
        <v>-130.07837742680567</v>
      </c>
      <c r="C76" s="32">
        <v>1.2883465352243135E-6</v>
      </c>
      <c r="D76" s="32">
        <f>D75+C76</f>
        <v>0.31873485610870128</v>
      </c>
    </row>
    <row r="77" spans="1:4" x14ac:dyDescent="0.25">
      <c r="A77" s="2">
        <v>430</v>
      </c>
      <c r="B77" s="27">
        <v>-131.15817646679352</v>
      </c>
      <c r="C77" s="32">
        <v>1.3791845218487861E-3</v>
      </c>
      <c r="D77" s="32">
        <f>D76+C77</f>
        <v>0.32011404063055005</v>
      </c>
    </row>
    <row r="78" spans="1:4" x14ac:dyDescent="0.25">
      <c r="A78" s="2">
        <v>240</v>
      </c>
      <c r="B78" s="27">
        <v>-145.74825315531052</v>
      </c>
      <c r="C78" s="32">
        <v>8.0743464402600887E-8</v>
      </c>
      <c r="D78" s="32">
        <f>D77+C78</f>
        <v>0.32011412137401446</v>
      </c>
    </row>
    <row r="79" spans="1:4" x14ac:dyDescent="0.25">
      <c r="A79" s="2">
        <v>416</v>
      </c>
      <c r="B79" s="27">
        <v>-153.42361925098521</v>
      </c>
      <c r="C79" s="32">
        <v>6.7259378288906876E-4</v>
      </c>
      <c r="D79" s="32">
        <f>D78+C79</f>
        <v>0.32078671515690355</v>
      </c>
    </row>
    <row r="80" spans="1:4" x14ac:dyDescent="0.25">
      <c r="A80" s="2">
        <v>485</v>
      </c>
      <c r="B80" s="27">
        <v>-154.7187930592554</v>
      </c>
      <c r="C80" s="32">
        <v>2.3164561508156198E-2</v>
      </c>
      <c r="D80" s="32">
        <f>D79+C80</f>
        <v>0.34395127666505976</v>
      </c>
    </row>
    <row r="81" spans="1:4" x14ac:dyDescent="0.25">
      <c r="A81" s="2">
        <v>302</v>
      </c>
      <c r="B81" s="27">
        <v>-158.31934312508383</v>
      </c>
      <c r="C81" s="32">
        <v>1.941975969478337E-6</v>
      </c>
      <c r="D81" s="32">
        <f>D80+C81</f>
        <v>0.34395321864102923</v>
      </c>
    </row>
    <row r="82" spans="1:4" x14ac:dyDescent="0.25">
      <c r="A82" s="2">
        <v>356</v>
      </c>
      <c r="B82" s="27">
        <v>-168.72348351336404</v>
      </c>
      <c r="C82" s="32">
        <v>3.098626037757307E-5</v>
      </c>
      <c r="D82" s="32">
        <f>D81+C82</f>
        <v>0.3439842049014068</v>
      </c>
    </row>
    <row r="83" spans="1:4" x14ac:dyDescent="0.25">
      <c r="A83" s="2">
        <v>216</v>
      </c>
      <c r="B83" s="27">
        <v>-170.51884934087866</v>
      </c>
      <c r="C83" s="32">
        <v>2.3576205392647851E-8</v>
      </c>
      <c r="D83" s="32">
        <f>D82+C83</f>
        <v>0.34398422847761218</v>
      </c>
    </row>
    <row r="84" spans="1:4" x14ac:dyDescent="0.25">
      <c r="A84" s="2">
        <v>345</v>
      </c>
      <c r="B84" s="27">
        <v>-175.09783551500004</v>
      </c>
      <c r="C84" s="32">
        <v>1.7624987762065977E-5</v>
      </c>
      <c r="D84" s="32">
        <f>D83+C84</f>
        <v>0.34400185346537426</v>
      </c>
    </row>
    <row r="85" spans="1:4" x14ac:dyDescent="0.25">
      <c r="A85" s="2">
        <v>293</v>
      </c>
      <c r="B85" s="27">
        <v>-180.61187221779983</v>
      </c>
      <c r="C85" s="32">
        <v>1.2239292084630982E-6</v>
      </c>
      <c r="D85" s="32">
        <f>D84+C85</f>
        <v>0.34400307739458275</v>
      </c>
    </row>
    <row r="86" spans="1:4" x14ac:dyDescent="0.25">
      <c r="A86" s="2">
        <v>56</v>
      </c>
      <c r="B86" s="27">
        <v>-183.80003974960709</v>
      </c>
      <c r="C86" s="32">
        <v>6.4305889896390788E-12</v>
      </c>
      <c r="D86" s="32">
        <f>D85+C86</f>
        <v>0.34400307740101332</v>
      </c>
    </row>
    <row r="87" spans="1:4" x14ac:dyDescent="0.25">
      <c r="A87" s="2">
        <v>461</v>
      </c>
      <c r="B87" s="27">
        <v>-187.46528269999544</v>
      </c>
      <c r="C87" s="32">
        <v>6.7637977140020166E-3</v>
      </c>
      <c r="D87" s="32">
        <f>D86+C87</f>
        <v>0.35076687511501536</v>
      </c>
    </row>
    <row r="88" spans="1:4" x14ac:dyDescent="0.25">
      <c r="A88" s="2">
        <v>351</v>
      </c>
      <c r="B88" s="27">
        <v>-188.97515711539018</v>
      </c>
      <c r="C88" s="32">
        <v>2.3976577604577593E-5</v>
      </c>
      <c r="D88" s="32">
        <f>D87+C88</f>
        <v>0.35079085169261992</v>
      </c>
    </row>
    <row r="89" spans="1:4" x14ac:dyDescent="0.25">
      <c r="A89" s="2">
        <v>486</v>
      </c>
      <c r="B89" s="27">
        <v>-190.04577134529245</v>
      </c>
      <c r="C89" s="32">
        <v>2.4383748955953889E-2</v>
      </c>
      <c r="D89" s="32">
        <f>D88+C89</f>
        <v>0.37517460064857383</v>
      </c>
    </row>
    <row r="90" spans="1:4" x14ac:dyDescent="0.25">
      <c r="A90" s="2">
        <v>442</v>
      </c>
      <c r="B90" s="27">
        <v>-190.34826603291731</v>
      </c>
      <c r="C90" s="32">
        <v>2.5523434341987389E-3</v>
      </c>
      <c r="D90" s="32">
        <f>D89+C90</f>
        <v>0.37772694408277258</v>
      </c>
    </row>
    <row r="91" spans="1:4" x14ac:dyDescent="0.25">
      <c r="A91" s="2">
        <v>297</v>
      </c>
      <c r="B91" s="27">
        <v>-191.90993471615366</v>
      </c>
      <c r="C91" s="32">
        <v>1.5026639862654191E-6</v>
      </c>
      <c r="D91" s="32">
        <f>D90+C91</f>
        <v>0.37772844674675882</v>
      </c>
    </row>
    <row r="92" spans="1:4" x14ac:dyDescent="0.25">
      <c r="A92" s="2">
        <v>435</v>
      </c>
      <c r="B92" s="27">
        <v>-195.05416469163902</v>
      </c>
      <c r="C92" s="32">
        <v>1.7823966125409831E-3</v>
      </c>
      <c r="D92" s="32">
        <f>D91+C92</f>
        <v>0.3795108433592998</v>
      </c>
    </row>
    <row r="93" spans="1:4" x14ac:dyDescent="0.25">
      <c r="A93" s="2">
        <v>73</v>
      </c>
      <c r="B93" s="27">
        <v>-198.84610330380383</v>
      </c>
      <c r="C93" s="32">
        <v>1.5379756610661338E-11</v>
      </c>
      <c r="D93" s="32">
        <f>D92+C93</f>
        <v>0.37951084337467955</v>
      </c>
    </row>
    <row r="94" spans="1:4" x14ac:dyDescent="0.25">
      <c r="A94" s="2">
        <v>303</v>
      </c>
      <c r="B94" s="27">
        <v>-203.55854248905962</v>
      </c>
      <c r="C94" s="32">
        <v>2.0441852310298288E-6</v>
      </c>
      <c r="D94" s="32">
        <f>D93+C94</f>
        <v>0.37951288755991058</v>
      </c>
    </row>
    <row r="95" spans="1:4" x14ac:dyDescent="0.25">
      <c r="A95" s="2">
        <v>133</v>
      </c>
      <c r="B95" s="27">
        <v>-217.81858678338176</v>
      </c>
      <c r="C95" s="32">
        <v>3.3383598254937508E-10</v>
      </c>
      <c r="D95" s="32">
        <f>D94+C95</f>
        <v>0.37951288789374654</v>
      </c>
    </row>
    <row r="96" spans="1:4" x14ac:dyDescent="0.25">
      <c r="A96" s="2">
        <v>466</v>
      </c>
      <c r="B96" s="27">
        <v>-218.91470488721097</v>
      </c>
      <c r="C96" s="32">
        <v>8.7412307362534584E-3</v>
      </c>
      <c r="D96" s="32">
        <f>D95+C96</f>
        <v>0.38825411862999998</v>
      </c>
    </row>
    <row r="97" spans="1:4" x14ac:dyDescent="0.25">
      <c r="A97" s="2">
        <v>20</v>
      </c>
      <c r="B97" s="27">
        <v>-222.61262510196684</v>
      </c>
      <c r="C97" s="32">
        <v>1.0146132814110719E-12</v>
      </c>
      <c r="D97" s="32">
        <f>D96+C97</f>
        <v>0.38825411863101461</v>
      </c>
    </row>
    <row r="98" spans="1:4" x14ac:dyDescent="0.25">
      <c r="A98" s="2">
        <v>223</v>
      </c>
      <c r="B98" s="27">
        <v>-234.02973930271401</v>
      </c>
      <c r="C98" s="32">
        <v>3.3760484402773201E-8</v>
      </c>
      <c r="D98" s="32">
        <f>D97+C98</f>
        <v>0.38825415239149902</v>
      </c>
    </row>
    <row r="99" spans="1:4" x14ac:dyDescent="0.25">
      <c r="A99" s="2">
        <v>100</v>
      </c>
      <c r="B99" s="27">
        <v>-240.02585006737354</v>
      </c>
      <c r="C99" s="32">
        <v>6.1434470558036627E-11</v>
      </c>
      <c r="D99" s="32">
        <f>D98+C99</f>
        <v>0.38825415245293349</v>
      </c>
    </row>
    <row r="100" spans="1:4" x14ac:dyDescent="0.25">
      <c r="A100" s="2">
        <v>389</v>
      </c>
      <c r="B100" s="27">
        <v>-240.15311819654016</v>
      </c>
      <c r="C100" s="32">
        <v>1.6837987834379846E-4</v>
      </c>
      <c r="D100" s="32">
        <f>D99+C100</f>
        <v>0.38842253233127727</v>
      </c>
    </row>
    <row r="101" spans="1:4" x14ac:dyDescent="0.25">
      <c r="A101" s="2">
        <v>429</v>
      </c>
      <c r="B101" s="27">
        <v>-245.88259398017544</v>
      </c>
      <c r="C101" s="32">
        <v>1.3102252957563466E-3</v>
      </c>
      <c r="D101" s="32">
        <f>D100+C101</f>
        <v>0.38973275762703363</v>
      </c>
    </row>
    <row r="102" spans="1:4" x14ac:dyDescent="0.25">
      <c r="A102" s="2">
        <v>399</v>
      </c>
      <c r="B102" s="27">
        <v>-249.13561288204801</v>
      </c>
      <c r="C102" s="32">
        <v>2.8122513796791202E-4</v>
      </c>
      <c r="D102" s="32">
        <f>D101+C102</f>
        <v>0.39001398276500154</v>
      </c>
    </row>
    <row r="103" spans="1:4" x14ac:dyDescent="0.25">
      <c r="A103" s="2">
        <v>47</v>
      </c>
      <c r="B103" s="27">
        <v>-249.50424348197703</v>
      </c>
      <c r="C103" s="32">
        <v>4.0528749149016025E-12</v>
      </c>
      <c r="D103" s="32">
        <f>D102+C103</f>
        <v>0.39001398276905441</v>
      </c>
    </row>
    <row r="104" spans="1:4" x14ac:dyDescent="0.25">
      <c r="A104" s="2">
        <v>280</v>
      </c>
      <c r="B104" s="27">
        <v>-249.92405105019134</v>
      </c>
      <c r="C104" s="32">
        <v>6.2829436965908236E-7</v>
      </c>
      <c r="D104" s="32">
        <f>D103+C104</f>
        <v>0.39001461106342405</v>
      </c>
    </row>
    <row r="105" spans="1:4" x14ac:dyDescent="0.25">
      <c r="A105" s="2">
        <v>23</v>
      </c>
      <c r="B105" s="27">
        <v>-253.60041297190764</v>
      </c>
      <c r="C105" s="32">
        <v>1.1833949921692049E-12</v>
      </c>
      <c r="D105" s="32">
        <f>D104+C105</f>
        <v>0.39001461106460744</v>
      </c>
    </row>
    <row r="106" spans="1:4" x14ac:dyDescent="0.25">
      <c r="A106" s="2">
        <v>492</v>
      </c>
      <c r="B106" s="27">
        <v>-254.62878739763983</v>
      </c>
      <c r="C106" s="32">
        <v>3.3171021564694453E-2</v>
      </c>
      <c r="D106" s="32">
        <f>D105+C106</f>
        <v>0.42318563262930187</v>
      </c>
    </row>
    <row r="107" spans="1:4" x14ac:dyDescent="0.25">
      <c r="A107" s="2">
        <v>134</v>
      </c>
      <c r="B107" s="27">
        <v>-255.25613049901585</v>
      </c>
      <c r="C107" s="32">
        <v>3.5140629742039475E-10</v>
      </c>
      <c r="D107" s="32">
        <f>D106+C107</f>
        <v>0.42318563298070816</v>
      </c>
    </row>
    <row r="108" spans="1:4" x14ac:dyDescent="0.25">
      <c r="A108" s="2">
        <v>469</v>
      </c>
      <c r="B108" s="27">
        <v>-274.01751885746489</v>
      </c>
      <c r="C108" s="32">
        <v>1.0195341287363708E-2</v>
      </c>
      <c r="D108" s="32">
        <f>D107+C108</f>
        <v>0.43338097426807187</v>
      </c>
    </row>
    <row r="109" spans="1:4" x14ac:dyDescent="0.25">
      <c r="A109" s="2">
        <v>197</v>
      </c>
      <c r="B109" s="27">
        <v>-276.78767661051825</v>
      </c>
      <c r="C109" s="32">
        <v>8.896566039028015E-9</v>
      </c>
      <c r="D109" s="32">
        <f>D108+C109</f>
        <v>0.43338098316463791</v>
      </c>
    </row>
    <row r="110" spans="1:4" x14ac:dyDescent="0.25">
      <c r="A110" s="2">
        <v>194</v>
      </c>
      <c r="B110" s="27">
        <v>-287.29143160079548</v>
      </c>
      <c r="C110" s="32">
        <v>7.6276933077116415E-9</v>
      </c>
      <c r="D110" s="32">
        <f>D109+C110</f>
        <v>0.43338099079233122</v>
      </c>
    </row>
    <row r="111" spans="1:4" x14ac:dyDescent="0.25">
      <c r="A111" s="2">
        <v>90</v>
      </c>
      <c r="B111" s="27">
        <v>-290.00335869751871</v>
      </c>
      <c r="C111" s="32">
        <v>3.678308686564915E-11</v>
      </c>
      <c r="D111" s="32">
        <f>D110+C111</f>
        <v>0.4333809908291143</v>
      </c>
    </row>
    <row r="112" spans="1:4" x14ac:dyDescent="0.25">
      <c r="A112" s="2">
        <v>472</v>
      </c>
      <c r="B112" s="27">
        <v>-291.66502644868888</v>
      </c>
      <c r="C112" s="32">
        <v>1.1891344262853135E-2</v>
      </c>
      <c r="D112" s="32">
        <f>D111+C112</f>
        <v>0.44527233509196745</v>
      </c>
    </row>
    <row r="113" spans="1:4" x14ac:dyDescent="0.25">
      <c r="A113" s="2">
        <v>428</v>
      </c>
      <c r="B113" s="27">
        <v>-294.70914458607876</v>
      </c>
      <c r="C113" s="32">
        <v>1.2447140309685295E-3</v>
      </c>
      <c r="D113" s="32">
        <f>D112+C113</f>
        <v>0.44651704912293599</v>
      </c>
    </row>
    <row r="114" spans="1:4" x14ac:dyDescent="0.25">
      <c r="A114" s="2">
        <v>74</v>
      </c>
      <c r="B114" s="27">
        <v>-296.01515817677137</v>
      </c>
      <c r="C114" s="32">
        <v>1.6189217484906679E-11</v>
      </c>
      <c r="D114" s="32">
        <f>D113+C114</f>
        <v>0.44651704913912521</v>
      </c>
    </row>
    <row r="115" spans="1:4" x14ac:dyDescent="0.25">
      <c r="A115" s="2">
        <v>55</v>
      </c>
      <c r="B115" s="27">
        <v>-300.92001699142565</v>
      </c>
      <c r="C115" s="32">
        <v>6.1090595401571254E-12</v>
      </c>
      <c r="D115" s="32">
        <f>D114+C115</f>
        <v>0.44651704914523427</v>
      </c>
    </row>
    <row r="116" spans="1:4" x14ac:dyDescent="0.25">
      <c r="A116" s="2">
        <v>367</v>
      </c>
      <c r="B116" s="27">
        <v>-303.14206765509152</v>
      </c>
      <c r="C116" s="32">
        <v>5.4476538942811018E-5</v>
      </c>
      <c r="D116" s="32">
        <f>D115+C116</f>
        <v>0.44657152568417707</v>
      </c>
    </row>
    <row r="117" spans="1:4" x14ac:dyDescent="0.25">
      <c r="A117" s="2">
        <v>279</v>
      </c>
      <c r="B117" s="27">
        <v>-303.7040326801216</v>
      </c>
      <c r="C117" s="32">
        <v>5.9687965117612826E-7</v>
      </c>
      <c r="D117" s="32">
        <f>D116+C117</f>
        <v>0.44657212256382822</v>
      </c>
    </row>
    <row r="118" spans="1:4" x14ac:dyDescent="0.25">
      <c r="A118" s="2">
        <v>69</v>
      </c>
      <c r="B118" s="27">
        <v>-305.93497685881448</v>
      </c>
      <c r="C118" s="32">
        <v>1.252690788286248E-11</v>
      </c>
      <c r="D118" s="32">
        <f>D117+C118</f>
        <v>0.44657212257635515</v>
      </c>
    </row>
    <row r="119" spans="1:4" x14ac:dyDescent="0.25">
      <c r="A119" s="2">
        <v>459</v>
      </c>
      <c r="B119" s="27">
        <v>-307.89039321031305</v>
      </c>
      <c r="C119" s="32">
        <v>6.1043274368868198E-3</v>
      </c>
      <c r="D119" s="32">
        <f>D118+C119</f>
        <v>0.45267645001324197</v>
      </c>
    </row>
    <row r="120" spans="1:4" x14ac:dyDescent="0.25">
      <c r="A120" s="2">
        <v>299</v>
      </c>
      <c r="B120" s="27">
        <v>-308.5135911773541</v>
      </c>
      <c r="C120" s="32">
        <v>1.6650016468314897E-6</v>
      </c>
      <c r="D120" s="32">
        <f>D119+C120</f>
        <v>0.4526781150148888</v>
      </c>
    </row>
    <row r="121" spans="1:4" x14ac:dyDescent="0.25">
      <c r="A121" s="2">
        <v>185</v>
      </c>
      <c r="B121" s="27">
        <v>-309.83943668998836</v>
      </c>
      <c r="C121" s="32">
        <v>4.8073492047456163E-9</v>
      </c>
      <c r="D121" s="32">
        <f>D120+C121</f>
        <v>0.45267811982223799</v>
      </c>
    </row>
    <row r="122" spans="1:4" x14ac:dyDescent="0.25">
      <c r="A122" s="2">
        <v>360</v>
      </c>
      <c r="B122" s="27">
        <v>-309.87383023284201</v>
      </c>
      <c r="C122" s="32">
        <v>3.8042998905868509E-5</v>
      </c>
      <c r="D122" s="32">
        <f>D121+C122</f>
        <v>0.45271616282114385</v>
      </c>
    </row>
    <row r="123" spans="1:4" x14ac:dyDescent="0.25">
      <c r="A123" s="2">
        <v>333</v>
      </c>
      <c r="B123" s="27">
        <v>-310.08569678285858</v>
      </c>
      <c r="C123" s="32">
        <v>9.5238399321628724E-6</v>
      </c>
      <c r="D123" s="32">
        <f>D122+C123</f>
        <v>0.45272568666107604</v>
      </c>
    </row>
    <row r="124" spans="1:4" x14ac:dyDescent="0.25">
      <c r="A124" s="2">
        <v>110</v>
      </c>
      <c r="B124" s="27">
        <v>-318.19094155307539</v>
      </c>
      <c r="C124" s="32">
        <v>1.0260678193028161E-10</v>
      </c>
      <c r="D124" s="32">
        <f>D123+C124</f>
        <v>0.4527256867636828</v>
      </c>
    </row>
    <row r="125" spans="1:4" x14ac:dyDescent="0.25">
      <c r="A125" s="2">
        <v>70</v>
      </c>
      <c r="B125" s="27">
        <v>-318.79016913019586</v>
      </c>
      <c r="C125" s="32">
        <v>1.3186218824065768E-11</v>
      </c>
      <c r="D125" s="32">
        <f>D124+C125</f>
        <v>0.45272568677686903</v>
      </c>
    </row>
    <row r="126" spans="1:4" x14ac:dyDescent="0.25">
      <c r="A126" s="2">
        <v>151</v>
      </c>
      <c r="B126" s="27">
        <v>-319.90101613484148</v>
      </c>
      <c r="C126" s="32">
        <v>8.404429725624052E-10</v>
      </c>
      <c r="D126" s="32">
        <f>D125+C126</f>
        <v>0.45272568761731202</v>
      </c>
    </row>
    <row r="127" spans="1:4" x14ac:dyDescent="0.25">
      <c r="A127" s="2">
        <v>369</v>
      </c>
      <c r="B127" s="27">
        <v>-322.58211405290058</v>
      </c>
      <c r="C127" s="32">
        <v>6.0361816003114695E-5</v>
      </c>
      <c r="D127" s="32">
        <f>D126+C127</f>
        <v>0.45278604943331513</v>
      </c>
    </row>
    <row r="128" spans="1:4" x14ac:dyDescent="0.25">
      <c r="A128" s="2">
        <v>226</v>
      </c>
      <c r="B128" s="27">
        <v>-324.53317420937674</v>
      </c>
      <c r="C128" s="32">
        <v>3.9376567316253912E-8</v>
      </c>
      <c r="D128" s="32">
        <f>D127+C128</f>
        <v>0.45278608880988247</v>
      </c>
    </row>
    <row r="129" spans="1:4" x14ac:dyDescent="0.25">
      <c r="A129" s="2">
        <v>328</v>
      </c>
      <c r="B129" s="27">
        <v>-328.67087640888349</v>
      </c>
      <c r="C129" s="32">
        <v>7.3693657913089233E-6</v>
      </c>
      <c r="D129" s="32">
        <f>D128+C129</f>
        <v>0.45279345817567379</v>
      </c>
    </row>
    <row r="130" spans="1:4" x14ac:dyDescent="0.25">
      <c r="A130" s="2">
        <v>390</v>
      </c>
      <c r="B130" s="27">
        <v>-328.68914225462504</v>
      </c>
      <c r="C130" s="32">
        <v>1.7724197720399838E-4</v>
      </c>
      <c r="D130" s="32">
        <f>D129+C130</f>
        <v>0.45297070015287777</v>
      </c>
    </row>
    <row r="131" spans="1:4" x14ac:dyDescent="0.25">
      <c r="A131" s="2">
        <v>423</v>
      </c>
      <c r="B131" s="27">
        <v>-337.88438728626352</v>
      </c>
      <c r="C131" s="32">
        <v>9.6313598980223264E-4</v>
      </c>
      <c r="D131" s="32">
        <f>D130+C131</f>
        <v>0.45393383614268001</v>
      </c>
    </row>
    <row r="132" spans="1:4" x14ac:dyDescent="0.25">
      <c r="A132" s="2">
        <v>165</v>
      </c>
      <c r="B132" s="27">
        <v>-341.1480412112287</v>
      </c>
      <c r="C132" s="32">
        <v>1.7233670140032036E-9</v>
      </c>
      <c r="D132" s="32">
        <f>D131+C132</f>
        <v>0.45393383786604702</v>
      </c>
    </row>
    <row r="133" spans="1:4" x14ac:dyDescent="0.25">
      <c r="A133" s="2">
        <v>312</v>
      </c>
      <c r="B133" s="27">
        <v>-342.72933050220308</v>
      </c>
      <c r="C133" s="32">
        <v>3.2434544158050793E-6</v>
      </c>
      <c r="D133" s="32">
        <f>D132+C133</f>
        <v>0.45393708132046284</v>
      </c>
    </row>
    <row r="134" spans="1:4" x14ac:dyDescent="0.25">
      <c r="A134" s="2">
        <v>290</v>
      </c>
      <c r="B134" s="27">
        <v>-355.88429942494258</v>
      </c>
      <c r="C134" s="32">
        <v>1.0493663051060487E-6</v>
      </c>
      <c r="D134" s="32">
        <f>D133+C134</f>
        <v>0.45393813068676797</v>
      </c>
    </row>
    <row r="135" spans="1:4" x14ac:dyDescent="0.25">
      <c r="A135" s="2">
        <v>205</v>
      </c>
      <c r="B135" s="27">
        <v>-359.81924901623279</v>
      </c>
      <c r="C135" s="32">
        <v>1.3410147802866874E-8</v>
      </c>
      <c r="D135" s="32">
        <f>D134+C135</f>
        <v>0.4539381440969158</v>
      </c>
    </row>
    <row r="136" spans="1:4" x14ac:dyDescent="0.25">
      <c r="A136" s="2">
        <v>12</v>
      </c>
      <c r="B136" s="27">
        <v>-362.82054648213671</v>
      </c>
      <c r="C136" s="32">
        <v>6.7311518074534421E-13</v>
      </c>
      <c r="D136" s="32">
        <f>D135+C136</f>
        <v>0.45393814409758892</v>
      </c>
    </row>
    <row r="137" spans="1:4" x14ac:dyDescent="0.25">
      <c r="A137" s="2">
        <v>383</v>
      </c>
      <c r="B137" s="27">
        <v>-364.78251251509937</v>
      </c>
      <c r="C137" s="32">
        <v>1.2377468311495029E-4</v>
      </c>
      <c r="D137" s="32">
        <f>D136+C137</f>
        <v>0.4540619187807039</v>
      </c>
    </row>
    <row r="138" spans="1:4" x14ac:dyDescent="0.25">
      <c r="A138" s="2">
        <v>479</v>
      </c>
      <c r="B138" s="27">
        <v>-366.52540509078244</v>
      </c>
      <c r="C138" s="32">
        <v>1.7028081314529639E-2</v>
      </c>
      <c r="D138" s="32">
        <f>D137+C138</f>
        <v>0.47109000009523355</v>
      </c>
    </row>
    <row r="139" spans="1:4" x14ac:dyDescent="0.25">
      <c r="A139" s="2">
        <v>175</v>
      </c>
      <c r="B139" s="27">
        <v>-371.43445797332242</v>
      </c>
      <c r="C139" s="32">
        <v>2.8783375486994449E-9</v>
      </c>
      <c r="D139" s="32">
        <f>D138+C139</f>
        <v>0.47109000297357112</v>
      </c>
    </row>
    <row r="140" spans="1:4" x14ac:dyDescent="0.25">
      <c r="A140" s="2">
        <v>380</v>
      </c>
      <c r="B140" s="27">
        <v>-374.01320599559403</v>
      </c>
      <c r="C140" s="32">
        <v>1.0612131893568051E-4</v>
      </c>
      <c r="D140" s="32">
        <f>D139+C140</f>
        <v>0.47119612429250679</v>
      </c>
    </row>
    <row r="141" spans="1:4" x14ac:dyDescent="0.25">
      <c r="A141" s="2">
        <v>460</v>
      </c>
      <c r="B141" s="27">
        <v>-385.92829635454109</v>
      </c>
      <c r="C141" s="32">
        <v>6.4256078283019156E-3</v>
      </c>
      <c r="D141" s="32">
        <f>D140+C141</f>
        <v>0.47762173212080872</v>
      </c>
    </row>
    <row r="142" spans="1:4" x14ac:dyDescent="0.25">
      <c r="A142" s="2">
        <v>340</v>
      </c>
      <c r="B142" s="27">
        <v>-390.73766837742005</v>
      </c>
      <c r="C142" s="32">
        <v>1.3637879553957438E-5</v>
      </c>
      <c r="D142" s="32">
        <f>D141+C142</f>
        <v>0.47763537000036266</v>
      </c>
    </row>
    <row r="143" spans="1:4" x14ac:dyDescent="0.25">
      <c r="A143" s="2">
        <v>481</v>
      </c>
      <c r="B143" s="27">
        <v>-391.26077721478941</v>
      </c>
      <c r="C143" s="32">
        <v>1.8867680126902649E-2</v>
      </c>
      <c r="D143" s="32">
        <f>D142+C143</f>
        <v>0.49650305012726531</v>
      </c>
    </row>
    <row r="144" spans="1:4" x14ac:dyDescent="0.25">
      <c r="A144" s="2">
        <v>127</v>
      </c>
      <c r="B144" s="27">
        <v>-393.36194163144683</v>
      </c>
      <c r="C144" s="32">
        <v>2.4540012357087462E-10</v>
      </c>
      <c r="D144" s="32">
        <f>D143+C144</f>
        <v>0.49650305037266546</v>
      </c>
    </row>
    <row r="145" spans="1:4" x14ac:dyDescent="0.25">
      <c r="A145" s="2">
        <v>391</v>
      </c>
      <c r="B145" s="27">
        <v>-393.66965530964808</v>
      </c>
      <c r="C145" s="32">
        <v>1.8657050231999828E-4</v>
      </c>
      <c r="D145" s="32">
        <f>D144+C145</f>
        <v>0.49668962087498547</v>
      </c>
    </row>
    <row r="146" spans="1:4" x14ac:dyDescent="0.25">
      <c r="A146" s="2">
        <v>318</v>
      </c>
      <c r="B146" s="27">
        <v>-399.82504156936193</v>
      </c>
      <c r="C146" s="32">
        <v>4.4123115180163187E-6</v>
      </c>
      <c r="D146" s="32">
        <f>D145+C146</f>
        <v>0.49669403318650351</v>
      </c>
    </row>
    <row r="147" spans="1:4" x14ac:dyDescent="0.25">
      <c r="A147" s="2">
        <v>464</v>
      </c>
      <c r="B147" s="27">
        <v>-404.19401272930554</v>
      </c>
      <c r="C147" s="32">
        <v>7.8889607394687453E-3</v>
      </c>
      <c r="D147" s="32">
        <f>D146+C147</f>
        <v>0.50458299392597228</v>
      </c>
    </row>
    <row r="148" spans="1:4" x14ac:dyDescent="0.25">
      <c r="A148" s="2">
        <v>286</v>
      </c>
      <c r="B148" s="27">
        <v>-405.0033215601652</v>
      </c>
      <c r="C148" s="32">
        <v>8.5471541404828348E-7</v>
      </c>
      <c r="D148" s="32">
        <f>D147+C148</f>
        <v>0.50458384864138628</v>
      </c>
    </row>
    <row r="149" spans="1:4" x14ac:dyDescent="0.25">
      <c r="A149" s="2">
        <v>439</v>
      </c>
      <c r="B149" s="27">
        <v>-407.00605305725912</v>
      </c>
      <c r="C149" s="32">
        <v>2.1883154518961435E-3</v>
      </c>
      <c r="D149" s="32">
        <f>D148+C149</f>
        <v>0.50677216409328241</v>
      </c>
    </row>
    <row r="150" spans="1:4" x14ac:dyDescent="0.25">
      <c r="A150" s="2">
        <v>208</v>
      </c>
      <c r="B150" s="27">
        <v>-415.13272110913385</v>
      </c>
      <c r="C150" s="32">
        <v>1.5640936349749959E-8</v>
      </c>
      <c r="D150" s="32">
        <f>D149+C150</f>
        <v>0.50677217973421873</v>
      </c>
    </row>
    <row r="151" spans="1:4" x14ac:dyDescent="0.25">
      <c r="A151" s="2">
        <v>324</v>
      </c>
      <c r="B151" s="27">
        <v>-416.53579102726508</v>
      </c>
      <c r="C151" s="32">
        <v>6.0023944955573142E-6</v>
      </c>
      <c r="D151" s="32">
        <f>D150+C151</f>
        <v>0.50677818212871428</v>
      </c>
    </row>
    <row r="152" spans="1:4" x14ac:dyDescent="0.25">
      <c r="A152" s="2">
        <v>419</v>
      </c>
      <c r="B152" s="27">
        <v>-419.79968123226718</v>
      </c>
      <c r="C152" s="32">
        <v>7.8448028329385479E-4</v>
      </c>
      <c r="D152" s="32">
        <f>D151+C152</f>
        <v>0.50756266241200809</v>
      </c>
    </row>
    <row r="153" spans="1:4" x14ac:dyDescent="0.25">
      <c r="A153" s="2">
        <v>266</v>
      </c>
      <c r="B153" s="27">
        <v>-421.39048431815172</v>
      </c>
      <c r="C153" s="32">
        <v>3.06403443601898E-7</v>
      </c>
      <c r="D153" s="32">
        <f>D152+C153</f>
        <v>0.50756296881545171</v>
      </c>
    </row>
    <row r="154" spans="1:4" x14ac:dyDescent="0.25">
      <c r="A154" s="2">
        <v>149</v>
      </c>
      <c r="B154" s="27">
        <v>-423.13206529309537</v>
      </c>
      <c r="C154" s="32">
        <v>7.5849978273757075E-10</v>
      </c>
      <c r="D154" s="32">
        <f>D153+C154</f>
        <v>0.50756296957395153</v>
      </c>
    </row>
    <row r="155" spans="1:4" x14ac:dyDescent="0.25">
      <c r="A155" s="2">
        <v>111</v>
      </c>
      <c r="B155" s="27">
        <v>-425.22770121787471</v>
      </c>
      <c r="C155" s="32">
        <v>1.0800713887398068E-10</v>
      </c>
      <c r="D155" s="32">
        <f>D154+C155</f>
        <v>0.50756296968195869</v>
      </c>
    </row>
    <row r="156" spans="1:4" x14ac:dyDescent="0.25">
      <c r="A156" s="2">
        <v>491</v>
      </c>
      <c r="B156" s="27">
        <v>-426.05259192211088</v>
      </c>
      <c r="C156" s="32">
        <v>3.1512470486459734E-2</v>
      </c>
      <c r="D156" s="32">
        <f>D155+C156</f>
        <v>0.53907544016841846</v>
      </c>
    </row>
    <row r="157" spans="1:4" x14ac:dyDescent="0.25">
      <c r="A157" s="2">
        <v>330</v>
      </c>
      <c r="B157" s="27">
        <v>-428.04524631421373</v>
      </c>
      <c r="C157" s="32">
        <v>8.1655022618381438E-6</v>
      </c>
      <c r="D157" s="32">
        <f>D156+C157</f>
        <v>0.53908360567068025</v>
      </c>
    </row>
    <row r="158" spans="1:4" x14ac:dyDescent="0.25">
      <c r="A158" s="2">
        <v>78</v>
      </c>
      <c r="B158" s="27">
        <v>-428.13769662324194</v>
      </c>
      <c r="C158" s="32">
        <v>1.987611204322456E-11</v>
      </c>
      <c r="D158" s="32">
        <f>D157+C158</f>
        <v>0.53908360569055636</v>
      </c>
    </row>
    <row r="159" spans="1:4" x14ac:dyDescent="0.25">
      <c r="A159" s="2">
        <v>10</v>
      </c>
      <c r="B159" s="27">
        <v>-428.4046145342727</v>
      </c>
      <c r="C159" s="32">
        <v>6.0748645062267327E-13</v>
      </c>
      <c r="D159" s="32">
        <f>D158+C159</f>
        <v>0.53908360569116387</v>
      </c>
    </row>
    <row r="160" spans="1:4" x14ac:dyDescent="0.25">
      <c r="A160" s="2">
        <v>28</v>
      </c>
      <c r="B160" s="27">
        <v>-432.94797759351786</v>
      </c>
      <c r="C160" s="32">
        <v>1.5293669497630978E-12</v>
      </c>
      <c r="D160" s="32">
        <f>D159+C160</f>
        <v>0.5390836056926932</v>
      </c>
    </row>
    <row r="161" spans="1:4" x14ac:dyDescent="0.25">
      <c r="A161" s="2">
        <v>337</v>
      </c>
      <c r="B161" s="27">
        <v>-436.71741205533908</v>
      </c>
      <c r="C161" s="32">
        <v>1.1692776982574255E-5</v>
      </c>
      <c r="D161" s="32">
        <f>D160+C161</f>
        <v>0.53909529846967574</v>
      </c>
    </row>
    <row r="162" spans="1:4" x14ac:dyDescent="0.25">
      <c r="A162" s="2">
        <v>207</v>
      </c>
      <c r="B162" s="27">
        <v>-438.09698713757098</v>
      </c>
      <c r="C162" s="32">
        <v>1.4858889532262461E-8</v>
      </c>
      <c r="D162" s="32">
        <f>D161+C162</f>
        <v>0.53909531332856531</v>
      </c>
    </row>
    <row r="163" spans="1:4" x14ac:dyDescent="0.25">
      <c r="A163" s="10">
        <v>3</v>
      </c>
      <c r="B163" s="28">
        <v>-442.79935049611959</v>
      </c>
      <c r="C163" s="33">
        <v>4.2423044534142694E-13</v>
      </c>
      <c r="D163" s="32">
        <f>D162+C163</f>
        <v>0.53909531332898952</v>
      </c>
    </row>
    <row r="164" spans="1:4" x14ac:dyDescent="0.25">
      <c r="A164" s="2">
        <v>217</v>
      </c>
      <c r="B164" s="27">
        <v>-443.4838266913066</v>
      </c>
      <c r="C164" s="32">
        <v>2.481705830805037E-8</v>
      </c>
      <c r="D164" s="32">
        <f>D163+C164</f>
        <v>0.53909533814604782</v>
      </c>
    </row>
    <row r="165" spans="1:4" x14ac:dyDescent="0.25">
      <c r="A165" s="2">
        <v>114</v>
      </c>
      <c r="B165" s="27">
        <v>-444.96124338419759</v>
      </c>
      <c r="C165" s="32">
        <v>1.2597421067092076E-10</v>
      </c>
      <c r="D165" s="32">
        <f>D164+C165</f>
        <v>0.53909533827202205</v>
      </c>
    </row>
    <row r="166" spans="1:4" x14ac:dyDescent="0.25">
      <c r="A166" s="2">
        <v>150</v>
      </c>
      <c r="B166" s="27">
        <v>-448.68711230829649</v>
      </c>
      <c r="C166" s="32">
        <v>7.9842082393428487E-10</v>
      </c>
      <c r="D166" s="32">
        <f>D165+C166</f>
        <v>0.53909533907044282</v>
      </c>
    </row>
    <row r="167" spans="1:4" x14ac:dyDescent="0.25">
      <c r="A167" s="2">
        <v>144</v>
      </c>
      <c r="B167" s="27">
        <v>-454.01264419394283</v>
      </c>
      <c r="C167" s="32">
        <v>5.869126729802238E-10</v>
      </c>
      <c r="D167" s="32">
        <f>D166+C167</f>
        <v>0.53909533965735545</v>
      </c>
    </row>
    <row r="168" spans="1:4" x14ac:dyDescent="0.25">
      <c r="A168" s="2">
        <v>204</v>
      </c>
      <c r="B168" s="27">
        <v>-455.15912761432992</v>
      </c>
      <c r="C168" s="32">
        <v>1.2739640412723528E-8</v>
      </c>
      <c r="D168" s="32">
        <f>D167+C168</f>
        <v>0.53909535239699591</v>
      </c>
    </row>
    <row r="169" spans="1:4" x14ac:dyDescent="0.25">
      <c r="A169" s="2">
        <v>154</v>
      </c>
      <c r="B169" s="27">
        <v>-457.98847036501684</v>
      </c>
      <c r="C169" s="32">
        <v>9.8025131659122953E-10</v>
      </c>
      <c r="D169" s="32">
        <f>D168+C169</f>
        <v>0.53909535337724723</v>
      </c>
    </row>
    <row r="170" spans="1:4" x14ac:dyDescent="0.25">
      <c r="A170" s="2">
        <v>62</v>
      </c>
      <c r="B170" s="27">
        <v>-460.92288167585502</v>
      </c>
      <c r="C170" s="32">
        <v>8.7480069793336649E-12</v>
      </c>
      <c r="D170" s="32">
        <f>D169+C170</f>
        <v>0.53909535338599524</v>
      </c>
    </row>
    <row r="171" spans="1:4" x14ac:dyDescent="0.25">
      <c r="A171" s="2">
        <v>171</v>
      </c>
      <c r="B171" s="27">
        <v>-462.84806490888877</v>
      </c>
      <c r="C171" s="32">
        <v>2.3444239230253768E-9</v>
      </c>
      <c r="D171" s="32">
        <f>D170+C171</f>
        <v>0.53909535573041911</v>
      </c>
    </row>
    <row r="172" spans="1:4" x14ac:dyDescent="0.25">
      <c r="A172" s="2">
        <v>264</v>
      </c>
      <c r="B172" s="27">
        <v>-463.34632996065193</v>
      </c>
      <c r="C172" s="32">
        <v>2.7652910785071287E-7</v>
      </c>
      <c r="D172" s="32">
        <f>D171+C172</f>
        <v>0.53909563225952695</v>
      </c>
    </row>
    <row r="173" spans="1:4" x14ac:dyDescent="0.25">
      <c r="A173" s="2">
        <v>59</v>
      </c>
      <c r="B173" s="27">
        <v>-468.40424294253899</v>
      </c>
      <c r="C173" s="32">
        <v>7.5003224839061998E-12</v>
      </c>
      <c r="D173" s="32">
        <f>D172+C173</f>
        <v>0.53909563226702728</v>
      </c>
    </row>
    <row r="174" spans="1:4" x14ac:dyDescent="0.25">
      <c r="A174" s="2">
        <v>168</v>
      </c>
      <c r="B174" s="27">
        <v>-470.21106729490566</v>
      </c>
      <c r="C174" s="32">
        <v>2.0100504610038822E-9</v>
      </c>
      <c r="D174" s="32">
        <f>D173+C174</f>
        <v>0.53909563427707774</v>
      </c>
    </row>
    <row r="175" spans="1:4" x14ac:dyDescent="0.25">
      <c r="A175" s="2">
        <v>120</v>
      </c>
      <c r="B175" s="27">
        <v>-471.78069139747822</v>
      </c>
      <c r="C175" s="32">
        <v>1.7137205875555666E-10</v>
      </c>
      <c r="D175" s="32">
        <f>D174+C175</f>
        <v>0.53909563444844977</v>
      </c>
    </row>
    <row r="176" spans="1:4" x14ac:dyDescent="0.25">
      <c r="A176" s="2">
        <v>496</v>
      </c>
      <c r="B176" s="27">
        <v>-473.42224434827222</v>
      </c>
      <c r="C176" s="32">
        <v>4.072531250029629E-2</v>
      </c>
      <c r="D176" s="32">
        <f>D175+C176</f>
        <v>0.57982094694874609</v>
      </c>
    </row>
    <row r="177" spans="1:4" x14ac:dyDescent="0.25">
      <c r="A177" s="2">
        <v>192</v>
      </c>
      <c r="B177" s="27">
        <v>-474.06432621769636</v>
      </c>
      <c r="C177" s="32">
        <v>6.8839932102097572E-9</v>
      </c>
      <c r="D177" s="32">
        <f>D176+C177</f>
        <v>0.57982095383273935</v>
      </c>
    </row>
    <row r="178" spans="1:4" x14ac:dyDescent="0.25">
      <c r="A178" s="2">
        <v>407</v>
      </c>
      <c r="B178" s="27">
        <v>-476.73225670264947</v>
      </c>
      <c r="C178" s="32">
        <v>4.2390183465027757E-4</v>
      </c>
      <c r="D178" s="32">
        <f>D177+C178</f>
        <v>0.58024485566738959</v>
      </c>
    </row>
    <row r="179" spans="1:4" x14ac:dyDescent="0.25">
      <c r="A179" s="2">
        <v>117</v>
      </c>
      <c r="B179" s="27">
        <v>-478.00621194571431</v>
      </c>
      <c r="C179" s="32">
        <v>1.469301188755454E-10</v>
      </c>
      <c r="D179" s="32">
        <f>D178+C179</f>
        <v>0.58024485581431973</v>
      </c>
    </row>
    <row r="180" spans="1:4" x14ac:dyDescent="0.25">
      <c r="A180" s="2">
        <v>352</v>
      </c>
      <c r="B180" s="27">
        <v>-480.52850578208745</v>
      </c>
      <c r="C180" s="32">
        <v>2.523850274166062E-5</v>
      </c>
      <c r="D180" s="32">
        <f>D179+C180</f>
        <v>0.58027009431706134</v>
      </c>
    </row>
    <row r="181" spans="1:4" x14ac:dyDescent="0.25">
      <c r="A181" s="2">
        <v>425</v>
      </c>
      <c r="B181" s="27">
        <v>-482.88675592790241</v>
      </c>
      <c r="C181" s="32">
        <v>1.067186692301643E-3</v>
      </c>
      <c r="D181" s="32">
        <f>D180+C181</f>
        <v>0.58133728100936299</v>
      </c>
    </row>
    <row r="182" spans="1:4" x14ac:dyDescent="0.25">
      <c r="A182" s="2">
        <v>64</v>
      </c>
      <c r="B182" s="27">
        <v>-485.37745772589551</v>
      </c>
      <c r="C182" s="32">
        <v>9.6930825255774682E-12</v>
      </c>
      <c r="D182" s="32">
        <f>D181+C182</f>
        <v>0.58133728101905613</v>
      </c>
    </row>
    <row r="183" spans="1:4" x14ac:dyDescent="0.25">
      <c r="A183" s="2">
        <v>220</v>
      </c>
      <c r="B183" s="27">
        <v>-485.62625666433451</v>
      </c>
      <c r="C183" s="32">
        <v>2.894539531482767E-8</v>
      </c>
      <c r="D183" s="32">
        <f>D182+C183</f>
        <v>0.58133730996445143</v>
      </c>
    </row>
    <row r="184" spans="1:4" x14ac:dyDescent="0.25">
      <c r="A184" s="2">
        <v>269</v>
      </c>
      <c r="B184" s="27">
        <v>-487.23112154936098</v>
      </c>
      <c r="C184" s="32">
        <v>3.5737389543886627E-7</v>
      </c>
      <c r="D184" s="32">
        <f>D183+C184</f>
        <v>0.58133766733834691</v>
      </c>
    </row>
    <row r="185" spans="1:4" x14ac:dyDescent="0.25">
      <c r="A185" s="2">
        <v>404</v>
      </c>
      <c r="B185" s="27">
        <v>-489.57688611009507</v>
      </c>
      <c r="C185" s="32">
        <v>3.634428354832818E-4</v>
      </c>
      <c r="D185" s="32">
        <f>D184+C185</f>
        <v>0.58170111017383019</v>
      </c>
    </row>
    <row r="186" spans="1:4" x14ac:dyDescent="0.25">
      <c r="A186" s="2">
        <v>332</v>
      </c>
      <c r="B186" s="27">
        <v>-494.99225577728794</v>
      </c>
      <c r="C186" s="32">
        <v>9.0476479355547307E-6</v>
      </c>
      <c r="D186" s="32">
        <f>D185+C186</f>
        <v>0.58171015782176572</v>
      </c>
    </row>
    <row r="187" spans="1:4" x14ac:dyDescent="0.25">
      <c r="A187" s="2">
        <v>202</v>
      </c>
      <c r="B187" s="27">
        <v>-499.45964534809173</v>
      </c>
      <c r="C187" s="32">
        <v>1.1497525472482987E-8</v>
      </c>
      <c r="D187" s="32">
        <f>D186+C187</f>
        <v>0.5817101693192912</v>
      </c>
    </row>
    <row r="188" spans="1:4" x14ac:dyDescent="0.25">
      <c r="A188" s="2">
        <v>282</v>
      </c>
      <c r="B188" s="27">
        <v>-500.97100693209359</v>
      </c>
      <c r="C188" s="32">
        <v>6.9617104671366475E-7</v>
      </c>
      <c r="D188" s="32">
        <f>D187+C188</f>
        <v>0.5817108654903379</v>
      </c>
    </row>
    <row r="189" spans="1:4" x14ac:dyDescent="0.25">
      <c r="A189" s="2">
        <v>195</v>
      </c>
      <c r="B189" s="27">
        <v>-501.48417334603437</v>
      </c>
      <c r="C189" s="32">
        <v>8.0291508502227825E-9</v>
      </c>
      <c r="D189" s="32">
        <f>D188+C189</f>
        <v>0.5817108735194888</v>
      </c>
    </row>
    <row r="190" spans="1:4" x14ac:dyDescent="0.25">
      <c r="A190" s="2">
        <v>159</v>
      </c>
      <c r="B190" s="27">
        <v>-514.87882311994326</v>
      </c>
      <c r="C190" s="32">
        <v>1.2668331165643759E-9</v>
      </c>
      <c r="D190" s="32">
        <f>D189+C190</f>
        <v>0.58171087478632189</v>
      </c>
    </row>
    <row r="191" spans="1:4" x14ac:dyDescent="0.25">
      <c r="A191" s="2">
        <v>93</v>
      </c>
      <c r="B191" s="27">
        <v>-515.09360890394601</v>
      </c>
      <c r="C191" s="32">
        <v>4.2901982056450387E-11</v>
      </c>
      <c r="D191" s="32">
        <f>D190+C191</f>
        <v>0.5817108748292239</v>
      </c>
    </row>
    <row r="192" spans="1:4" x14ac:dyDescent="0.25">
      <c r="A192" s="2">
        <v>186</v>
      </c>
      <c r="B192" s="27">
        <v>-515.24343073630007</v>
      </c>
      <c r="C192" s="32">
        <v>5.0603675839427543E-9</v>
      </c>
      <c r="D192" s="32">
        <f>D191+C192</f>
        <v>0.58171087988959147</v>
      </c>
    </row>
    <row r="193" spans="1:4" x14ac:dyDescent="0.25">
      <c r="A193" s="2">
        <v>338</v>
      </c>
      <c r="B193" s="27">
        <v>-522.0069753730495</v>
      </c>
      <c r="C193" s="32">
        <v>1.2308186297446589E-5</v>
      </c>
      <c r="D193" s="32">
        <f>D192+C193</f>
        <v>0.58172318807588896</v>
      </c>
    </row>
    <row r="194" spans="1:4" x14ac:dyDescent="0.25">
      <c r="A194" s="2">
        <v>378</v>
      </c>
      <c r="B194" s="27">
        <v>-522.29309094600467</v>
      </c>
      <c r="C194" s="32">
        <v>9.5774490339451654E-5</v>
      </c>
      <c r="D194" s="32">
        <f>D193+C194</f>
        <v>0.58181896256622845</v>
      </c>
    </row>
    <row r="195" spans="1:4" x14ac:dyDescent="0.25">
      <c r="A195" s="2">
        <v>13</v>
      </c>
      <c r="B195" s="27">
        <v>-523.28128843980812</v>
      </c>
      <c r="C195" s="32">
        <v>7.08542295521415E-13</v>
      </c>
      <c r="D195" s="32">
        <f>D194+C195</f>
        <v>0.58181896256693699</v>
      </c>
    </row>
    <row r="196" spans="1:4" x14ac:dyDescent="0.25">
      <c r="A196" s="2">
        <v>163</v>
      </c>
      <c r="B196" s="27">
        <v>-526.02967723306938</v>
      </c>
      <c r="C196" s="32">
        <v>1.5553387301378913E-9</v>
      </c>
      <c r="D196" s="32">
        <f>D195+C196</f>
        <v>0.58181896412227574</v>
      </c>
    </row>
    <row r="197" spans="1:4" x14ac:dyDescent="0.25">
      <c r="A197" s="2">
        <v>424</v>
      </c>
      <c r="B197" s="27">
        <v>-527.43829839104001</v>
      </c>
      <c r="C197" s="32">
        <v>1.0138273576865608E-3</v>
      </c>
      <c r="D197" s="32">
        <f>D196+C197</f>
        <v>0.58283279147996225</v>
      </c>
    </row>
    <row r="198" spans="1:4" x14ac:dyDescent="0.25">
      <c r="A198" s="2">
        <v>401</v>
      </c>
      <c r="B198" s="27">
        <v>-531.26716172973829</v>
      </c>
      <c r="C198" s="32">
        <v>3.1160680107247867E-4</v>
      </c>
      <c r="D198" s="32">
        <f>D197+C198</f>
        <v>0.5831443982810347</v>
      </c>
    </row>
    <row r="199" spans="1:4" x14ac:dyDescent="0.25">
      <c r="A199" s="2">
        <v>4</v>
      </c>
      <c r="B199" s="27">
        <v>-532.62520514326025</v>
      </c>
      <c r="C199" s="32">
        <v>4.4655836351729153E-13</v>
      </c>
      <c r="D199" s="32">
        <f>D198+C199</f>
        <v>0.58314439828148124</v>
      </c>
    </row>
    <row r="200" spans="1:4" x14ac:dyDescent="0.25">
      <c r="A200" s="2">
        <v>167</v>
      </c>
      <c r="B200" s="27">
        <v>-533.72095501973672</v>
      </c>
      <c r="C200" s="32">
        <v>1.9095479379536881E-9</v>
      </c>
      <c r="D200" s="32">
        <f>D199+C200</f>
        <v>0.5831444001910292</v>
      </c>
    </row>
    <row r="201" spans="1:4" x14ac:dyDescent="0.25">
      <c r="A201" s="2">
        <v>107</v>
      </c>
      <c r="B201" s="27">
        <v>-534.9655116359354</v>
      </c>
      <c r="C201" s="32">
        <v>8.7972489657475194E-11</v>
      </c>
      <c r="D201" s="32">
        <f>D200+C201</f>
        <v>0.58314440027900172</v>
      </c>
    </row>
    <row r="202" spans="1:4" x14ac:dyDescent="0.25">
      <c r="A202" s="2">
        <v>75</v>
      </c>
      <c r="B202" s="27">
        <v>-537.22847459359764</v>
      </c>
      <c r="C202" s="32">
        <v>1.7041281563059658E-11</v>
      </c>
      <c r="D202" s="32">
        <f>D201+C202</f>
        <v>0.58314440029604298</v>
      </c>
    </row>
    <row r="203" spans="1:4" x14ac:dyDescent="0.25">
      <c r="A203" s="2">
        <v>392</v>
      </c>
      <c r="B203" s="27">
        <v>-537.35610669635207</v>
      </c>
      <c r="C203" s="32">
        <v>1.9639000244210347E-4</v>
      </c>
      <c r="D203" s="32">
        <f>D202+C203</f>
        <v>0.58334079029848507</v>
      </c>
    </row>
    <row r="204" spans="1:4" x14ac:dyDescent="0.25">
      <c r="A204" s="2">
        <v>191</v>
      </c>
      <c r="B204" s="27">
        <v>-537.66375849438191</v>
      </c>
      <c r="C204" s="32">
        <v>6.5397935496992691E-9</v>
      </c>
      <c r="D204" s="32">
        <f>D203+C204</f>
        <v>0.58334079683827866</v>
      </c>
    </row>
    <row r="205" spans="1:4" x14ac:dyDescent="0.25">
      <c r="A205" s="2">
        <v>206</v>
      </c>
      <c r="B205" s="27">
        <v>-544.09729053605406</v>
      </c>
      <c r="C205" s="32">
        <v>1.4115945055649338E-8</v>
      </c>
      <c r="D205" s="32">
        <f>D204+C205</f>
        <v>0.58334081095422374</v>
      </c>
    </row>
    <row r="206" spans="1:4" x14ac:dyDescent="0.25">
      <c r="A206" s="2">
        <v>63</v>
      </c>
      <c r="B206" s="27">
        <v>-545.13986585322709</v>
      </c>
      <c r="C206" s="32">
        <v>9.2084283992985965E-12</v>
      </c>
      <c r="D206" s="32">
        <f>D205+C206</f>
        <v>0.58334081096343215</v>
      </c>
    </row>
    <row r="207" spans="1:4" x14ac:dyDescent="0.25">
      <c r="A207" s="2">
        <v>43</v>
      </c>
      <c r="B207" s="27">
        <v>-545.40789294524438</v>
      </c>
      <c r="C207" s="32">
        <v>3.3010919486555725E-12</v>
      </c>
      <c r="D207" s="32">
        <f>D206+C207</f>
        <v>0.58334081096673329</v>
      </c>
    </row>
    <row r="208" spans="1:4" x14ac:dyDescent="0.25">
      <c r="A208" s="2">
        <v>278</v>
      </c>
      <c r="B208" s="27">
        <v>-547.73446873837383</v>
      </c>
      <c r="C208" s="32">
        <v>5.6703566861732178E-7</v>
      </c>
      <c r="D208" s="32">
        <f>D207+C208</f>
        <v>0.58334137800240193</v>
      </c>
    </row>
    <row r="209" spans="1:4" x14ac:dyDescent="0.25">
      <c r="A209" s="2">
        <v>262</v>
      </c>
      <c r="B209" s="27">
        <v>-548.36445706343511</v>
      </c>
      <c r="C209" s="32">
        <v>2.4956751983526838E-7</v>
      </c>
      <c r="D209" s="32">
        <f>D208+C209</f>
        <v>0.58334162756992181</v>
      </c>
    </row>
    <row r="210" spans="1:4" x14ac:dyDescent="0.25">
      <c r="A210" s="2">
        <v>96</v>
      </c>
      <c r="B210" s="27">
        <v>-554.85180362110259</v>
      </c>
      <c r="C210" s="32">
        <v>5.0038760234961807E-11</v>
      </c>
      <c r="D210" s="32">
        <f>D209+C210</f>
        <v>0.58334162761996056</v>
      </c>
    </row>
    <row r="211" spans="1:4" x14ac:dyDescent="0.25">
      <c r="A211" s="2">
        <v>49</v>
      </c>
      <c r="B211" s="27">
        <v>-555.30072274019039</v>
      </c>
      <c r="C211" s="32">
        <v>4.490720127314794E-12</v>
      </c>
      <c r="D211" s="32">
        <f>D210+C211</f>
        <v>0.5833416276244513</v>
      </c>
    </row>
    <row r="212" spans="1:4" x14ac:dyDescent="0.25">
      <c r="A212" s="2">
        <v>125</v>
      </c>
      <c r="B212" s="27">
        <v>-557.10904788588232</v>
      </c>
      <c r="C212" s="32">
        <v>2.2147361152271439E-10</v>
      </c>
      <c r="D212" s="32">
        <f>D211+C212</f>
        <v>0.58334162784592491</v>
      </c>
    </row>
    <row r="213" spans="1:4" x14ac:dyDescent="0.25">
      <c r="A213" s="2">
        <v>273</v>
      </c>
      <c r="B213" s="27">
        <v>-557.2003014459624</v>
      </c>
      <c r="C213" s="32">
        <v>4.3876139125865063E-7</v>
      </c>
      <c r="D213" s="32">
        <f>D212+C213</f>
        <v>0.58334206660731613</v>
      </c>
    </row>
    <row r="214" spans="1:4" x14ac:dyDescent="0.25">
      <c r="A214" s="2">
        <v>38</v>
      </c>
      <c r="B214" s="27">
        <v>-558.57873699876654</v>
      </c>
      <c r="C214" s="32">
        <v>2.5543220228044101E-12</v>
      </c>
      <c r="D214" s="32">
        <f>D213+C214</f>
        <v>0.58334206660987042</v>
      </c>
    </row>
    <row r="215" spans="1:4" x14ac:dyDescent="0.25">
      <c r="A215" s="2">
        <v>431</v>
      </c>
      <c r="B215" s="27">
        <v>-563.27816105229431</v>
      </c>
      <c r="C215" s="32">
        <v>1.4517731808934592E-3</v>
      </c>
      <c r="D215" s="32">
        <f>D214+C215</f>
        <v>0.58479383979076394</v>
      </c>
    </row>
    <row r="216" spans="1:4" x14ac:dyDescent="0.25">
      <c r="A216" s="2">
        <v>160</v>
      </c>
      <c r="B216" s="27">
        <v>-567.63306631257001</v>
      </c>
      <c r="C216" s="32">
        <v>1.3335085437519744E-9</v>
      </c>
      <c r="D216" s="32">
        <f>D215+C216</f>
        <v>0.58479384112427246</v>
      </c>
    </row>
    <row r="217" spans="1:4" x14ac:dyDescent="0.25">
      <c r="A217" s="2">
        <v>95</v>
      </c>
      <c r="B217" s="27">
        <v>-568.13963123988651</v>
      </c>
      <c r="C217" s="32">
        <v>4.7536822223213731E-11</v>
      </c>
      <c r="D217" s="32">
        <f>D216+C217</f>
        <v>0.58479384117180933</v>
      </c>
    </row>
    <row r="218" spans="1:4" x14ac:dyDescent="0.25">
      <c r="A218" s="2">
        <v>321</v>
      </c>
      <c r="B218" s="27">
        <v>-569.08129333885881</v>
      </c>
      <c r="C218" s="32">
        <v>5.1463029806284514E-6</v>
      </c>
      <c r="D218" s="32">
        <f>D217+C218</f>
        <v>0.58479898747478998</v>
      </c>
    </row>
    <row r="219" spans="1:4" x14ac:dyDescent="0.25">
      <c r="A219" s="2">
        <v>41</v>
      </c>
      <c r="B219" s="27">
        <v>-571.79049427166319</v>
      </c>
      <c r="C219" s="32">
        <v>2.9792354836616537E-12</v>
      </c>
      <c r="D219" s="32">
        <f>D218+C219</f>
        <v>0.58479898747776926</v>
      </c>
    </row>
    <row r="220" spans="1:4" x14ac:dyDescent="0.25">
      <c r="A220" s="2">
        <v>92</v>
      </c>
      <c r="B220" s="27">
        <v>-571.9506571891252</v>
      </c>
      <c r="C220" s="32">
        <v>4.0756882953627868E-11</v>
      </c>
      <c r="D220" s="32">
        <f>D219+C220</f>
        <v>0.5847989875185261</v>
      </c>
    </row>
    <row r="221" spans="1:4" x14ac:dyDescent="0.25">
      <c r="A221" s="2">
        <v>276</v>
      </c>
      <c r="B221" s="27">
        <v>-572.40238269977999</v>
      </c>
      <c r="C221" s="32">
        <v>5.1174969092713299E-7</v>
      </c>
      <c r="D221" s="32">
        <f>D220+C221</f>
        <v>0.58479949926821706</v>
      </c>
    </row>
    <row r="222" spans="1:4" x14ac:dyDescent="0.25">
      <c r="A222" s="2">
        <v>234</v>
      </c>
      <c r="B222" s="27">
        <v>-577.6072291493183</v>
      </c>
      <c r="C222" s="32">
        <v>5.9353865903320275E-8</v>
      </c>
      <c r="D222" s="32">
        <f>D221+C222</f>
        <v>0.58479955862208299</v>
      </c>
    </row>
    <row r="223" spans="1:4" x14ac:dyDescent="0.25">
      <c r="A223" s="2">
        <v>178</v>
      </c>
      <c r="B223" s="27">
        <v>-578.81090777183999</v>
      </c>
      <c r="C223" s="32">
        <v>3.3571512450204924E-9</v>
      </c>
      <c r="D223" s="32">
        <f>D222+C223</f>
        <v>0.58479956197923422</v>
      </c>
    </row>
    <row r="224" spans="1:4" x14ac:dyDescent="0.25">
      <c r="A224" s="2">
        <v>104</v>
      </c>
      <c r="B224" s="27">
        <v>-583.14538809328951</v>
      </c>
      <c r="C224" s="32">
        <v>7.5425413320077796E-11</v>
      </c>
      <c r="D224" s="32">
        <f>D223+C224</f>
        <v>0.58479956205465966</v>
      </c>
    </row>
    <row r="225" spans="1:4" x14ac:dyDescent="0.25">
      <c r="A225" s="2">
        <v>203</v>
      </c>
      <c r="B225" s="27">
        <v>-583.72844499880011</v>
      </c>
      <c r="C225" s="32">
        <v>1.210265839208735E-8</v>
      </c>
      <c r="D225" s="32">
        <f>D224+C225</f>
        <v>0.58479957415731809</v>
      </c>
    </row>
    <row r="226" spans="1:4" x14ac:dyDescent="0.25">
      <c r="A226" s="2">
        <v>331</v>
      </c>
      <c r="B226" s="27">
        <v>-589.41299317634548</v>
      </c>
      <c r="C226" s="32">
        <v>8.5952655387769933E-6</v>
      </c>
      <c r="D226" s="32">
        <f>D225+C226</f>
        <v>0.58480816942285685</v>
      </c>
    </row>
    <row r="227" spans="1:4" x14ac:dyDescent="0.25">
      <c r="A227" s="2">
        <v>188</v>
      </c>
      <c r="B227" s="27">
        <v>-597.78795479347173</v>
      </c>
      <c r="C227" s="32">
        <v>5.6070554946734115E-9</v>
      </c>
      <c r="D227" s="32">
        <f>D226+C227</f>
        <v>0.58480817502991234</v>
      </c>
    </row>
    <row r="228" spans="1:4" x14ac:dyDescent="0.25">
      <c r="A228" s="2">
        <v>14</v>
      </c>
      <c r="B228" s="27">
        <v>-601.36915302654961</v>
      </c>
      <c r="C228" s="32">
        <v>7.4583399528569993E-13</v>
      </c>
      <c r="D228" s="32">
        <f>D227+C228</f>
        <v>0.58480817503065818</v>
      </c>
    </row>
    <row r="229" spans="1:4" x14ac:dyDescent="0.25">
      <c r="A229" s="2">
        <v>65</v>
      </c>
      <c r="B229" s="27">
        <v>-601.84843782173994</v>
      </c>
      <c r="C229" s="32">
        <v>1.0203244763765754E-11</v>
      </c>
      <c r="D229" s="32">
        <f>D228+C229</f>
        <v>0.58480817504086147</v>
      </c>
    </row>
    <row r="230" spans="1:4" x14ac:dyDescent="0.25">
      <c r="A230" s="2">
        <v>476</v>
      </c>
      <c r="B230" s="27">
        <v>-604.09319442725973</v>
      </c>
      <c r="C230" s="32">
        <v>1.4599451217044849E-2</v>
      </c>
      <c r="D230" s="32">
        <f>D229+C230</f>
        <v>0.59940762625790633</v>
      </c>
    </row>
    <row r="231" spans="1:4" x14ac:dyDescent="0.25">
      <c r="A231" s="2">
        <v>8</v>
      </c>
      <c r="B231" s="27">
        <v>-604.13261598395184</v>
      </c>
      <c r="C231" s="32">
        <v>5.4825652168696256E-13</v>
      </c>
      <c r="D231" s="32">
        <f>D230+C231</f>
        <v>0.59940762625845456</v>
      </c>
    </row>
    <row r="232" spans="1:4" x14ac:dyDescent="0.25">
      <c r="A232" s="2">
        <v>89</v>
      </c>
      <c r="B232" s="27">
        <v>-605.69230074137158</v>
      </c>
      <c r="C232" s="32">
        <v>3.4943932522366695E-11</v>
      </c>
      <c r="D232" s="32">
        <f>D231+C232</f>
        <v>0.5994076262933985</v>
      </c>
    </row>
    <row r="233" spans="1:4" x14ac:dyDescent="0.25">
      <c r="A233" s="2">
        <v>77</v>
      </c>
      <c r="B233" s="27">
        <v>-606.25845551109524</v>
      </c>
      <c r="C233" s="32">
        <v>1.8882306441063337E-11</v>
      </c>
      <c r="D233" s="32">
        <f>D232+C233</f>
        <v>0.59940762631228084</v>
      </c>
    </row>
    <row r="234" spans="1:4" x14ac:dyDescent="0.25">
      <c r="A234" s="2">
        <v>406</v>
      </c>
      <c r="B234" s="27">
        <v>-608.41269084715168</v>
      </c>
      <c r="C234" s="32">
        <v>4.0270674291776367E-4</v>
      </c>
      <c r="D234" s="32">
        <f>D233+C234</f>
        <v>0.5998103330551986</v>
      </c>
    </row>
    <row r="235" spans="1:4" x14ac:dyDescent="0.25">
      <c r="A235" s="2">
        <v>164</v>
      </c>
      <c r="B235" s="27">
        <v>-609.22198261247831</v>
      </c>
      <c r="C235" s="32">
        <v>1.6371986633030434E-9</v>
      </c>
      <c r="D235" s="32">
        <f>D234+C235</f>
        <v>0.59981033469239731</v>
      </c>
    </row>
    <row r="236" spans="1:4" x14ac:dyDescent="0.25">
      <c r="A236" s="2">
        <v>153</v>
      </c>
      <c r="B236" s="27">
        <v>-609.54154596831359</v>
      </c>
      <c r="C236" s="32">
        <v>9.3123875076166801E-10</v>
      </c>
      <c r="D236" s="32">
        <f>D235+C236</f>
        <v>0.59981033562363606</v>
      </c>
    </row>
    <row r="237" spans="1:4" x14ac:dyDescent="0.25">
      <c r="A237" s="2">
        <v>137</v>
      </c>
      <c r="B237" s="27">
        <v>-614.53080744752515</v>
      </c>
      <c r="C237" s="32">
        <v>4.0986300909216482E-10</v>
      </c>
      <c r="D237" s="32">
        <f>D236+C237</f>
        <v>0.59981033603349909</v>
      </c>
    </row>
    <row r="238" spans="1:4" x14ac:dyDescent="0.25">
      <c r="A238" s="2">
        <v>27</v>
      </c>
      <c r="B238" s="27">
        <v>-619.66175791440037</v>
      </c>
      <c r="C238" s="32">
        <v>1.4528986022749426E-12</v>
      </c>
      <c r="D238" s="32">
        <f>D237+C238</f>
        <v>0.59981033603495204</v>
      </c>
    </row>
    <row r="239" spans="1:4" x14ac:dyDescent="0.25">
      <c r="A239" s="2">
        <v>323</v>
      </c>
      <c r="B239" s="27">
        <v>-621.88834748611407</v>
      </c>
      <c r="C239" s="32">
        <v>5.7022747707794475E-6</v>
      </c>
      <c r="D239" s="32">
        <f>D238+C239</f>
        <v>0.59981603830972285</v>
      </c>
    </row>
    <row r="240" spans="1:4" x14ac:dyDescent="0.25">
      <c r="A240" s="2">
        <v>420</v>
      </c>
      <c r="B240" s="27">
        <v>-622.40282268307783</v>
      </c>
      <c r="C240" s="32">
        <v>8.257687192566892E-4</v>
      </c>
      <c r="D240" s="32">
        <f>D239+C240</f>
        <v>0.60064180702897951</v>
      </c>
    </row>
    <row r="241" spans="1:4" x14ac:dyDescent="0.25">
      <c r="A241" s="2">
        <v>32</v>
      </c>
      <c r="B241" s="27">
        <v>-623.99668999177084</v>
      </c>
      <c r="C241" s="32">
        <v>1.8776614050083685E-12</v>
      </c>
      <c r="D241" s="32">
        <f>D240+C241</f>
        <v>0.60064180703085712</v>
      </c>
    </row>
    <row r="242" spans="1:4" x14ac:dyDescent="0.25">
      <c r="A242" s="2">
        <v>119</v>
      </c>
      <c r="B242" s="27">
        <v>-624.90523120392754</v>
      </c>
      <c r="C242" s="32">
        <v>1.6280345581777883E-10</v>
      </c>
      <c r="D242" s="32">
        <f>D241+C242</f>
        <v>0.60064180719366056</v>
      </c>
    </row>
    <row r="243" spans="1:4" x14ac:dyDescent="0.25">
      <c r="A243" s="2">
        <v>319</v>
      </c>
      <c r="B243" s="27">
        <v>-632.77781337687338</v>
      </c>
      <c r="C243" s="32">
        <v>4.6445384400171785E-6</v>
      </c>
      <c r="D243" s="32">
        <f>D242+C243</f>
        <v>0.60064645173210063</v>
      </c>
    </row>
    <row r="244" spans="1:4" x14ac:dyDescent="0.25">
      <c r="A244" s="2">
        <v>211</v>
      </c>
      <c r="B244" s="27">
        <v>-634.17599583885021</v>
      </c>
      <c r="C244" s="32">
        <v>1.8242818311415609E-8</v>
      </c>
      <c r="D244" s="32">
        <f>D243+C244</f>
        <v>0.60064646997491888</v>
      </c>
    </row>
    <row r="245" spans="1:4" x14ac:dyDescent="0.25">
      <c r="A245" s="2">
        <v>71</v>
      </c>
      <c r="B245" s="27">
        <v>-634.82212964470091</v>
      </c>
      <c r="C245" s="32">
        <v>1.3880230341121861E-11</v>
      </c>
      <c r="D245" s="32">
        <f>D244+C245</f>
        <v>0.60064646998879911</v>
      </c>
    </row>
    <row r="246" spans="1:4" x14ac:dyDescent="0.25">
      <c r="A246" s="2">
        <v>179</v>
      </c>
      <c r="B246" s="27">
        <v>-636.10288243822288</v>
      </c>
      <c r="C246" s="32">
        <v>3.5338434158110447E-9</v>
      </c>
      <c r="D246" s="32">
        <f>D245+C246</f>
        <v>0.60064647352264255</v>
      </c>
    </row>
    <row r="247" spans="1:4" x14ac:dyDescent="0.25">
      <c r="A247" s="2">
        <v>57</v>
      </c>
      <c r="B247" s="27">
        <v>-637.3953821941468</v>
      </c>
      <c r="C247" s="32">
        <v>6.7690410417253474E-12</v>
      </c>
      <c r="D247" s="32">
        <f>D246+C247</f>
        <v>0.60064647352941158</v>
      </c>
    </row>
    <row r="248" spans="1:4" x14ac:dyDescent="0.25">
      <c r="A248" s="2">
        <v>213</v>
      </c>
      <c r="B248" s="27">
        <v>-640.8845353778961</v>
      </c>
      <c r="C248" s="32">
        <v>2.0213649098521452E-8</v>
      </c>
      <c r="D248" s="32">
        <f>D247+C248</f>
        <v>0.60064649374306067</v>
      </c>
    </row>
    <row r="249" spans="1:4" x14ac:dyDescent="0.25">
      <c r="A249" s="2">
        <v>68</v>
      </c>
      <c r="B249" s="27">
        <v>-641.82801328774076</v>
      </c>
      <c r="C249" s="32">
        <v>1.1900562488719356E-11</v>
      </c>
      <c r="D249" s="32">
        <f>D248+C249</f>
        <v>0.60064649375496126</v>
      </c>
    </row>
    <row r="250" spans="1:4" x14ac:dyDescent="0.25">
      <c r="A250" s="2">
        <v>180</v>
      </c>
      <c r="B250" s="27">
        <v>-646.653103221739</v>
      </c>
      <c r="C250" s="32">
        <v>3.7198351745379418E-9</v>
      </c>
      <c r="D250" s="32">
        <f>D249+C250</f>
        <v>0.60064649747479648</v>
      </c>
    </row>
    <row r="251" spans="1:4" x14ac:dyDescent="0.25">
      <c r="A251" s="2">
        <v>52</v>
      </c>
      <c r="B251" s="27">
        <v>-647.61277706157853</v>
      </c>
      <c r="C251" s="32">
        <v>5.2377549232422153E-12</v>
      </c>
      <c r="D251" s="32">
        <f>D250+C251</f>
        <v>0.60064649748003429</v>
      </c>
    </row>
    <row r="252" spans="1:4" x14ac:dyDescent="0.25">
      <c r="A252" s="2">
        <v>259</v>
      </c>
      <c r="B252" s="27">
        <v>-647.74320376176911</v>
      </c>
      <c r="C252" s="32">
        <v>2.1397295231876326E-7</v>
      </c>
      <c r="D252" s="32">
        <f>D251+C252</f>
        <v>0.60064671145298665</v>
      </c>
    </row>
    <row r="253" spans="1:4" x14ac:dyDescent="0.25">
      <c r="A253" s="2">
        <v>58</v>
      </c>
      <c r="B253" s="27">
        <v>-648.55065052845748</v>
      </c>
      <c r="C253" s="32">
        <v>7.1253063597108907E-12</v>
      </c>
      <c r="D253" s="32">
        <f>D252+C253</f>
        <v>0.60064671146011195</v>
      </c>
    </row>
    <row r="254" spans="1:4" x14ac:dyDescent="0.25">
      <c r="A254" s="2">
        <v>381</v>
      </c>
      <c r="B254" s="27">
        <v>-649.27865196101629</v>
      </c>
      <c r="C254" s="32">
        <v>1.1170665151124265E-4</v>
      </c>
      <c r="D254" s="32">
        <f>D253+C254</f>
        <v>0.60075841811162323</v>
      </c>
    </row>
    <row r="255" spans="1:4" x14ac:dyDescent="0.25">
      <c r="A255" s="2">
        <v>201</v>
      </c>
      <c r="B255" s="27">
        <v>-650.20213937432709</v>
      </c>
      <c r="C255" s="32">
        <v>1.0922649198858833E-8</v>
      </c>
      <c r="D255" s="32">
        <f>D254+C255</f>
        <v>0.60075842903427246</v>
      </c>
    </row>
    <row r="256" spans="1:4" x14ac:dyDescent="0.25">
      <c r="A256" s="2">
        <v>183</v>
      </c>
      <c r="B256" s="27">
        <v>-651.05977014482778</v>
      </c>
      <c r="C256" s="32">
        <v>4.3386326572829179E-9</v>
      </c>
      <c r="D256" s="32">
        <f>D255+C256</f>
        <v>0.60075843337290513</v>
      </c>
    </row>
    <row r="257" spans="1:4" x14ac:dyDescent="0.25">
      <c r="A257" s="2">
        <v>36</v>
      </c>
      <c r="B257" s="27">
        <v>-653.08028315213596</v>
      </c>
      <c r="C257" s="32">
        <v>2.3052756255809804E-12</v>
      </c>
      <c r="D257" s="32">
        <f>D256+C257</f>
        <v>0.6007584333752104</v>
      </c>
    </row>
    <row r="258" spans="1:4" x14ac:dyDescent="0.25">
      <c r="A258" s="2">
        <v>265</v>
      </c>
      <c r="B258" s="27">
        <v>-654.20959748535824</v>
      </c>
      <c r="C258" s="32">
        <v>2.9108327142180308E-7</v>
      </c>
      <c r="D258" s="32">
        <f>D257+C258</f>
        <v>0.60075872445848177</v>
      </c>
    </row>
    <row r="259" spans="1:4" x14ac:dyDescent="0.25">
      <c r="A259" s="2">
        <v>83</v>
      </c>
      <c r="B259" s="27">
        <v>-654.48555858885084</v>
      </c>
      <c r="C259" s="32">
        <v>2.5687001423738954E-11</v>
      </c>
      <c r="D259" s="32">
        <f>D258+C259</f>
        <v>0.60075872448416878</v>
      </c>
    </row>
    <row r="260" spans="1:4" x14ac:dyDescent="0.25">
      <c r="A260" s="2">
        <v>462</v>
      </c>
      <c r="B260" s="27">
        <v>-655.92195288359653</v>
      </c>
      <c r="C260" s="32">
        <v>7.1197870673705421E-3</v>
      </c>
      <c r="D260" s="32">
        <f>D259+C260</f>
        <v>0.60787851155153927</v>
      </c>
    </row>
    <row r="261" spans="1:4" x14ac:dyDescent="0.25">
      <c r="A261" s="2">
        <v>417</v>
      </c>
      <c r="B261" s="27">
        <v>-656.02215333777713</v>
      </c>
      <c r="C261" s="32">
        <v>7.0799345567270386E-4</v>
      </c>
      <c r="D261" s="32">
        <f>D260+C261</f>
        <v>0.60858650500721201</v>
      </c>
    </row>
    <row r="262" spans="1:4" x14ac:dyDescent="0.25">
      <c r="A262" s="2">
        <v>140</v>
      </c>
      <c r="B262" s="27">
        <v>-658.50986874775845</v>
      </c>
      <c r="C262" s="32">
        <v>4.7804404034659854E-10</v>
      </c>
      <c r="D262" s="32">
        <f>D261+C262</f>
        <v>0.60858650548525606</v>
      </c>
    </row>
    <row r="263" spans="1:4" x14ac:dyDescent="0.25">
      <c r="A263" s="2">
        <v>438</v>
      </c>
      <c r="B263" s="27">
        <v>-659.47419293496932</v>
      </c>
      <c r="C263" s="32">
        <v>2.078899679301336E-3</v>
      </c>
      <c r="D263" s="32">
        <f>D262+C263</f>
        <v>0.61066540516455736</v>
      </c>
    </row>
    <row r="264" spans="1:4" x14ac:dyDescent="0.25">
      <c r="A264" s="2">
        <v>103</v>
      </c>
      <c r="B264" s="27">
        <v>-662.33441463654162</v>
      </c>
      <c r="C264" s="32">
        <v>7.1654142654073908E-11</v>
      </c>
      <c r="D264" s="32">
        <f>D263+C264</f>
        <v>0.61066540523621149</v>
      </c>
    </row>
    <row r="265" spans="1:4" x14ac:dyDescent="0.25">
      <c r="A265" s="2">
        <v>108</v>
      </c>
      <c r="B265" s="27">
        <v>-665.76385199329525</v>
      </c>
      <c r="C265" s="32">
        <v>9.2602620692079163E-11</v>
      </c>
      <c r="D265" s="32">
        <f>D264+C265</f>
        <v>0.61066540532881408</v>
      </c>
    </row>
    <row r="266" spans="1:4" x14ac:dyDescent="0.25">
      <c r="A266" s="2">
        <v>53</v>
      </c>
      <c r="B266" s="27">
        <v>-665.85079108669015</v>
      </c>
      <c r="C266" s="32">
        <v>5.5134262349918063E-12</v>
      </c>
      <c r="D266" s="32">
        <f>D265+C266</f>
        <v>0.61066540533432756</v>
      </c>
    </row>
    <row r="267" spans="1:4" x14ac:dyDescent="0.25">
      <c r="A267" s="2">
        <v>126</v>
      </c>
      <c r="B267" s="27">
        <v>-669.47915173599904</v>
      </c>
      <c r="C267" s="32">
        <v>2.3313011739233087E-10</v>
      </c>
      <c r="D267" s="32">
        <f>D266+C267</f>
        <v>0.61066540556745763</v>
      </c>
    </row>
    <row r="268" spans="1:4" x14ac:dyDescent="0.25">
      <c r="A268" s="2">
        <v>387</v>
      </c>
      <c r="B268" s="27">
        <v>-670.41293875438714</v>
      </c>
      <c r="C268" s="32">
        <v>1.5196284020527811E-4</v>
      </c>
      <c r="D268" s="32">
        <f>D267+C268</f>
        <v>0.61081736840766288</v>
      </c>
    </row>
    <row r="269" spans="1:4" x14ac:dyDescent="0.25">
      <c r="A269" s="2">
        <v>281</v>
      </c>
      <c r="B269" s="27">
        <v>-671.27256617133389</v>
      </c>
      <c r="C269" s="32">
        <v>6.613624943779815E-7</v>
      </c>
      <c r="D269" s="32">
        <f>D268+C269</f>
        <v>0.6108180297701572</v>
      </c>
    </row>
    <row r="270" spans="1:4" x14ac:dyDescent="0.25">
      <c r="A270" s="2">
        <v>177</v>
      </c>
      <c r="B270" s="27">
        <v>-674.93468062861939</v>
      </c>
      <c r="C270" s="32">
        <v>3.1892936827694678E-9</v>
      </c>
      <c r="D270" s="32">
        <f>D269+C270</f>
        <v>0.61081803295945092</v>
      </c>
    </row>
    <row r="271" spans="1:4" x14ac:dyDescent="0.25">
      <c r="A271" s="2">
        <v>72</v>
      </c>
      <c r="B271" s="27">
        <v>-676.23769656005607</v>
      </c>
      <c r="C271" s="32">
        <v>1.4610768780128271E-11</v>
      </c>
      <c r="D271" s="32">
        <f>D270+C271</f>
        <v>0.61081803297406168</v>
      </c>
    </row>
    <row r="272" spans="1:4" x14ac:dyDescent="0.25">
      <c r="A272" s="2">
        <v>229</v>
      </c>
      <c r="B272" s="27">
        <v>-676.84890544579685</v>
      </c>
      <c r="C272" s="32">
        <v>4.5926890002920447E-8</v>
      </c>
      <c r="D272" s="32">
        <f>D271+C272</f>
        <v>0.61081807890095163</v>
      </c>
    </row>
    <row r="273" spans="1:4" x14ac:dyDescent="0.25">
      <c r="A273" s="2">
        <v>157</v>
      </c>
      <c r="B273" s="27">
        <v>-681.88281922234455</v>
      </c>
      <c r="C273" s="32">
        <v>1.1433168876993491E-9</v>
      </c>
      <c r="D273" s="32">
        <f>D272+C273</f>
        <v>0.61081808004426852</v>
      </c>
    </row>
    <row r="274" spans="1:4" x14ac:dyDescent="0.25">
      <c r="A274" s="2">
        <v>382</v>
      </c>
      <c r="B274" s="27">
        <v>-685.0764407805982</v>
      </c>
      <c r="C274" s="32">
        <v>1.1758594895920276E-4</v>
      </c>
      <c r="D274" s="32">
        <f>D273+C274</f>
        <v>0.61093566599322768</v>
      </c>
    </row>
    <row r="275" spans="1:4" x14ac:dyDescent="0.25">
      <c r="A275" s="2">
        <v>475</v>
      </c>
      <c r="B275" s="27">
        <v>-686.73288152560417</v>
      </c>
      <c r="C275" s="32">
        <v>1.3869478656192605E-2</v>
      </c>
      <c r="D275" s="32">
        <f>D274+C275</f>
        <v>0.62480514464942027</v>
      </c>
    </row>
    <row r="276" spans="1:4" x14ac:dyDescent="0.25">
      <c r="A276" s="2">
        <v>81</v>
      </c>
      <c r="B276" s="27">
        <v>-689.30072457845381</v>
      </c>
      <c r="C276" s="32">
        <v>2.3182518784924402E-11</v>
      </c>
      <c r="D276" s="32">
        <f>D275+C276</f>
        <v>0.62480514467260284</v>
      </c>
    </row>
    <row r="277" spans="1:4" x14ac:dyDescent="0.25">
      <c r="A277" s="2">
        <v>261</v>
      </c>
      <c r="B277" s="27">
        <v>-690.75312425001903</v>
      </c>
      <c r="C277" s="32">
        <v>2.37089143843505E-7</v>
      </c>
      <c r="D277" s="32">
        <f>D276+C277</f>
        <v>0.62480538176174671</v>
      </c>
    </row>
    <row r="278" spans="1:4" x14ac:dyDescent="0.25">
      <c r="A278" s="2">
        <v>54</v>
      </c>
      <c r="B278" s="27">
        <v>-691.63198495830147</v>
      </c>
      <c r="C278" s="32">
        <v>5.8036065631492691E-12</v>
      </c>
      <c r="D278" s="32">
        <f>D277+C278</f>
        <v>0.62480538176755029</v>
      </c>
    </row>
    <row r="279" spans="1:4" x14ac:dyDescent="0.25">
      <c r="A279" s="2">
        <v>85</v>
      </c>
      <c r="B279" s="27">
        <v>-697.14778494047641</v>
      </c>
      <c r="C279" s="32">
        <v>2.8462051439045933E-11</v>
      </c>
      <c r="D279" s="32">
        <f>D278+C279</f>
        <v>0.6248053817960123</v>
      </c>
    </row>
    <row r="280" spans="1:4" x14ac:dyDescent="0.25">
      <c r="A280" s="2">
        <v>161</v>
      </c>
      <c r="B280" s="27">
        <v>-699.20074080462655</v>
      </c>
      <c r="C280" s="32">
        <v>1.4036932039494468E-9</v>
      </c>
      <c r="D280" s="32">
        <f>D279+C280</f>
        <v>0.62480538319970547</v>
      </c>
    </row>
    <row r="281" spans="1:4" x14ac:dyDescent="0.25">
      <c r="A281" s="2">
        <v>184</v>
      </c>
      <c r="B281" s="27">
        <v>-703.3351760579535</v>
      </c>
      <c r="C281" s="32">
        <v>4.5669817445083343E-9</v>
      </c>
      <c r="D281" s="32">
        <f>D280+C281</f>
        <v>0.62480538776668726</v>
      </c>
    </row>
    <row r="282" spans="1:4" x14ac:dyDescent="0.25">
      <c r="A282" s="2">
        <v>25</v>
      </c>
      <c r="B282" s="27">
        <v>-703.39898294386512</v>
      </c>
      <c r="C282" s="32">
        <v>1.3112409885531358E-12</v>
      </c>
      <c r="D282" s="32">
        <f>D281+C282</f>
        <v>0.62480538776799854</v>
      </c>
    </row>
    <row r="283" spans="1:4" x14ac:dyDescent="0.25">
      <c r="A283" s="2">
        <v>403</v>
      </c>
      <c r="B283" s="27">
        <v>-704.91394556782325</v>
      </c>
      <c r="C283" s="32">
        <v>3.4527069370911766E-4</v>
      </c>
      <c r="D283" s="32">
        <f>D282+C283</f>
        <v>0.6251506584617077</v>
      </c>
    </row>
    <row r="284" spans="1:4" x14ac:dyDescent="0.25">
      <c r="A284" s="2">
        <v>37</v>
      </c>
      <c r="B284" s="27">
        <v>-706.93027792443172</v>
      </c>
      <c r="C284" s="32">
        <v>2.4266059216641898E-12</v>
      </c>
      <c r="D284" s="32">
        <f>D283+C284</f>
        <v>0.62515065846413431</v>
      </c>
    </row>
    <row r="285" spans="1:4" x14ac:dyDescent="0.25">
      <c r="A285" s="2">
        <v>105</v>
      </c>
      <c r="B285" s="27">
        <v>-707.6582583761483</v>
      </c>
      <c r="C285" s="32">
        <v>7.9395171915871373E-11</v>
      </c>
      <c r="D285" s="32">
        <f>D284+C285</f>
        <v>0.62515065854352947</v>
      </c>
    </row>
    <row r="286" spans="1:4" x14ac:dyDescent="0.25">
      <c r="A286" s="2">
        <v>224</v>
      </c>
      <c r="B286" s="27">
        <v>-708.45464784409705</v>
      </c>
      <c r="C286" s="32">
        <v>3.5537352002919156E-8</v>
      </c>
      <c r="D286" s="32">
        <f>D285+C286</f>
        <v>0.62515069408088142</v>
      </c>
    </row>
    <row r="287" spans="1:4" x14ac:dyDescent="0.25">
      <c r="A287" s="2">
        <v>176</v>
      </c>
      <c r="B287" s="27">
        <v>-713.16375366377179</v>
      </c>
      <c r="C287" s="32">
        <v>3.0298289986309947E-9</v>
      </c>
      <c r="D287" s="32">
        <f>D286+C287</f>
        <v>0.62515069711071036</v>
      </c>
    </row>
    <row r="288" spans="1:4" x14ac:dyDescent="0.25">
      <c r="A288" s="2">
        <v>182</v>
      </c>
      <c r="B288" s="27">
        <v>-714.67674040769634</v>
      </c>
      <c r="C288" s="32">
        <v>4.1217010244187715E-9</v>
      </c>
      <c r="D288" s="32">
        <f>D287+C288</f>
        <v>0.62515070123241134</v>
      </c>
    </row>
    <row r="289" spans="1:4" x14ac:dyDescent="0.25">
      <c r="A289" s="2">
        <v>113</v>
      </c>
      <c r="B289" s="27">
        <v>-714.67979346452194</v>
      </c>
      <c r="C289" s="32">
        <v>1.196755001373747E-10</v>
      </c>
      <c r="D289" s="32">
        <f>D288+C289</f>
        <v>0.62515070135208683</v>
      </c>
    </row>
    <row r="290" spans="1:4" x14ac:dyDescent="0.25">
      <c r="A290" s="2">
        <v>129</v>
      </c>
      <c r="B290" s="27">
        <v>-718.05883449487737</v>
      </c>
      <c r="C290" s="32">
        <v>2.7191149426135686E-10</v>
      </c>
      <c r="D290" s="32">
        <f>D289+C290</f>
        <v>0.62515070162399833</v>
      </c>
    </row>
    <row r="291" spans="1:4" x14ac:dyDescent="0.25">
      <c r="A291" s="2">
        <v>26</v>
      </c>
      <c r="B291" s="27">
        <v>-719.28973720822978</v>
      </c>
      <c r="C291" s="32">
        <v>1.3802536721611955E-12</v>
      </c>
      <c r="D291" s="32">
        <f>D290+C291</f>
        <v>0.62515070162537856</v>
      </c>
    </row>
    <row r="292" spans="1:4" x14ac:dyDescent="0.25">
      <c r="A292" s="2">
        <v>250</v>
      </c>
      <c r="B292" s="27">
        <v>-722.64770064157346</v>
      </c>
      <c r="C292" s="32">
        <v>1.3485632689593255E-7</v>
      </c>
      <c r="D292" s="32">
        <f>D291+C292</f>
        <v>0.62515083648170544</v>
      </c>
    </row>
    <row r="293" spans="1:4" x14ac:dyDescent="0.25">
      <c r="A293" s="2">
        <v>116</v>
      </c>
      <c r="B293" s="27">
        <v>-723.30148705401371</v>
      </c>
      <c r="C293" s="32">
        <v>1.3958361293176816E-10</v>
      </c>
      <c r="D293" s="32">
        <f>D292+C293</f>
        <v>0.62515083662128901</v>
      </c>
    </row>
    <row r="294" spans="1:4" x14ac:dyDescent="0.25">
      <c r="A294" s="2">
        <v>243</v>
      </c>
      <c r="B294" s="27">
        <v>-726.08144513235311</v>
      </c>
      <c r="C294" s="32">
        <v>9.4175202685640334E-8</v>
      </c>
      <c r="D294" s="32">
        <f>D293+C294</f>
        <v>0.62515093079649164</v>
      </c>
    </row>
    <row r="295" spans="1:4" x14ac:dyDescent="0.25">
      <c r="A295" s="2">
        <v>169</v>
      </c>
      <c r="B295" s="27">
        <v>-726.17667643454479</v>
      </c>
      <c r="C295" s="32">
        <v>2.1158425905304024E-9</v>
      </c>
      <c r="D295" s="32">
        <f>D294+C295</f>
        <v>0.62515093291233426</v>
      </c>
    </row>
    <row r="296" spans="1:4" x14ac:dyDescent="0.25">
      <c r="A296" s="2">
        <v>398</v>
      </c>
      <c r="B296" s="27">
        <v>-727.26356026891153</v>
      </c>
      <c r="C296" s="32">
        <v>2.6716388106951639E-4</v>
      </c>
      <c r="D296" s="32">
        <f>D295+C296</f>
        <v>0.62541809679340377</v>
      </c>
    </row>
    <row r="297" spans="1:4" x14ac:dyDescent="0.25">
      <c r="A297" s="2">
        <v>39</v>
      </c>
      <c r="B297" s="27">
        <v>-728.00682820401562</v>
      </c>
      <c r="C297" s="32">
        <v>2.6887600240046428E-12</v>
      </c>
      <c r="D297" s="32">
        <f>D296+C297</f>
        <v>0.6254180967960925</v>
      </c>
    </row>
    <row r="298" spans="1:4" x14ac:dyDescent="0.25">
      <c r="A298" s="2">
        <v>50</v>
      </c>
      <c r="B298" s="27">
        <v>-728.95371028862428</v>
      </c>
      <c r="C298" s="32">
        <v>4.7270738182260986E-12</v>
      </c>
      <c r="D298" s="32">
        <f>D297+C298</f>
        <v>0.62541809680081961</v>
      </c>
    </row>
    <row r="299" spans="1:4" x14ac:dyDescent="0.25">
      <c r="A299" s="2">
        <v>9</v>
      </c>
      <c r="B299" s="27">
        <v>-729.18676666200918</v>
      </c>
      <c r="C299" s="32">
        <v>5.7711212809153954E-13</v>
      </c>
      <c r="D299" s="32">
        <f>D298+C299</f>
        <v>0.62541809680139671</v>
      </c>
    </row>
    <row r="300" spans="1:4" x14ac:dyDescent="0.25">
      <c r="A300" s="2">
        <v>99</v>
      </c>
      <c r="B300" s="27">
        <v>-731.4743972550059</v>
      </c>
      <c r="C300" s="32">
        <v>5.8362747030134793E-11</v>
      </c>
      <c r="D300" s="32">
        <f>D299+C300</f>
        <v>0.62541809685975946</v>
      </c>
    </row>
    <row r="301" spans="1:4" x14ac:dyDescent="0.25">
      <c r="A301" s="2">
        <v>308</v>
      </c>
      <c r="B301" s="27">
        <v>-732.66177841072204</v>
      </c>
      <c r="C301" s="32">
        <v>2.6418138932633359E-6</v>
      </c>
      <c r="D301" s="32">
        <f>D300+C301</f>
        <v>0.62542073867365278</v>
      </c>
    </row>
    <row r="302" spans="1:4" x14ac:dyDescent="0.25">
      <c r="A302" s="2">
        <v>118</v>
      </c>
      <c r="B302" s="27">
        <v>-736.70290236309665</v>
      </c>
      <c r="C302" s="32">
        <v>1.5466328302688991E-10</v>
      </c>
      <c r="D302" s="32">
        <f>D301+C302</f>
        <v>0.62542073882831606</v>
      </c>
    </row>
    <row r="303" spans="1:4" x14ac:dyDescent="0.25">
      <c r="A303" s="2">
        <v>106</v>
      </c>
      <c r="B303" s="27">
        <v>-741.78253059409326</v>
      </c>
      <c r="C303" s="32">
        <v>8.3573865174601455E-11</v>
      </c>
      <c r="D303" s="32">
        <f>D302+C303</f>
        <v>0.62542073891188987</v>
      </c>
    </row>
    <row r="304" spans="1:4" x14ac:dyDescent="0.25">
      <c r="A304" s="2">
        <v>386</v>
      </c>
      <c r="B304" s="27">
        <v>-744.72496595919074</v>
      </c>
      <c r="C304" s="32">
        <v>1.4436469819501419E-4</v>
      </c>
      <c r="D304" s="32">
        <f>D303+C304</f>
        <v>0.62556510361008488</v>
      </c>
    </row>
    <row r="305" spans="1:4" x14ac:dyDescent="0.25">
      <c r="A305" s="2">
        <v>426</v>
      </c>
      <c r="B305" s="27">
        <v>-745.29869570006849</v>
      </c>
      <c r="C305" s="32">
        <v>1.1233544129490979E-3</v>
      </c>
      <c r="D305" s="32">
        <f>D304+C305</f>
        <v>0.62668845802303397</v>
      </c>
    </row>
    <row r="306" spans="1:4" x14ac:dyDescent="0.25">
      <c r="A306" s="2">
        <v>317</v>
      </c>
      <c r="B306" s="27">
        <v>-747.20906232405105</v>
      </c>
      <c r="C306" s="32">
        <v>4.191695942115503E-6</v>
      </c>
      <c r="D306" s="32">
        <f>D305+C306</f>
        <v>0.62669264971897609</v>
      </c>
    </row>
    <row r="307" spans="1:4" x14ac:dyDescent="0.25">
      <c r="A307" s="2">
        <v>413</v>
      </c>
      <c r="B307" s="27">
        <v>-750.82796118574333</v>
      </c>
      <c r="C307" s="32">
        <v>5.7666509460451538E-4</v>
      </c>
      <c r="D307" s="32">
        <f>D306+C307</f>
        <v>0.62726931481358061</v>
      </c>
    </row>
    <row r="308" spans="1:4" x14ac:dyDescent="0.25">
      <c r="A308" s="2">
        <v>253</v>
      </c>
      <c r="B308" s="27">
        <v>-751.5804611225758</v>
      </c>
      <c r="C308" s="32">
        <v>1.5728978206261268E-7</v>
      </c>
      <c r="D308" s="32">
        <f>D307+C308</f>
        <v>0.6272694721033627</v>
      </c>
    </row>
    <row r="309" spans="1:4" x14ac:dyDescent="0.25">
      <c r="A309" s="2">
        <v>396</v>
      </c>
      <c r="B309" s="27">
        <v>-753.44177318167203</v>
      </c>
      <c r="C309" s="32">
        <v>2.4111540266523858E-4</v>
      </c>
      <c r="D309" s="32">
        <f>D308+C309</f>
        <v>0.62751058750602795</v>
      </c>
    </row>
    <row r="310" spans="1:4" x14ac:dyDescent="0.25">
      <c r="A310" s="2">
        <v>122</v>
      </c>
      <c r="B310" s="27">
        <v>-758.25920219780528</v>
      </c>
      <c r="C310" s="32">
        <v>1.8988593767928721E-10</v>
      </c>
      <c r="D310" s="32">
        <f>D309+C310</f>
        <v>0.62751058769591384</v>
      </c>
    </row>
    <row r="311" spans="1:4" x14ac:dyDescent="0.25">
      <c r="A311" s="2">
        <v>452</v>
      </c>
      <c r="B311" s="27">
        <v>-761.3928417635907</v>
      </c>
      <c r="C311" s="32">
        <v>4.2628795167464328E-3</v>
      </c>
      <c r="D311" s="32">
        <f>D310+C311</f>
        <v>0.63177346721266026</v>
      </c>
    </row>
    <row r="312" spans="1:4" x14ac:dyDescent="0.25">
      <c r="A312" s="2">
        <v>112</v>
      </c>
      <c r="B312" s="27">
        <v>-761.43086532974849</v>
      </c>
      <c r="C312" s="32">
        <v>1.1369172513050597E-10</v>
      </c>
      <c r="D312" s="32">
        <f>D311+C312</f>
        <v>0.63177346732635198</v>
      </c>
    </row>
    <row r="313" spans="1:4" x14ac:dyDescent="0.25">
      <c r="A313" s="2">
        <v>434</v>
      </c>
      <c r="B313" s="27">
        <v>-763.1478801435951</v>
      </c>
      <c r="C313" s="32">
        <v>1.6932767819139341E-3</v>
      </c>
      <c r="D313" s="32">
        <f>D312+C313</f>
        <v>0.63346674410826587</v>
      </c>
    </row>
    <row r="314" spans="1:4" x14ac:dyDescent="0.25">
      <c r="A314" s="2">
        <v>139</v>
      </c>
      <c r="B314" s="27">
        <v>-764.24540147669904</v>
      </c>
      <c r="C314" s="32">
        <v>4.5414183832926843E-10</v>
      </c>
      <c r="D314" s="32">
        <f>D313+C314</f>
        <v>0.6334667445624077</v>
      </c>
    </row>
    <row r="315" spans="1:4" x14ac:dyDescent="0.25">
      <c r="A315" s="2">
        <v>16</v>
      </c>
      <c r="B315" s="27">
        <v>-764.42411346585141</v>
      </c>
      <c r="C315" s="32">
        <v>8.2640885904232684E-13</v>
      </c>
      <c r="D315" s="32">
        <f>D314+C315</f>
        <v>0.63346674456323415</v>
      </c>
    </row>
    <row r="316" spans="1:4" x14ac:dyDescent="0.25">
      <c r="A316" s="2">
        <v>174</v>
      </c>
      <c r="B316" s="27">
        <v>-764.62791424400348</v>
      </c>
      <c r="C316" s="32">
        <v>2.7344206712644722E-9</v>
      </c>
      <c r="D316" s="32">
        <f>D315+C316</f>
        <v>0.63346674729765484</v>
      </c>
    </row>
    <row r="317" spans="1:4" x14ac:dyDescent="0.25">
      <c r="A317" s="2">
        <v>295</v>
      </c>
      <c r="B317" s="27">
        <v>-766.41932968893525</v>
      </c>
      <c r="C317" s="32">
        <v>1.3561542476045409E-6</v>
      </c>
      <c r="D317" s="32">
        <f>D316+C317</f>
        <v>0.63346810345190241</v>
      </c>
    </row>
    <row r="318" spans="1:4" x14ac:dyDescent="0.25">
      <c r="A318" s="2">
        <v>30</v>
      </c>
      <c r="B318" s="27">
        <v>-768.44588132614444</v>
      </c>
      <c r="C318" s="32">
        <v>1.6945894180200523E-12</v>
      </c>
      <c r="D318" s="32">
        <f>D317+C318</f>
        <v>0.63346810345359705</v>
      </c>
    </row>
    <row r="319" spans="1:4" x14ac:dyDescent="0.25">
      <c r="A319" s="2">
        <v>447</v>
      </c>
      <c r="B319" s="27">
        <v>-771.46339128594991</v>
      </c>
      <c r="C319" s="32">
        <v>3.2985349089176019E-3</v>
      </c>
      <c r="D319" s="32">
        <f>D318+C319</f>
        <v>0.63676663836251468</v>
      </c>
    </row>
    <row r="320" spans="1:4" x14ac:dyDescent="0.25">
      <c r="A320" s="2">
        <v>354</v>
      </c>
      <c r="B320" s="27">
        <v>-772.73256098246929</v>
      </c>
      <c r="C320" s="32">
        <v>2.7965099990759695E-5</v>
      </c>
      <c r="D320" s="32">
        <f>D319+C320</f>
        <v>0.63679460346250549</v>
      </c>
    </row>
    <row r="321" spans="1:4" x14ac:dyDescent="0.25">
      <c r="A321" s="2">
        <v>17</v>
      </c>
      <c r="B321" s="27">
        <v>-773.9832335989995</v>
      </c>
      <c r="C321" s="32">
        <v>8.6990406214981784E-13</v>
      </c>
      <c r="D321" s="32">
        <f>D320+C321</f>
        <v>0.63679460346337535</v>
      </c>
    </row>
    <row r="322" spans="1:4" x14ac:dyDescent="0.25">
      <c r="A322" s="2">
        <v>15</v>
      </c>
      <c r="B322" s="27">
        <v>-775.64796055087936</v>
      </c>
      <c r="C322" s="32">
        <v>7.8508841609021057E-13</v>
      </c>
      <c r="D322" s="32">
        <f>D321+C322</f>
        <v>0.63679460346416039</v>
      </c>
    </row>
    <row r="323" spans="1:4" x14ac:dyDescent="0.25">
      <c r="A323" s="2">
        <v>67</v>
      </c>
      <c r="B323" s="27">
        <v>-777.88235257238557</v>
      </c>
      <c r="C323" s="32">
        <v>1.1305534364283388E-11</v>
      </c>
      <c r="D323" s="32">
        <f>D322+C323</f>
        <v>0.6367946034754659</v>
      </c>
    </row>
    <row r="324" spans="1:4" x14ac:dyDescent="0.25">
      <c r="A324" s="2">
        <v>124</v>
      </c>
      <c r="B324" s="27">
        <v>-778.40353663233691</v>
      </c>
      <c r="C324" s="32">
        <v>2.1039993094657864E-10</v>
      </c>
      <c r="D324" s="32">
        <f>D323+C324</f>
        <v>0.63679460368586582</v>
      </c>
    </row>
    <row r="325" spans="1:4" x14ac:dyDescent="0.25">
      <c r="A325" s="2">
        <v>29</v>
      </c>
      <c r="B325" s="27">
        <v>-781.29886506214098</v>
      </c>
      <c r="C325" s="32">
        <v>1.6098599471190498E-12</v>
      </c>
      <c r="D325" s="32">
        <f>D324+C325</f>
        <v>0.63679460368747565</v>
      </c>
    </row>
    <row r="326" spans="1:4" x14ac:dyDescent="0.25">
      <c r="A326" s="2">
        <v>214</v>
      </c>
      <c r="B326" s="27">
        <v>-787.34778254810954</v>
      </c>
      <c r="C326" s="32">
        <v>2.1277525366864681E-8</v>
      </c>
      <c r="D326" s="32">
        <f>D325+C326</f>
        <v>0.63679462496500105</v>
      </c>
    </row>
    <row r="327" spans="1:4" x14ac:dyDescent="0.25">
      <c r="A327" s="2">
        <v>272</v>
      </c>
      <c r="B327" s="27">
        <v>-789.10986528047215</v>
      </c>
      <c r="C327" s="32">
        <v>4.1682332169571805E-7</v>
      </c>
      <c r="D327" s="32">
        <f>D326+C327</f>
        <v>0.6367950417883228</v>
      </c>
    </row>
    <row r="328" spans="1:4" x14ac:dyDescent="0.25">
      <c r="A328" s="2">
        <v>130</v>
      </c>
      <c r="B328" s="27">
        <v>-790.95232904142904</v>
      </c>
      <c r="C328" s="32">
        <v>2.8622262553827039E-10</v>
      </c>
      <c r="D328" s="32">
        <f>D327+C328</f>
        <v>0.6367950420745454</v>
      </c>
    </row>
    <row r="329" spans="1:4" x14ac:dyDescent="0.25">
      <c r="A329" s="2">
        <v>474</v>
      </c>
      <c r="B329" s="27">
        <v>-795.4022061782307</v>
      </c>
      <c r="C329" s="32">
        <v>1.3176004723382977E-2</v>
      </c>
      <c r="D329" s="32">
        <f>D328+C329</f>
        <v>0.64997104679792839</v>
      </c>
    </row>
    <row r="330" spans="1:4" x14ac:dyDescent="0.25">
      <c r="A330" s="2">
        <v>271</v>
      </c>
      <c r="B330" s="27">
        <v>-799.67191941839701</v>
      </c>
      <c r="C330" s="32">
        <v>3.9598215561093221E-7</v>
      </c>
      <c r="D330" s="32">
        <f>D329+C330</f>
        <v>0.64997144278008401</v>
      </c>
    </row>
    <row r="331" spans="1:4" x14ac:dyDescent="0.25">
      <c r="A331" s="2">
        <v>215</v>
      </c>
      <c r="B331" s="27">
        <v>-801.72381334791135</v>
      </c>
      <c r="C331" s="32">
        <v>2.2397395123015461E-8</v>
      </c>
      <c r="D331" s="32">
        <f>D330+C331</f>
        <v>0.64997146517747917</v>
      </c>
    </row>
    <row r="332" spans="1:4" x14ac:dyDescent="0.25">
      <c r="A332" s="2">
        <v>61</v>
      </c>
      <c r="B332" s="27">
        <v>-803.28484076274617</v>
      </c>
      <c r="C332" s="32">
        <v>8.3106066303669824E-12</v>
      </c>
      <c r="D332" s="32">
        <f>D331+C332</f>
        <v>0.64997146518578974</v>
      </c>
    </row>
    <row r="333" spans="1:4" x14ac:dyDescent="0.25">
      <c r="A333" s="2">
        <v>148</v>
      </c>
      <c r="B333" s="27">
        <v>-806.11672973213717</v>
      </c>
      <c r="C333" s="32">
        <v>7.2057479360069225E-10</v>
      </c>
      <c r="D333" s="32">
        <f>D332+C333</f>
        <v>0.64997146590636456</v>
      </c>
    </row>
    <row r="334" spans="1:4" x14ac:dyDescent="0.25">
      <c r="A334" s="2">
        <v>170</v>
      </c>
      <c r="B334" s="27">
        <v>-810.27047514280275</v>
      </c>
      <c r="C334" s="32">
        <v>2.2272027268741083E-9</v>
      </c>
      <c r="D334" s="32">
        <f>D333+C334</f>
        <v>0.64997146813356732</v>
      </c>
    </row>
    <row r="335" spans="1:4" x14ac:dyDescent="0.25">
      <c r="A335" s="2">
        <v>245</v>
      </c>
      <c r="B335" s="27">
        <v>-810.32982594559871</v>
      </c>
      <c r="C335" s="32">
        <v>1.0434925505334113E-7</v>
      </c>
      <c r="D335" s="32">
        <f>D334+C335</f>
        <v>0.64997157248282234</v>
      </c>
    </row>
    <row r="336" spans="1:4" x14ac:dyDescent="0.25">
      <c r="A336" s="2">
        <v>248</v>
      </c>
      <c r="B336" s="27">
        <v>-810.45699416293064</v>
      </c>
      <c r="C336" s="32">
        <v>1.2170783502357907E-7</v>
      </c>
      <c r="D336" s="32">
        <f>D335+C336</f>
        <v>0.64997169419065737</v>
      </c>
    </row>
    <row r="337" spans="1:4" x14ac:dyDescent="0.25">
      <c r="A337" s="2">
        <v>363</v>
      </c>
      <c r="B337" s="27">
        <v>-812.37402407500485</v>
      </c>
      <c r="C337" s="32">
        <v>4.437148144728796E-5</v>
      </c>
      <c r="D337" s="32">
        <f>D336+C337</f>
        <v>0.65001606567210468</v>
      </c>
    </row>
    <row r="338" spans="1:4" x14ac:dyDescent="0.25">
      <c r="A338" s="2">
        <v>22</v>
      </c>
      <c r="B338" s="27">
        <v>-819.32124154713529</v>
      </c>
      <c r="C338" s="32">
        <v>1.1242252425607441E-12</v>
      </c>
      <c r="D338" s="32">
        <f>D337+C338</f>
        <v>0.65001606567322889</v>
      </c>
    </row>
    <row r="339" spans="1:4" x14ac:dyDescent="0.25">
      <c r="A339" s="2">
        <v>128</v>
      </c>
      <c r="B339" s="27">
        <v>-820.59758576784225</v>
      </c>
      <c r="C339" s="32">
        <v>2.5831591954828909E-10</v>
      </c>
      <c r="D339" s="32">
        <f>D338+C339</f>
        <v>0.65001606593154482</v>
      </c>
    </row>
    <row r="340" spans="1:4" x14ac:dyDescent="0.25">
      <c r="A340" s="2">
        <v>325</v>
      </c>
      <c r="B340" s="27">
        <v>-824.51193425385281</v>
      </c>
      <c r="C340" s="32">
        <v>6.3183099953234887E-6</v>
      </c>
      <c r="D340" s="32">
        <f>D339+C340</f>
        <v>0.65002238424154013</v>
      </c>
    </row>
    <row r="341" spans="1:4" x14ac:dyDescent="0.25">
      <c r="A341" s="2">
        <v>11</v>
      </c>
      <c r="B341" s="27">
        <v>-826.77234149043215</v>
      </c>
      <c r="C341" s="32">
        <v>6.3945942170807699E-13</v>
      </c>
      <c r="D341" s="32">
        <f>D340+C341</f>
        <v>0.65002238424217962</v>
      </c>
    </row>
    <row r="342" spans="1:4" x14ac:dyDescent="0.25">
      <c r="A342" s="2">
        <v>440</v>
      </c>
      <c r="B342" s="27">
        <v>-830.44909287133487</v>
      </c>
      <c r="C342" s="32">
        <v>2.3034899493643611E-3</v>
      </c>
      <c r="D342" s="32">
        <f>D341+C342</f>
        <v>0.65232587419154398</v>
      </c>
    </row>
    <row r="343" spans="1:4" x14ac:dyDescent="0.25">
      <c r="A343" s="2">
        <v>46</v>
      </c>
      <c r="B343" s="27">
        <v>-830.71775946673733</v>
      </c>
      <c r="C343" s="32">
        <v>3.8502311691565216E-12</v>
      </c>
      <c r="D343" s="32">
        <f>D342+C343</f>
        <v>0.65232587419539423</v>
      </c>
    </row>
    <row r="344" spans="1:4" x14ac:dyDescent="0.25">
      <c r="A344" s="2">
        <v>79</v>
      </c>
      <c r="B344" s="27">
        <v>-832.84905714081833</v>
      </c>
      <c r="C344" s="32">
        <v>2.0922223203394275E-11</v>
      </c>
      <c r="D344" s="32">
        <f>D343+C344</f>
        <v>0.65232587421631649</v>
      </c>
    </row>
    <row r="345" spans="1:4" x14ac:dyDescent="0.25">
      <c r="A345" s="2">
        <v>449</v>
      </c>
      <c r="B345" s="27">
        <v>-833.27753441224922</v>
      </c>
      <c r="C345" s="32">
        <v>3.6548863256704723E-3</v>
      </c>
      <c r="D345" s="32">
        <f>D344+C345</f>
        <v>0.65598076054198695</v>
      </c>
    </row>
    <row r="346" spans="1:4" x14ac:dyDescent="0.25">
      <c r="A346" s="2">
        <v>18</v>
      </c>
      <c r="B346" s="27">
        <v>-835.15552003780613</v>
      </c>
      <c r="C346" s="32">
        <v>9.1568848647349253E-13</v>
      </c>
      <c r="D346" s="32">
        <f>D345+C346</f>
        <v>0.65598076054290266</v>
      </c>
    </row>
    <row r="347" spans="1:4" x14ac:dyDescent="0.25">
      <c r="A347" s="2">
        <v>35</v>
      </c>
      <c r="B347" s="27">
        <v>-835.92507531741285</v>
      </c>
      <c r="C347" s="32">
        <v>2.1900118443019313E-12</v>
      </c>
      <c r="D347" s="32">
        <f>D346+C347</f>
        <v>0.65598076054509269</v>
      </c>
    </row>
    <row r="348" spans="1:4" x14ac:dyDescent="0.25">
      <c r="A348" s="2">
        <v>410</v>
      </c>
      <c r="B348" s="27">
        <v>-836.7274084813107</v>
      </c>
      <c r="C348" s="32">
        <v>4.9441823548654633E-4</v>
      </c>
      <c r="D348" s="32">
        <f>D347+C348</f>
        <v>0.65647517878057926</v>
      </c>
    </row>
    <row r="349" spans="1:4" x14ac:dyDescent="0.25">
      <c r="A349" s="2">
        <v>84</v>
      </c>
      <c r="B349" s="27">
        <v>-837.23341178702685</v>
      </c>
      <c r="C349" s="32">
        <v>2.7038948867093636E-11</v>
      </c>
      <c r="D349" s="32">
        <f>D348+C349</f>
        <v>0.65647517880761819</v>
      </c>
    </row>
    <row r="350" spans="1:4" x14ac:dyDescent="0.25">
      <c r="A350" s="2">
        <v>80</v>
      </c>
      <c r="B350" s="27">
        <v>-838.3958289032671</v>
      </c>
      <c r="C350" s="32">
        <v>2.2023392845678186E-11</v>
      </c>
      <c r="D350" s="32">
        <f>D349+C350</f>
        <v>0.65647517882964157</v>
      </c>
    </row>
    <row r="351" spans="1:4" x14ac:dyDescent="0.25">
      <c r="A351" s="2">
        <v>482</v>
      </c>
      <c r="B351" s="27">
        <v>-840.08319763661711</v>
      </c>
      <c r="C351" s="32">
        <v>1.9860715923055418E-2</v>
      </c>
      <c r="D351" s="32">
        <f>D350+C351</f>
        <v>0.67633589475269695</v>
      </c>
    </row>
    <row r="352" spans="1:4" x14ac:dyDescent="0.25">
      <c r="A352" s="2">
        <v>212</v>
      </c>
      <c r="B352" s="27">
        <v>-840.65569044333824</v>
      </c>
      <c r="C352" s="32">
        <v>1.9202966643595379E-8</v>
      </c>
      <c r="D352" s="32">
        <f>D351+C352</f>
        <v>0.67633591395566361</v>
      </c>
    </row>
    <row r="353" spans="1:4" x14ac:dyDescent="0.25">
      <c r="A353" s="2">
        <v>274</v>
      </c>
      <c r="B353" s="27">
        <v>-842.51079911316629</v>
      </c>
      <c r="C353" s="32">
        <v>4.6185409606173754E-7</v>
      </c>
      <c r="D353" s="32">
        <f>D352+C353</f>
        <v>0.67633637580975969</v>
      </c>
    </row>
    <row r="354" spans="1:4" x14ac:dyDescent="0.25">
      <c r="A354" s="2">
        <v>82</v>
      </c>
      <c r="B354" s="27">
        <v>-844.46395663215662</v>
      </c>
      <c r="C354" s="32">
        <v>2.4402651352552009E-11</v>
      </c>
      <c r="D354" s="32">
        <f>D353+C354</f>
        <v>0.6763363758341624</v>
      </c>
    </row>
    <row r="355" spans="1:4" x14ac:dyDescent="0.25">
      <c r="A355" s="2">
        <v>275</v>
      </c>
      <c r="B355" s="27">
        <v>-851.16744727167679</v>
      </c>
      <c r="C355" s="32">
        <v>4.8616220638077637E-7</v>
      </c>
      <c r="D355" s="32">
        <f>D354+C355</f>
        <v>0.67633686199636878</v>
      </c>
    </row>
    <row r="356" spans="1:4" x14ac:dyDescent="0.25">
      <c r="A356" s="2">
        <v>86</v>
      </c>
      <c r="B356" s="27">
        <v>-852.28243244795158</v>
      </c>
      <c r="C356" s="32">
        <v>2.996005414636414E-11</v>
      </c>
      <c r="D356" s="32">
        <f>D355+C356</f>
        <v>0.67633686202632881</v>
      </c>
    </row>
    <row r="357" spans="1:4" x14ac:dyDescent="0.25">
      <c r="A357" s="2">
        <v>88</v>
      </c>
      <c r="B357" s="27">
        <v>-856.00719510309864</v>
      </c>
      <c r="C357" s="32">
        <v>3.3196735896248353E-11</v>
      </c>
      <c r="D357" s="32">
        <f>D356+C357</f>
        <v>0.67633686205952559</v>
      </c>
    </row>
    <row r="358" spans="1:4" x14ac:dyDescent="0.25">
      <c r="A358" s="2">
        <v>45</v>
      </c>
      <c r="B358" s="27">
        <v>-856.25014791787544</v>
      </c>
      <c r="C358" s="32">
        <v>3.6577196106986947E-12</v>
      </c>
      <c r="D358" s="32">
        <f>D357+C358</f>
        <v>0.67633686206318333</v>
      </c>
    </row>
    <row r="359" spans="1:4" x14ac:dyDescent="0.25">
      <c r="A359" s="2">
        <v>91</v>
      </c>
      <c r="B359" s="27">
        <v>-862.78418411924213</v>
      </c>
      <c r="C359" s="32">
        <v>3.871903880594647E-11</v>
      </c>
      <c r="D359" s="32">
        <f>D358+C359</f>
        <v>0.67633686210190236</v>
      </c>
    </row>
    <row r="360" spans="1:4" x14ac:dyDescent="0.25">
      <c r="A360" s="2">
        <v>181</v>
      </c>
      <c r="B360" s="27">
        <v>-864.68052308703773</v>
      </c>
      <c r="C360" s="32">
        <v>3.9156159731978337E-9</v>
      </c>
      <c r="D360" s="32">
        <f>D359+C360</f>
        <v>0.6763368660175183</v>
      </c>
    </row>
    <row r="361" spans="1:4" x14ac:dyDescent="0.25">
      <c r="A361" s="2">
        <v>300</v>
      </c>
      <c r="B361" s="27">
        <v>-865.84130880306475</v>
      </c>
      <c r="C361" s="32">
        <v>1.7526333124541997E-6</v>
      </c>
      <c r="D361" s="32">
        <f>D360+C361</f>
        <v>0.67633861865083078</v>
      </c>
    </row>
    <row r="362" spans="1:4" x14ac:dyDescent="0.25">
      <c r="A362" s="2">
        <v>158</v>
      </c>
      <c r="B362" s="27">
        <v>-870.27068868921197</v>
      </c>
      <c r="C362" s="32">
        <v>1.2034914607361571E-9</v>
      </c>
      <c r="D362" s="32">
        <f>D361+C362</f>
        <v>0.6763386198543222</v>
      </c>
    </row>
    <row r="363" spans="1:4" x14ac:dyDescent="0.25">
      <c r="A363" s="2">
        <v>187</v>
      </c>
      <c r="B363" s="27">
        <v>-874.17296980104584</v>
      </c>
      <c r="C363" s="32">
        <v>5.3267027199397402E-9</v>
      </c>
      <c r="D363" s="32">
        <f>D362+C363</f>
        <v>0.67633862518102494</v>
      </c>
    </row>
    <row r="364" spans="1:4" x14ac:dyDescent="0.25">
      <c r="A364" s="2">
        <v>1</v>
      </c>
      <c r="B364" s="27">
        <v>-878.01224520602409</v>
      </c>
      <c r="C364" s="32">
        <v>3.8286797692063776E-13</v>
      </c>
      <c r="D364" s="32">
        <f>D363+C364</f>
        <v>0.67633862518140786</v>
      </c>
    </row>
    <row r="365" spans="1:4" x14ac:dyDescent="0.25">
      <c r="A365" s="2">
        <v>422</v>
      </c>
      <c r="B365" s="27">
        <v>-880.26962627459579</v>
      </c>
      <c r="C365" s="32">
        <v>9.1497919031212111E-4</v>
      </c>
      <c r="D365" s="32">
        <f>D364+C365</f>
        <v>0.67725360437172</v>
      </c>
    </row>
    <row r="366" spans="1:4" x14ac:dyDescent="0.25">
      <c r="A366" s="2">
        <v>102</v>
      </c>
      <c r="B366" s="27">
        <v>-881.71567115515063</v>
      </c>
      <c r="C366" s="32">
        <v>6.8071435521370207E-11</v>
      </c>
      <c r="D366" s="32">
        <f>D365+C366</f>
        <v>0.67725360443979143</v>
      </c>
    </row>
    <row r="367" spans="1:4" x14ac:dyDescent="0.25">
      <c r="A367" s="2">
        <v>44</v>
      </c>
      <c r="B367" s="27">
        <v>-886.04114498262061</v>
      </c>
      <c r="C367" s="32">
        <v>3.4748336301637607E-12</v>
      </c>
      <c r="D367" s="32">
        <f>D366+C367</f>
        <v>0.67725360444326632</v>
      </c>
    </row>
    <row r="368" spans="1:4" x14ac:dyDescent="0.25">
      <c r="A368" s="2">
        <v>409</v>
      </c>
      <c r="B368" s="27">
        <v>-890.31820580537169</v>
      </c>
      <c r="C368" s="32">
        <v>4.6969732371221902E-4</v>
      </c>
      <c r="D368" s="32">
        <f>D367+C368</f>
        <v>0.67772330176697859</v>
      </c>
    </row>
    <row r="369" spans="1:4" x14ac:dyDescent="0.25">
      <c r="A369" s="2">
        <v>478</v>
      </c>
      <c r="B369" s="27">
        <v>-891.48907083892846</v>
      </c>
      <c r="C369" s="32">
        <v>1.6176677248803156E-2</v>
      </c>
      <c r="D369" s="32">
        <f>D368+C369</f>
        <v>0.69389997901578171</v>
      </c>
    </row>
    <row r="370" spans="1:4" x14ac:dyDescent="0.25">
      <c r="A370" s="2">
        <v>121</v>
      </c>
      <c r="B370" s="27">
        <v>-892.59572891939024</v>
      </c>
      <c r="C370" s="32">
        <v>1.8039164079532286E-10</v>
      </c>
      <c r="D370" s="32">
        <f>D369+C370</f>
        <v>0.6938999791961733</v>
      </c>
    </row>
    <row r="371" spans="1:4" x14ac:dyDescent="0.25">
      <c r="A371" s="2">
        <v>24</v>
      </c>
      <c r="B371" s="27">
        <v>-893.01755987876095</v>
      </c>
      <c r="C371" s="32">
        <v>1.2456789391254788E-12</v>
      </c>
      <c r="D371" s="32">
        <f>D370+C371</f>
        <v>0.69389997919741897</v>
      </c>
    </row>
    <row r="372" spans="1:4" x14ac:dyDescent="0.25">
      <c r="A372" s="2">
        <v>66</v>
      </c>
      <c r="B372" s="27">
        <v>-893.47457934671547</v>
      </c>
      <c r="C372" s="32">
        <v>1.0740257646069217E-11</v>
      </c>
      <c r="D372" s="32">
        <f>D371+C372</f>
        <v>0.69389997920815927</v>
      </c>
    </row>
    <row r="373" spans="1:4" x14ac:dyDescent="0.25">
      <c r="A373" s="2">
        <v>198</v>
      </c>
      <c r="B373" s="27">
        <v>-893.68493774109811</v>
      </c>
      <c r="C373" s="32">
        <v>9.364806356871593E-9</v>
      </c>
      <c r="D373" s="32">
        <f>D372+C373</f>
        <v>0.69389998857296564</v>
      </c>
    </row>
    <row r="374" spans="1:4" x14ac:dyDescent="0.25">
      <c r="A374" s="2">
        <v>209</v>
      </c>
      <c r="B374" s="27">
        <v>-898.0614648090268</v>
      </c>
      <c r="C374" s="32">
        <v>1.6464143526052588E-8</v>
      </c>
      <c r="D374" s="32">
        <f>D373+C374</f>
        <v>0.69390000503710914</v>
      </c>
    </row>
    <row r="375" spans="1:4" x14ac:dyDescent="0.25">
      <c r="A375" s="2">
        <v>267</v>
      </c>
      <c r="B375" s="27">
        <v>-899.13782465210534</v>
      </c>
      <c r="C375" s="32">
        <v>3.2252994063357679E-7</v>
      </c>
      <c r="D375" s="32">
        <f>D374+C375</f>
        <v>0.69390032756704978</v>
      </c>
    </row>
    <row r="376" spans="1:4" x14ac:dyDescent="0.25">
      <c r="A376" s="2">
        <v>432</v>
      </c>
      <c r="B376" s="27">
        <v>-903.51511618895165</v>
      </c>
      <c r="C376" s="32">
        <v>1.5281822956773254E-3</v>
      </c>
      <c r="D376" s="32">
        <f>D375+C376</f>
        <v>0.69542850986272708</v>
      </c>
    </row>
    <row r="377" spans="1:4" x14ac:dyDescent="0.25">
      <c r="A377" s="2">
        <v>255</v>
      </c>
      <c r="B377" s="27">
        <v>-904.17733209265862</v>
      </c>
      <c r="C377" s="32">
        <v>1.7428230699458465E-7</v>
      </c>
      <c r="D377" s="32">
        <f>D376+C377</f>
        <v>0.69542868414503412</v>
      </c>
    </row>
    <row r="378" spans="1:4" x14ac:dyDescent="0.25">
      <c r="A378" s="2">
        <v>443</v>
      </c>
      <c r="B378" s="27">
        <v>-906.17631725188403</v>
      </c>
      <c r="C378" s="32">
        <v>2.6866772991565669E-3</v>
      </c>
      <c r="D378" s="32">
        <f>D377+C378</f>
        <v>0.69811536144419073</v>
      </c>
    </row>
    <row r="379" spans="1:4" x14ac:dyDescent="0.25">
      <c r="A379" s="2">
        <v>42</v>
      </c>
      <c r="B379" s="27">
        <v>-906.92711168872484</v>
      </c>
      <c r="C379" s="32">
        <v>3.136037351222794E-12</v>
      </c>
      <c r="D379" s="32">
        <f>D378+C379</f>
        <v>0.69811536144732678</v>
      </c>
    </row>
    <row r="380" spans="1:4" x14ac:dyDescent="0.25">
      <c r="A380" s="2">
        <v>48</v>
      </c>
      <c r="B380" s="27">
        <v>-909.92696568503015</v>
      </c>
      <c r="C380" s="32">
        <v>4.2661841209490545E-12</v>
      </c>
      <c r="D380" s="32">
        <f>D379+C380</f>
        <v>0.69811536145159292</v>
      </c>
    </row>
    <row r="381" spans="1:4" x14ac:dyDescent="0.25">
      <c r="A381" s="2">
        <v>6</v>
      </c>
      <c r="B381" s="27">
        <v>-910.95223498329869</v>
      </c>
      <c r="C381" s="32">
        <v>4.9480151082248361E-13</v>
      </c>
      <c r="D381" s="32">
        <f>D380+C381</f>
        <v>0.69811536145208775</v>
      </c>
    </row>
    <row r="382" spans="1:4" x14ac:dyDescent="0.25">
      <c r="A382" s="2">
        <v>196</v>
      </c>
      <c r="B382" s="27">
        <v>-911.57383501625009</v>
      </c>
      <c r="C382" s="32">
        <v>8.4517377370766117E-9</v>
      </c>
      <c r="D382" s="32">
        <f>D381+C382</f>
        <v>0.6981153699038255</v>
      </c>
    </row>
    <row r="383" spans="1:4" x14ac:dyDescent="0.25">
      <c r="A383" s="2">
        <v>348</v>
      </c>
      <c r="B383" s="27">
        <v>-915.14742881151324</v>
      </c>
      <c r="C383" s="32">
        <v>2.0556918223724714E-5</v>
      </c>
      <c r="D383" s="32">
        <f>D382+C383</f>
        <v>0.69813592682204928</v>
      </c>
    </row>
    <row r="384" spans="1:4" x14ac:dyDescent="0.25">
      <c r="A384" s="2">
        <v>433</v>
      </c>
      <c r="B384" s="27">
        <v>-916.67143278387084</v>
      </c>
      <c r="C384" s="32">
        <v>1.608612942818237E-3</v>
      </c>
      <c r="D384" s="32">
        <f>D383+C384</f>
        <v>0.6997445397648675</v>
      </c>
    </row>
    <row r="385" spans="1:4" x14ac:dyDescent="0.25">
      <c r="A385" s="2">
        <v>446</v>
      </c>
      <c r="B385" s="27">
        <v>-917.13476623217866</v>
      </c>
      <c r="C385" s="32">
        <v>3.1336081634717209E-3</v>
      </c>
      <c r="D385" s="32">
        <f>D384+C385</f>
        <v>0.70287814792833925</v>
      </c>
    </row>
    <row r="386" spans="1:4" x14ac:dyDescent="0.25">
      <c r="A386" s="2">
        <v>19</v>
      </c>
      <c r="B386" s="27">
        <v>-918.19914225635148</v>
      </c>
      <c r="C386" s="32">
        <v>9.6388261734051859E-13</v>
      </c>
      <c r="D386" s="32">
        <f>D385+C386</f>
        <v>0.70287814792930314</v>
      </c>
    </row>
    <row r="387" spans="1:4" x14ac:dyDescent="0.25">
      <c r="A387" s="2">
        <v>285</v>
      </c>
      <c r="B387" s="27">
        <v>-920.84523809635721</v>
      </c>
      <c r="C387" s="32">
        <v>8.1197964334586936E-7</v>
      </c>
      <c r="D387" s="32">
        <f>D386+C387</f>
        <v>0.70287895990894644</v>
      </c>
    </row>
    <row r="388" spans="1:4" x14ac:dyDescent="0.25">
      <c r="A388" s="2">
        <v>412</v>
      </c>
      <c r="B388" s="27">
        <v>-926.28275934165868</v>
      </c>
      <c r="C388" s="32">
        <v>5.4783183987428951E-4</v>
      </c>
      <c r="D388" s="32">
        <f>D387+C388</f>
        <v>0.70342679174882072</v>
      </c>
    </row>
    <row r="389" spans="1:4" x14ac:dyDescent="0.25">
      <c r="A389" s="2">
        <v>287</v>
      </c>
      <c r="B389" s="27">
        <v>-926.5504092203264</v>
      </c>
      <c r="C389" s="32">
        <v>8.9970043584029854E-7</v>
      </c>
      <c r="D389" s="32">
        <f>D388+C389</f>
        <v>0.70342769144925654</v>
      </c>
    </row>
    <row r="390" spans="1:4" x14ac:dyDescent="0.25">
      <c r="A390" s="2">
        <v>219</v>
      </c>
      <c r="B390" s="27">
        <v>-931.45597954966797</v>
      </c>
      <c r="C390" s="32">
        <v>2.7498125549086285E-8</v>
      </c>
      <c r="D390" s="32">
        <f>D389+C390</f>
        <v>0.7034277189473821</v>
      </c>
    </row>
    <row r="391" spans="1:4" x14ac:dyDescent="0.25">
      <c r="A391" s="2">
        <v>51</v>
      </c>
      <c r="B391" s="27">
        <v>-935.31182022442226</v>
      </c>
      <c r="C391" s="32">
        <v>4.9758671770801047E-12</v>
      </c>
      <c r="D391" s="32">
        <f>D390+C391</f>
        <v>0.70342771895235801</v>
      </c>
    </row>
    <row r="392" spans="1:4" x14ac:dyDescent="0.25">
      <c r="A392" s="2">
        <v>156</v>
      </c>
      <c r="B392" s="27">
        <v>-938.49132763216767</v>
      </c>
      <c r="C392" s="32">
        <v>1.0861510433143817E-9</v>
      </c>
      <c r="D392" s="32">
        <f>D391+C392</f>
        <v>0.70342772003850906</v>
      </c>
    </row>
    <row r="393" spans="1:4" x14ac:dyDescent="0.25">
      <c r="A393" s="2">
        <v>2</v>
      </c>
      <c r="B393" s="27">
        <v>-944.39938507788611</v>
      </c>
      <c r="C393" s="32">
        <v>4.0301892307435566E-13</v>
      </c>
      <c r="D393" s="32">
        <f>D392+C393</f>
        <v>0.70342772003891207</v>
      </c>
    </row>
    <row r="394" spans="1:4" x14ac:dyDescent="0.25">
      <c r="A394" s="2">
        <v>172</v>
      </c>
      <c r="B394" s="27">
        <v>-944.42683089657658</v>
      </c>
      <c r="C394" s="32">
        <v>2.4678146558161863E-9</v>
      </c>
      <c r="D394" s="32">
        <f>D393+C394</f>
        <v>0.70342772250672669</v>
      </c>
    </row>
    <row r="395" spans="1:4" x14ac:dyDescent="0.25">
      <c r="A395" s="2">
        <v>316</v>
      </c>
      <c r="B395" s="27">
        <v>-945.14109632988402</v>
      </c>
      <c r="C395" s="32">
        <v>3.9821111450097278E-6</v>
      </c>
      <c r="D395" s="32">
        <f>D394+C395</f>
        <v>0.70343170461787174</v>
      </c>
    </row>
    <row r="396" spans="1:4" x14ac:dyDescent="0.25">
      <c r="A396" s="2">
        <v>210</v>
      </c>
      <c r="B396" s="27">
        <v>-947.74764443705499</v>
      </c>
      <c r="C396" s="32">
        <v>1.7330677395844831E-8</v>
      </c>
      <c r="D396" s="32">
        <f>D395+C396</f>
        <v>0.70343172194854919</v>
      </c>
    </row>
    <row r="397" spans="1:4" x14ac:dyDescent="0.25">
      <c r="A397" s="2">
        <v>454</v>
      </c>
      <c r="B397" s="27">
        <v>-949.96480915847496</v>
      </c>
      <c r="C397" s="32">
        <v>4.7234122069212551E-3</v>
      </c>
      <c r="D397" s="32">
        <f>D396+C397</f>
        <v>0.70815513415547049</v>
      </c>
    </row>
    <row r="398" spans="1:4" x14ac:dyDescent="0.25">
      <c r="A398" s="2">
        <v>152</v>
      </c>
      <c r="B398" s="27">
        <v>-951.88827667755686</v>
      </c>
      <c r="C398" s="32">
        <v>8.8467681322358452E-10</v>
      </c>
      <c r="D398" s="32">
        <f>D397+C398</f>
        <v>0.70815513504014727</v>
      </c>
    </row>
    <row r="399" spans="1:4" x14ac:dyDescent="0.25">
      <c r="A399" s="2">
        <v>362</v>
      </c>
      <c r="B399" s="27">
        <v>-952.32711185665539</v>
      </c>
      <c r="C399" s="32">
        <v>4.2152907374923562E-5</v>
      </c>
      <c r="D399" s="32">
        <f>D398+C399</f>
        <v>0.70819728794752224</v>
      </c>
    </row>
    <row r="400" spans="1:4" x14ac:dyDescent="0.25">
      <c r="A400" s="2">
        <v>190</v>
      </c>
      <c r="B400" s="27">
        <v>-953.99895487465983</v>
      </c>
      <c r="C400" s="32">
        <v>6.2128038722143054E-9</v>
      </c>
      <c r="D400" s="32">
        <f>D399+C400</f>
        <v>0.70819729416032606</v>
      </c>
    </row>
    <row r="401" spans="1:4" x14ac:dyDescent="0.25">
      <c r="A401" s="2">
        <v>101</v>
      </c>
      <c r="B401" s="27">
        <v>-960.74316695328162</v>
      </c>
      <c r="C401" s="32">
        <v>6.4667863745301709E-11</v>
      </c>
      <c r="D401" s="32">
        <f>D400+C401</f>
        <v>0.70819729422499389</v>
      </c>
    </row>
    <row r="402" spans="1:4" x14ac:dyDescent="0.25">
      <c r="A402" s="2">
        <v>400</v>
      </c>
      <c r="B402" s="27">
        <v>-963.48124730577547</v>
      </c>
      <c r="C402" s="32">
        <v>2.9602646101885473E-4</v>
      </c>
      <c r="D402" s="32">
        <f>D401+C402</f>
        <v>0.70849332068601278</v>
      </c>
    </row>
    <row r="403" spans="1:4" x14ac:dyDescent="0.25">
      <c r="A403" s="2">
        <v>146</v>
      </c>
      <c r="B403" s="27">
        <v>-964.53705728858768</v>
      </c>
      <c r="C403" s="32">
        <v>6.5031875122462487E-10</v>
      </c>
      <c r="D403" s="32">
        <f>D402+C403</f>
        <v>0.70849332133633158</v>
      </c>
    </row>
    <row r="404" spans="1:4" x14ac:dyDescent="0.25">
      <c r="A404" s="2">
        <v>97</v>
      </c>
      <c r="B404" s="27">
        <v>-967.15671982891217</v>
      </c>
      <c r="C404" s="32">
        <v>5.2672379194696636E-11</v>
      </c>
      <c r="D404" s="32">
        <f>D403+C404</f>
        <v>0.708493321389004</v>
      </c>
    </row>
    <row r="405" spans="1:4" x14ac:dyDescent="0.25">
      <c r="A405" s="2">
        <v>232</v>
      </c>
      <c r="B405" s="27">
        <v>-967.60676279191102</v>
      </c>
      <c r="C405" s="32">
        <v>5.3566863977746541E-8</v>
      </c>
      <c r="D405" s="32">
        <f>D404+C405</f>
        <v>0.70849337495586795</v>
      </c>
    </row>
    <row r="406" spans="1:4" x14ac:dyDescent="0.25">
      <c r="A406" s="2">
        <v>484</v>
      </c>
      <c r="B406" s="27">
        <v>-969.68597413262614</v>
      </c>
      <c r="C406" s="32">
        <v>2.2006333432748385E-2</v>
      </c>
      <c r="D406" s="32">
        <f>D405+C406</f>
        <v>0.73049970838861633</v>
      </c>
    </row>
    <row r="407" spans="1:4" x14ac:dyDescent="0.25">
      <c r="A407" s="2">
        <v>123</v>
      </c>
      <c r="B407" s="27">
        <v>-972.03324633427837</v>
      </c>
      <c r="C407" s="32">
        <v>1.9987993439924964E-10</v>
      </c>
      <c r="D407" s="32">
        <f>D406+C407</f>
        <v>0.73049970858849622</v>
      </c>
    </row>
    <row r="408" spans="1:4" x14ac:dyDescent="0.25">
      <c r="A408" s="2">
        <v>33</v>
      </c>
      <c r="B408" s="27">
        <v>-973.19113874459435</v>
      </c>
      <c r="C408" s="32">
        <v>1.9764856894824932E-12</v>
      </c>
      <c r="D408" s="32">
        <f>D407+C408</f>
        <v>0.73049970859047275</v>
      </c>
    </row>
    <row r="409" spans="1:4" x14ac:dyDescent="0.25">
      <c r="A409" s="2">
        <v>87</v>
      </c>
      <c r="B409" s="27">
        <v>-973.28326126815227</v>
      </c>
      <c r="C409" s="32">
        <v>3.1536899101435939E-11</v>
      </c>
      <c r="D409" s="32">
        <f>D408+C409</f>
        <v>0.73049970862200964</v>
      </c>
    </row>
    <row r="410" spans="1:4" x14ac:dyDescent="0.25">
      <c r="A410" s="2">
        <v>411</v>
      </c>
      <c r="B410" s="27">
        <v>-973.37329206863069</v>
      </c>
      <c r="C410" s="32">
        <v>5.2044024788057495E-4</v>
      </c>
      <c r="D410" s="32">
        <f>D409+C410</f>
        <v>0.7310201488698902</v>
      </c>
    </row>
    <row r="411" spans="1:4" x14ac:dyDescent="0.25">
      <c r="A411" s="2">
        <v>394</v>
      </c>
      <c r="B411" s="27">
        <v>-981.11064842127962</v>
      </c>
      <c r="C411" s="32">
        <v>2.1760665090537785E-4</v>
      </c>
      <c r="D411" s="32">
        <f>D410+C411</f>
        <v>0.73123775552079562</v>
      </c>
    </row>
    <row r="412" spans="1:4" x14ac:dyDescent="0.25">
      <c r="A412" s="2">
        <v>7</v>
      </c>
      <c r="B412" s="27">
        <v>-987.94590957035689</v>
      </c>
      <c r="C412" s="32">
        <v>5.2084369560261431E-13</v>
      </c>
      <c r="D412" s="32">
        <f>D411+C412</f>
        <v>0.73123775552131642</v>
      </c>
    </row>
    <row r="413" spans="1:4" x14ac:dyDescent="0.25">
      <c r="A413" s="2">
        <v>260</v>
      </c>
      <c r="B413" s="27">
        <v>-991.23303302254499</v>
      </c>
      <c r="C413" s="32">
        <v>2.2523468665132973E-7</v>
      </c>
      <c r="D413" s="32">
        <f>D412+C413</f>
        <v>0.7312379807560031</v>
      </c>
    </row>
    <row r="414" spans="1:4" x14ac:dyDescent="0.25">
      <c r="A414" s="2">
        <v>342</v>
      </c>
      <c r="B414" s="27">
        <v>-991.50426726861042</v>
      </c>
      <c r="C414" s="32">
        <v>1.5111223882501313E-5</v>
      </c>
      <c r="D414" s="32">
        <f>D413+C414</f>
        <v>0.73125309197988564</v>
      </c>
    </row>
    <row r="415" spans="1:4" x14ac:dyDescent="0.25">
      <c r="A415" s="2">
        <v>456</v>
      </c>
      <c r="B415" s="27">
        <v>-1005.2174079598772</v>
      </c>
      <c r="C415" s="32">
        <v>5.2336977362008362E-3</v>
      </c>
      <c r="D415" s="32">
        <f>D414+C415</f>
        <v>0.7364867897160865</v>
      </c>
    </row>
    <row r="416" spans="1:4" x14ac:dyDescent="0.25">
      <c r="A416" s="2">
        <v>189</v>
      </c>
      <c r="B416" s="27">
        <v>-1007.7031996862497</v>
      </c>
      <c r="C416" s="32">
        <v>5.902163678603591E-9</v>
      </c>
      <c r="D416" s="32">
        <f>D415+C416</f>
        <v>0.73648679561825015</v>
      </c>
    </row>
    <row r="417" spans="1:4" x14ac:dyDescent="0.25">
      <c r="A417" s="2">
        <v>414</v>
      </c>
      <c r="B417" s="27">
        <v>-1008.5330973445525</v>
      </c>
      <c r="C417" s="32">
        <v>6.0701588905738449E-4</v>
      </c>
      <c r="D417" s="32">
        <f>D416+C417</f>
        <v>0.73709381150730757</v>
      </c>
    </row>
    <row r="418" spans="1:4" x14ac:dyDescent="0.25">
      <c r="A418" s="2">
        <v>270</v>
      </c>
      <c r="B418" s="27">
        <v>-1009.5818570197007</v>
      </c>
      <c r="C418" s="32">
        <v>3.7618304783038559E-7</v>
      </c>
      <c r="D418" s="32">
        <f>D417+C418</f>
        <v>0.7370941876903554</v>
      </c>
    </row>
    <row r="419" spans="1:4" x14ac:dyDescent="0.25">
      <c r="A419" s="2">
        <v>315</v>
      </c>
      <c r="B419" s="27">
        <v>-1011.294557077701</v>
      </c>
      <c r="C419" s="32">
        <v>3.783005587759241E-6</v>
      </c>
      <c r="D419" s="32">
        <f>D418+C419</f>
        <v>0.73709797069594318</v>
      </c>
    </row>
    <row r="420" spans="1:4" x14ac:dyDescent="0.25">
      <c r="A420" s="2">
        <v>289</v>
      </c>
      <c r="B420" s="27">
        <v>-1015.0094029570537</v>
      </c>
      <c r="C420" s="32">
        <v>9.9689798985074628E-7</v>
      </c>
      <c r="D420" s="32">
        <f>D419+C420</f>
        <v>0.73709896759393301</v>
      </c>
    </row>
    <row r="421" spans="1:4" x14ac:dyDescent="0.25">
      <c r="A421" s="2">
        <v>247</v>
      </c>
      <c r="B421" s="27">
        <v>-1019.1580457221426</v>
      </c>
      <c r="C421" s="32">
        <v>1.1562244327240014E-7</v>
      </c>
      <c r="D421" s="32">
        <f>D420+C421</f>
        <v>0.73709908321637629</v>
      </c>
    </row>
    <row r="422" spans="1:4" x14ac:dyDescent="0.25">
      <c r="A422" s="2">
        <v>291</v>
      </c>
      <c r="B422" s="27">
        <v>-1019.4990437272209</v>
      </c>
      <c r="C422" s="32">
        <v>1.1045961106379461E-6</v>
      </c>
      <c r="D422" s="32">
        <f>D421+C422</f>
        <v>0.73710018781248698</v>
      </c>
    </row>
    <row r="423" spans="1:4" x14ac:dyDescent="0.25">
      <c r="A423" s="2">
        <v>368</v>
      </c>
      <c r="B423" s="27">
        <v>-1034.558896303919</v>
      </c>
      <c r="C423" s="32">
        <v>5.7343725202958967E-5</v>
      </c>
      <c r="D423" s="32">
        <f>D422+C423</f>
        <v>0.73715753153768993</v>
      </c>
    </row>
    <row r="424" spans="1:4" x14ac:dyDescent="0.25">
      <c r="A424" s="2">
        <v>230</v>
      </c>
      <c r="B424" s="27">
        <v>-1042.7730651420134</v>
      </c>
      <c r="C424" s="32">
        <v>4.8344094739916244E-8</v>
      </c>
      <c r="D424" s="32">
        <f>D423+C424</f>
        <v>0.73715757988178465</v>
      </c>
    </row>
    <row r="425" spans="1:4" x14ac:dyDescent="0.25">
      <c r="A425" s="2">
        <v>251</v>
      </c>
      <c r="B425" s="27">
        <v>-1045.076542436931</v>
      </c>
      <c r="C425" s="32">
        <v>1.4195402831150788E-7</v>
      </c>
      <c r="D425" s="32">
        <f>D424+C425</f>
        <v>0.73715772183581296</v>
      </c>
    </row>
    <row r="426" spans="1:4" x14ac:dyDescent="0.25">
      <c r="A426" s="2">
        <v>327</v>
      </c>
      <c r="B426" s="27">
        <v>-1046.5485608667295</v>
      </c>
      <c r="C426" s="32">
        <v>7.0008975017434776E-6</v>
      </c>
      <c r="D426" s="32">
        <f>D425+C426</f>
        <v>0.73716472273331468</v>
      </c>
    </row>
    <row r="427" spans="1:4" x14ac:dyDescent="0.25">
      <c r="A427" s="2">
        <v>470</v>
      </c>
      <c r="B427" s="27">
        <v>-1049.8631224649071</v>
      </c>
      <c r="C427" s="32">
        <v>1.0731938197224953E-2</v>
      </c>
      <c r="D427" s="32">
        <f>D426+C427</f>
        <v>0.74789666093053964</v>
      </c>
    </row>
    <row r="428" spans="1:4" x14ac:dyDescent="0.25">
      <c r="A428" s="2">
        <v>222</v>
      </c>
      <c r="B428" s="27">
        <v>-1051.7740995646163</v>
      </c>
      <c r="C428" s="32">
        <v>3.2072460182634536E-8</v>
      </c>
      <c r="D428" s="32">
        <f>D427+C428</f>
        <v>0.74789669300299977</v>
      </c>
    </row>
    <row r="429" spans="1:4" x14ac:dyDescent="0.25">
      <c r="A429" s="2">
        <v>388</v>
      </c>
      <c r="B429" s="27">
        <v>-1062.7079915932627</v>
      </c>
      <c r="C429" s="32">
        <v>1.5996088442660853E-4</v>
      </c>
      <c r="D429" s="32">
        <f>D428+C429</f>
        <v>0.74805665388742637</v>
      </c>
    </row>
    <row r="430" spans="1:4" x14ac:dyDescent="0.25">
      <c r="A430" s="2">
        <v>277</v>
      </c>
      <c r="B430" s="27">
        <v>-1070.0420918724558</v>
      </c>
      <c r="C430" s="32">
        <v>5.3868388518645579E-7</v>
      </c>
      <c r="D430" s="32">
        <f>D429+C430</f>
        <v>0.74805719257131154</v>
      </c>
    </row>
    <row r="431" spans="1:4" x14ac:dyDescent="0.25">
      <c r="A431" s="2">
        <v>115</v>
      </c>
      <c r="B431" s="27">
        <v>-1071.0943088818312</v>
      </c>
      <c r="C431" s="32">
        <v>1.326044322851797E-10</v>
      </c>
      <c r="D431" s="32">
        <f>D430+C431</f>
        <v>0.74805719270391602</v>
      </c>
    </row>
    <row r="432" spans="1:4" x14ac:dyDescent="0.25">
      <c r="A432" s="2">
        <v>60</v>
      </c>
      <c r="B432" s="27">
        <v>-1071.6439096264294</v>
      </c>
      <c r="C432" s="32">
        <v>7.8950762988486335E-12</v>
      </c>
      <c r="D432" s="32">
        <f>D431+C432</f>
        <v>0.74805719271181115</v>
      </c>
    </row>
    <row r="433" spans="1:4" x14ac:dyDescent="0.25">
      <c r="A433" s="2">
        <v>200</v>
      </c>
      <c r="B433" s="27">
        <v>-1079.3716989953027</v>
      </c>
      <c r="C433" s="32">
        <v>1.037651673891589E-8</v>
      </c>
      <c r="D433" s="32">
        <f>D432+C433</f>
        <v>0.7480572030883279</v>
      </c>
    </row>
    <row r="434" spans="1:4" x14ac:dyDescent="0.25">
      <c r="A434" s="2">
        <v>109</v>
      </c>
      <c r="B434" s="27">
        <v>-1105.0725148366982</v>
      </c>
      <c r="C434" s="32">
        <v>9.7476442833767539E-11</v>
      </c>
      <c r="D434" s="32">
        <f>D433+C434</f>
        <v>0.74805720318580438</v>
      </c>
    </row>
    <row r="435" spans="1:4" x14ac:dyDescent="0.25">
      <c r="A435" s="2">
        <v>235</v>
      </c>
      <c r="B435" s="27">
        <v>-1110.3452790349475</v>
      </c>
      <c r="C435" s="32">
        <v>6.2477753582442396E-8</v>
      </c>
      <c r="D435" s="32">
        <f>D434+C435</f>
        <v>0.74805726566355801</v>
      </c>
    </row>
    <row r="436" spans="1:4" x14ac:dyDescent="0.25">
      <c r="A436" s="2">
        <v>166</v>
      </c>
      <c r="B436" s="27">
        <v>-1113.1673368210468</v>
      </c>
      <c r="C436" s="32">
        <v>1.8140705410560036E-9</v>
      </c>
      <c r="D436" s="32">
        <f>D435+C436</f>
        <v>0.74805726747762857</v>
      </c>
    </row>
    <row r="437" spans="1:4" x14ac:dyDescent="0.25">
      <c r="A437" s="2">
        <v>355</v>
      </c>
      <c r="B437" s="27">
        <v>-1116.4454256460303</v>
      </c>
      <c r="C437" s="32">
        <v>2.9436947358694412E-5</v>
      </c>
      <c r="D437" s="32">
        <f>D436+C437</f>
        <v>0.74808670442498726</v>
      </c>
    </row>
    <row r="438" spans="1:4" x14ac:dyDescent="0.25">
      <c r="A438" s="2">
        <v>421</v>
      </c>
      <c r="B438" s="27">
        <v>-1117.2433300584307</v>
      </c>
      <c r="C438" s="32">
        <v>8.6923023079651495E-4</v>
      </c>
      <c r="D438" s="32">
        <f>D437+C438</f>
        <v>0.74895593465578381</v>
      </c>
    </row>
    <row r="439" spans="1:4" x14ac:dyDescent="0.25">
      <c r="A439" s="2">
        <v>359</v>
      </c>
      <c r="B439" s="27">
        <v>-1122.3059213034285</v>
      </c>
      <c r="C439" s="32">
        <v>3.6140848960575087E-5</v>
      </c>
      <c r="D439" s="32">
        <f>D438+C439</f>
        <v>0.74899207550474434</v>
      </c>
    </row>
    <row r="440" spans="1:4" x14ac:dyDescent="0.25">
      <c r="A440" s="2">
        <v>40</v>
      </c>
      <c r="B440" s="27">
        <v>-1131.6750034732031</v>
      </c>
      <c r="C440" s="32">
        <v>2.8302737094785709E-12</v>
      </c>
      <c r="D440" s="32">
        <f>D439+C440</f>
        <v>0.74899207550757463</v>
      </c>
    </row>
    <row r="441" spans="1:4" x14ac:dyDescent="0.25">
      <c r="A441" s="2">
        <v>218</v>
      </c>
      <c r="B441" s="27">
        <v>-1143.4873561152926</v>
      </c>
      <c r="C441" s="32">
        <v>2.6123219271631974E-8</v>
      </c>
      <c r="D441" s="32">
        <f>D440+C441</f>
        <v>0.74899210163079388</v>
      </c>
    </row>
    <row r="442" spans="1:4" x14ac:dyDescent="0.25">
      <c r="A442" s="2">
        <v>173</v>
      </c>
      <c r="B442" s="27">
        <v>-1148.7738415175918</v>
      </c>
      <c r="C442" s="32">
        <v>2.5976996377012484E-9</v>
      </c>
      <c r="D442" s="32">
        <f>D441+C442</f>
        <v>0.74899210422849349</v>
      </c>
    </row>
    <row r="443" spans="1:4" x14ac:dyDescent="0.25">
      <c r="A443" s="2">
        <v>155</v>
      </c>
      <c r="B443" s="27">
        <v>-1156.2272284654537</v>
      </c>
      <c r="C443" s="32">
        <v>1.0318434911486626E-9</v>
      </c>
      <c r="D443" s="32">
        <f>D442+C443</f>
        <v>0.74899210526033699</v>
      </c>
    </row>
    <row r="444" spans="1:4" x14ac:dyDescent="0.25">
      <c r="A444" s="2">
        <v>311</v>
      </c>
      <c r="B444" s="27">
        <v>-1158.6656917994478</v>
      </c>
      <c r="C444" s="32">
        <v>3.0812816950148259E-6</v>
      </c>
      <c r="D444" s="32">
        <f>D443+C444</f>
        <v>0.74899518654203201</v>
      </c>
    </row>
    <row r="445" spans="1:4" x14ac:dyDescent="0.25">
      <c r="A445" s="2">
        <v>310</v>
      </c>
      <c r="B445" s="27">
        <v>-1161.3210542729212</v>
      </c>
      <c r="C445" s="32">
        <v>2.927217610264084E-6</v>
      </c>
      <c r="D445" s="32">
        <f>D444+C445</f>
        <v>0.74899811375964231</v>
      </c>
    </row>
    <row r="446" spans="1:4" x14ac:dyDescent="0.25">
      <c r="A446" s="2">
        <v>5</v>
      </c>
      <c r="B446" s="27">
        <v>-1166.9785508104469</v>
      </c>
      <c r="C446" s="32">
        <v>4.7006143528135957E-13</v>
      </c>
      <c r="D446" s="32">
        <f>D445+C446</f>
        <v>0.74899811376011238</v>
      </c>
    </row>
    <row r="447" spans="1:4" x14ac:dyDescent="0.25">
      <c r="A447" s="2">
        <v>346</v>
      </c>
      <c r="B447" s="27">
        <v>-1167.7713107906748</v>
      </c>
      <c r="C447" s="32">
        <v>1.8552618696911555E-5</v>
      </c>
      <c r="D447" s="32">
        <f>D446+C447</f>
        <v>0.74901666637880926</v>
      </c>
    </row>
    <row r="448" spans="1:4" x14ac:dyDescent="0.25">
      <c r="A448" s="2">
        <v>199</v>
      </c>
      <c r="B448" s="27">
        <v>-1170.7636929973814</v>
      </c>
      <c r="C448" s="32">
        <v>9.8576909019700981E-9</v>
      </c>
      <c r="D448" s="32">
        <f>D447+C448</f>
        <v>0.74901667623650015</v>
      </c>
    </row>
    <row r="449" spans="1:4" x14ac:dyDescent="0.25">
      <c r="A449" s="2">
        <v>94</v>
      </c>
      <c r="B449" s="27">
        <v>-1180.3596794766418</v>
      </c>
      <c r="C449" s="32">
        <v>4.5159981112053031E-11</v>
      </c>
      <c r="D449" s="32">
        <f>D448+C449</f>
        <v>0.74901667628166013</v>
      </c>
    </row>
    <row r="450" spans="1:4" x14ac:dyDescent="0.25">
      <c r="A450" s="2">
        <v>288</v>
      </c>
      <c r="B450" s="27">
        <v>-1180.830068671472</v>
      </c>
      <c r="C450" s="32">
        <v>9.4705309035820895E-7</v>
      </c>
      <c r="D450" s="32">
        <f>D449+C450</f>
        <v>0.74901762333475053</v>
      </c>
    </row>
    <row r="451" spans="1:4" x14ac:dyDescent="0.25">
      <c r="A451" s="2">
        <v>457</v>
      </c>
      <c r="B451" s="27">
        <v>-1187.0395102744005</v>
      </c>
      <c r="C451" s="32">
        <v>5.509155511790354E-3</v>
      </c>
      <c r="D451" s="32">
        <f>D450+C451</f>
        <v>0.75452677884654085</v>
      </c>
    </row>
    <row r="452" spans="1:4" x14ac:dyDescent="0.25">
      <c r="A452" s="2">
        <v>162</v>
      </c>
      <c r="B452" s="27">
        <v>-1188.9095509956023</v>
      </c>
      <c r="C452" s="32">
        <v>1.4775717936309968E-9</v>
      </c>
      <c r="D452" s="32">
        <f>D451+C452</f>
        <v>0.75452678032411269</v>
      </c>
    </row>
    <row r="453" spans="1:4" x14ac:dyDescent="0.25">
      <c r="A453" s="2">
        <v>76</v>
      </c>
      <c r="B453" s="27">
        <v>-1195.5361800238461</v>
      </c>
      <c r="C453" s="32">
        <v>1.7938191119010172E-11</v>
      </c>
      <c r="D453" s="32">
        <f>D452+C453</f>
        <v>0.7545267803420509</v>
      </c>
    </row>
    <row r="454" spans="1:4" x14ac:dyDescent="0.25">
      <c r="A454" s="2">
        <v>246</v>
      </c>
      <c r="B454" s="27">
        <v>-1195.9089223446863</v>
      </c>
      <c r="C454" s="32">
        <v>1.0984132110878012E-7</v>
      </c>
      <c r="D454" s="32">
        <f>D453+C454</f>
        <v>0.75452689018337205</v>
      </c>
    </row>
    <row r="455" spans="1:4" x14ac:dyDescent="0.25">
      <c r="A455" s="2">
        <v>34</v>
      </c>
      <c r="B455" s="27">
        <v>-1202.709742769337</v>
      </c>
      <c r="C455" s="32">
        <v>2.0805112520868352E-12</v>
      </c>
      <c r="D455" s="32">
        <f>D454+C455</f>
        <v>0.7545268901854526</v>
      </c>
    </row>
    <row r="456" spans="1:4" x14ac:dyDescent="0.25">
      <c r="A456" s="2">
        <v>244</v>
      </c>
      <c r="B456" s="27">
        <v>-1203.4004358537277</v>
      </c>
      <c r="C456" s="32">
        <v>9.9131792300674042E-8</v>
      </c>
      <c r="D456" s="32">
        <f>D455+C456</f>
        <v>0.75452698931724493</v>
      </c>
    </row>
    <row r="457" spans="1:4" x14ac:dyDescent="0.25">
      <c r="A457" s="2">
        <v>373</v>
      </c>
      <c r="B457" s="27">
        <v>-1203.4076465691323</v>
      </c>
      <c r="C457" s="32">
        <v>7.4108474923445598E-5</v>
      </c>
      <c r="D457" s="32">
        <f>D456+C457</f>
        <v>0.75460109779216833</v>
      </c>
    </row>
    <row r="458" spans="1:4" x14ac:dyDescent="0.25">
      <c r="A458" s="2">
        <v>347</v>
      </c>
      <c r="B458" s="27">
        <v>-1206.4934929199517</v>
      </c>
      <c r="C458" s="32">
        <v>1.9529072312538474E-5</v>
      </c>
      <c r="D458" s="32">
        <f>D457+C458</f>
        <v>0.75462062686448084</v>
      </c>
    </row>
    <row r="459" spans="1:4" x14ac:dyDescent="0.25">
      <c r="A459" s="2">
        <v>268</v>
      </c>
      <c r="B459" s="27">
        <v>-1206.9205673101897</v>
      </c>
      <c r="C459" s="32">
        <v>3.3950520066692299E-7</v>
      </c>
      <c r="D459" s="32">
        <f>D458+C459</f>
        <v>0.75462096636968146</v>
      </c>
    </row>
    <row r="460" spans="1:4" x14ac:dyDescent="0.25">
      <c r="A460" s="2">
        <v>471</v>
      </c>
      <c r="B460" s="27">
        <v>-1210.1704373760294</v>
      </c>
      <c r="C460" s="32">
        <v>1.129677704971048E-2</v>
      </c>
      <c r="D460" s="32">
        <f>D459+C460</f>
        <v>0.76591774341939189</v>
      </c>
    </row>
    <row r="461" spans="1:4" x14ac:dyDescent="0.25">
      <c r="A461" s="2">
        <v>402</v>
      </c>
      <c r="B461" s="27">
        <v>-1211.3735529464029</v>
      </c>
      <c r="C461" s="32">
        <v>3.2800715902366187E-4</v>
      </c>
      <c r="D461" s="32">
        <f>D460+C461</f>
        <v>0.7662457505784156</v>
      </c>
    </row>
    <row r="462" spans="1:4" x14ac:dyDescent="0.25">
      <c r="A462" s="2">
        <v>458</v>
      </c>
      <c r="B462" s="27">
        <v>-1227.5381753456168</v>
      </c>
      <c r="C462" s="32">
        <v>5.7991110650424792E-3</v>
      </c>
      <c r="D462" s="32">
        <f>D461+C462</f>
        <v>0.77204486164345809</v>
      </c>
    </row>
    <row r="463" spans="1:4" x14ac:dyDescent="0.25">
      <c r="A463" s="2">
        <v>305</v>
      </c>
      <c r="B463" s="27">
        <v>-1230.8240185874674</v>
      </c>
      <c r="C463" s="32">
        <v>2.2650251867366523E-6</v>
      </c>
      <c r="D463" s="32">
        <f>D462+C463</f>
        <v>0.77204712666864483</v>
      </c>
    </row>
    <row r="464" spans="1:4" x14ac:dyDescent="0.25">
      <c r="A464" s="2">
        <v>493</v>
      </c>
      <c r="B464" s="27">
        <v>-1231.2078251587882</v>
      </c>
      <c r="C464" s="32">
        <v>3.4916864804941536E-2</v>
      </c>
      <c r="D464" s="32">
        <f>D463+C464</f>
        <v>0.80696399147358633</v>
      </c>
    </row>
    <row r="465" spans="1:4" x14ac:dyDescent="0.25">
      <c r="A465" s="2">
        <v>136</v>
      </c>
      <c r="B465" s="27">
        <v>-1233.2543372733126</v>
      </c>
      <c r="C465" s="32">
        <v>3.8936985863755657E-10</v>
      </c>
      <c r="D465" s="32">
        <f>D464+C465</f>
        <v>0.8069639918629562</v>
      </c>
    </row>
    <row r="466" spans="1:4" x14ac:dyDescent="0.25">
      <c r="A466" s="2">
        <v>301</v>
      </c>
      <c r="B466" s="27">
        <v>-1233.3028067312043</v>
      </c>
      <c r="C466" s="32">
        <v>1.8448771710044204E-6</v>
      </c>
      <c r="D466" s="32">
        <f>D465+C466</f>
        <v>0.80696583674012723</v>
      </c>
    </row>
    <row r="467" spans="1:4" x14ac:dyDescent="0.25">
      <c r="A467" s="2">
        <v>483</v>
      </c>
      <c r="B467" s="27">
        <v>-1234.9571737612714</v>
      </c>
      <c r="C467" s="32">
        <v>2.0906016761110965E-2</v>
      </c>
      <c r="D467" s="32">
        <f>D466+C467</f>
        <v>0.82787185350123815</v>
      </c>
    </row>
    <row r="468" spans="1:4" x14ac:dyDescent="0.25">
      <c r="A468" s="2">
        <v>145</v>
      </c>
      <c r="B468" s="27">
        <v>-1245.1494526787574</v>
      </c>
      <c r="C468" s="32">
        <v>6.1780281366339339E-10</v>
      </c>
      <c r="D468" s="32">
        <f>D467+C468</f>
        <v>0.82787185411904096</v>
      </c>
    </row>
    <row r="469" spans="1:4" x14ac:dyDescent="0.25">
      <c r="A469" s="2">
        <v>500</v>
      </c>
      <c r="B469" s="27">
        <v>-1255.6940641841938</v>
      </c>
      <c r="C469" s="32">
        <v>5.0000000000363767E-2</v>
      </c>
      <c r="D469" s="32">
        <f>D468+C469</f>
        <v>0.87787185411940472</v>
      </c>
    </row>
    <row r="470" spans="1:4" x14ac:dyDescent="0.25">
      <c r="A470" s="2">
        <v>236</v>
      </c>
      <c r="B470" s="27">
        <v>-1271.0713316401452</v>
      </c>
      <c r="C470" s="32">
        <v>6.5766056402570936E-8</v>
      </c>
      <c r="D470" s="32">
        <f>D469+C470</f>
        <v>0.87787191988546109</v>
      </c>
    </row>
    <row r="471" spans="1:4" x14ac:dyDescent="0.25">
      <c r="A471" s="2">
        <v>138</v>
      </c>
      <c r="B471" s="27">
        <v>-1271.91702265403</v>
      </c>
      <c r="C471" s="32">
        <v>4.3143474641280512E-10</v>
      </c>
      <c r="D471" s="32">
        <f>D470+C471</f>
        <v>0.87787192031689587</v>
      </c>
    </row>
    <row r="472" spans="1:4" x14ac:dyDescent="0.25">
      <c r="A472" s="2">
        <v>468</v>
      </c>
      <c r="B472" s="27">
        <v>-1279.6398090998118</v>
      </c>
      <c r="C472" s="32">
        <v>9.685574222995522E-3</v>
      </c>
      <c r="D472" s="32">
        <f>D471+C472</f>
        <v>0.88755749453989141</v>
      </c>
    </row>
    <row r="473" spans="1:4" x14ac:dyDescent="0.25">
      <c r="A473" s="2">
        <v>397</v>
      </c>
      <c r="B473" s="27">
        <v>-1295.2578032743331</v>
      </c>
      <c r="C473" s="32">
        <v>2.5380568701604059E-4</v>
      </c>
      <c r="D473" s="32">
        <f>D472+C473</f>
        <v>0.88781130022690746</v>
      </c>
    </row>
    <row r="474" spans="1:4" x14ac:dyDescent="0.25">
      <c r="A474" s="2">
        <v>307</v>
      </c>
      <c r="B474" s="27">
        <v>-1296.1325957263325</v>
      </c>
      <c r="C474" s="32">
        <v>2.509723198600169E-6</v>
      </c>
      <c r="D474" s="32">
        <f>D473+C474</f>
        <v>0.88781380995010606</v>
      </c>
    </row>
    <row r="475" spans="1:4" x14ac:dyDescent="0.25">
      <c r="A475" s="2">
        <v>480</v>
      </c>
      <c r="B475" s="27">
        <v>-1309.1341949787966</v>
      </c>
      <c r="C475" s="32">
        <v>1.7924296120557515E-2</v>
      </c>
      <c r="D475" s="32">
        <f>D474+C475</f>
        <v>0.90573810607066352</v>
      </c>
    </row>
    <row r="476" spans="1:4" x14ac:dyDescent="0.25">
      <c r="A476" s="2">
        <v>143</v>
      </c>
      <c r="B476" s="27">
        <v>-1323.9351984950044</v>
      </c>
      <c r="C476" s="32">
        <v>5.575670393312127E-10</v>
      </c>
      <c r="D476" s="32">
        <f>D475+C476</f>
        <v>0.90573810662823051</v>
      </c>
    </row>
    <row r="477" spans="1:4" x14ac:dyDescent="0.25">
      <c r="A477" s="2">
        <v>239</v>
      </c>
      <c r="B477" s="27">
        <v>-1333.7627859649874</v>
      </c>
      <c r="C477" s="32">
        <v>7.6706291182470837E-8</v>
      </c>
      <c r="D477" s="32">
        <f>D476+C477</f>
        <v>0.90573818333452172</v>
      </c>
    </row>
    <row r="478" spans="1:4" x14ac:dyDescent="0.25">
      <c r="A478" s="2">
        <v>326</v>
      </c>
      <c r="B478" s="27">
        <v>-1382.9766920745678</v>
      </c>
      <c r="C478" s="32">
        <v>6.6508526266563032E-6</v>
      </c>
      <c r="D478" s="32">
        <f>D477+C478</f>
        <v>0.90574483418714835</v>
      </c>
    </row>
    <row r="479" spans="1:4" x14ac:dyDescent="0.25">
      <c r="A479" s="2">
        <v>147</v>
      </c>
      <c r="B479" s="27">
        <v>-1401.819474678181</v>
      </c>
      <c r="C479" s="32">
        <v>6.845460539206576E-10</v>
      </c>
      <c r="D479" s="32">
        <f>D478+C479</f>
        <v>0.90574483487169444</v>
      </c>
    </row>
    <row r="480" spans="1:4" x14ac:dyDescent="0.25">
      <c r="A480" s="2">
        <v>353</v>
      </c>
      <c r="B480" s="27">
        <v>-1403.3005957711575</v>
      </c>
      <c r="C480" s="32">
        <v>2.6566844991221707E-5</v>
      </c>
      <c r="D480" s="32">
        <f>D479+C480</f>
        <v>0.90577140171668569</v>
      </c>
    </row>
    <row r="481" spans="1:4" x14ac:dyDescent="0.25">
      <c r="A481" s="2">
        <v>258</v>
      </c>
      <c r="B481" s="27">
        <v>-1407.2498784342533</v>
      </c>
      <c r="C481" s="32">
        <v>2.032743047028251E-7</v>
      </c>
      <c r="D481" s="32">
        <f>D480+C481</f>
        <v>0.90577160499099041</v>
      </c>
    </row>
    <row r="482" spans="1:4" x14ac:dyDescent="0.25">
      <c r="A482" s="2">
        <v>372</v>
      </c>
      <c r="B482" s="27">
        <v>-1433.0302988748226</v>
      </c>
      <c r="C482" s="32">
        <v>7.0403051177273313E-5</v>
      </c>
      <c r="D482" s="32">
        <f>D481+C482</f>
        <v>0.90584200804216763</v>
      </c>
    </row>
    <row r="483" spans="1:4" x14ac:dyDescent="0.25">
      <c r="A483" s="2">
        <v>252</v>
      </c>
      <c r="B483" s="27">
        <v>-1446.3262499291814</v>
      </c>
      <c r="C483" s="32">
        <v>1.4942529295948205E-7</v>
      </c>
      <c r="D483" s="32">
        <f>D482+C483</f>
        <v>0.90584215746746055</v>
      </c>
    </row>
    <row r="484" spans="1:4" x14ac:dyDescent="0.25">
      <c r="A484" s="2">
        <v>309</v>
      </c>
      <c r="B484" s="27">
        <v>-1464.0087161510455</v>
      </c>
      <c r="C484" s="32">
        <v>2.7808567297508803E-6</v>
      </c>
      <c r="D484" s="32">
        <f>D483+C484</f>
        <v>0.90584493832419033</v>
      </c>
    </row>
    <row r="485" spans="1:4" x14ac:dyDescent="0.25">
      <c r="A485" s="2">
        <v>385</v>
      </c>
      <c r="B485" s="27">
        <v>-1470.818162436648</v>
      </c>
      <c r="C485" s="32">
        <v>1.3714646328526347E-4</v>
      </c>
      <c r="D485" s="32">
        <f>D484+C485</f>
        <v>0.90598208478747555</v>
      </c>
    </row>
    <row r="486" spans="1:4" x14ac:dyDescent="0.25">
      <c r="A486" s="2">
        <v>357</v>
      </c>
      <c r="B486" s="27">
        <v>-1476.9946607753373</v>
      </c>
      <c r="C486" s="32">
        <v>3.2617116186919016E-5</v>
      </c>
      <c r="D486" s="32">
        <f>D485+C486</f>
        <v>0.90601470190366251</v>
      </c>
    </row>
    <row r="487" spans="1:4" x14ac:dyDescent="0.25">
      <c r="A487" s="2">
        <v>405</v>
      </c>
      <c r="B487" s="27">
        <v>-1494.4868437834812</v>
      </c>
      <c r="C487" s="32">
        <v>3.8257140577187558E-4</v>
      </c>
      <c r="D487" s="32">
        <f>D486+C487</f>
        <v>0.90639727330943443</v>
      </c>
    </row>
    <row r="488" spans="1:4" x14ac:dyDescent="0.25">
      <c r="A488" s="2">
        <v>463</v>
      </c>
      <c r="B488" s="27">
        <v>-1502.8109750463045</v>
      </c>
      <c r="C488" s="32">
        <v>7.4945127024953094E-3</v>
      </c>
      <c r="D488" s="32">
        <f>D487+C488</f>
        <v>0.91389178601192977</v>
      </c>
    </row>
    <row r="489" spans="1:4" x14ac:dyDescent="0.25">
      <c r="A489" s="2">
        <v>395</v>
      </c>
      <c r="B489" s="27">
        <v>-1529.0987111447612</v>
      </c>
      <c r="C489" s="32">
        <v>2.2905963253197663E-4</v>
      </c>
      <c r="D489" s="32">
        <f>D488+C489</f>
        <v>0.91412084564446172</v>
      </c>
    </row>
    <row r="490" spans="1:4" x14ac:dyDescent="0.25">
      <c r="A490" s="2">
        <v>314</v>
      </c>
      <c r="B490" s="27">
        <v>-1533.095799763345</v>
      </c>
      <c r="C490" s="32">
        <v>3.5938553083712796E-6</v>
      </c>
      <c r="D490" s="32">
        <f>D489+C490</f>
        <v>0.91412443949977007</v>
      </c>
    </row>
    <row r="491" spans="1:4" x14ac:dyDescent="0.25">
      <c r="A491" s="2">
        <v>467</v>
      </c>
      <c r="B491" s="27">
        <v>-1536.7360559758963</v>
      </c>
      <c r="C491" s="32">
        <v>9.2012955118457446E-3</v>
      </c>
      <c r="D491" s="32">
        <f>D490+C491</f>
        <v>0.92332573501161586</v>
      </c>
    </row>
    <row r="492" spans="1:4" x14ac:dyDescent="0.25">
      <c r="A492" s="2">
        <v>344</v>
      </c>
      <c r="B492" s="27">
        <v>-1594.0857893301218</v>
      </c>
      <c r="C492" s="32">
        <v>1.6743738373962672E-5</v>
      </c>
      <c r="D492" s="32">
        <f>D491+C492</f>
        <v>0.92334247874998987</v>
      </c>
    </row>
    <row r="493" spans="1:4" x14ac:dyDescent="0.25">
      <c r="A493" s="2">
        <v>455</v>
      </c>
      <c r="B493" s="27">
        <v>-1641.5742323096638</v>
      </c>
      <c r="C493" s="32">
        <v>4.9720128493907943E-3</v>
      </c>
      <c r="D493" s="32">
        <f>D492+C493</f>
        <v>0.92831449159938062</v>
      </c>
    </row>
    <row r="494" spans="1:4" x14ac:dyDescent="0.25">
      <c r="A494" s="2">
        <v>361</v>
      </c>
      <c r="B494" s="27">
        <v>-1720.5248802269707</v>
      </c>
      <c r="C494" s="32">
        <v>4.0045262006177388E-5</v>
      </c>
      <c r="D494" s="32">
        <f>D493+C494</f>
        <v>0.9283545368613868</v>
      </c>
    </row>
    <row r="495" spans="1:4" x14ac:dyDescent="0.25">
      <c r="A495" s="2">
        <v>384</v>
      </c>
      <c r="B495" s="27">
        <v>-1849.9076545124844</v>
      </c>
      <c r="C495" s="32">
        <v>1.3028914012100029E-4</v>
      </c>
      <c r="D495" s="32">
        <f>D494+C495</f>
        <v>0.92848482600150783</v>
      </c>
    </row>
    <row r="496" spans="1:4" x14ac:dyDescent="0.25">
      <c r="A496" s="2">
        <v>263</v>
      </c>
      <c r="B496" s="27">
        <v>-1986.9019885168673</v>
      </c>
      <c r="C496" s="32">
        <v>2.6270265245817725E-7</v>
      </c>
      <c r="D496" s="32">
        <f>D495+C496</f>
        <v>0.92848508870416024</v>
      </c>
    </row>
    <row r="497" spans="1:4" x14ac:dyDescent="0.25">
      <c r="A497" s="2">
        <v>377</v>
      </c>
      <c r="B497" s="27">
        <v>-2091.375048317117</v>
      </c>
      <c r="C497" s="32">
        <v>9.0985765822479078E-5</v>
      </c>
      <c r="D497" s="32">
        <f>D496+C497</f>
        <v>0.92857607446998269</v>
      </c>
    </row>
    <row r="498" spans="1:4" x14ac:dyDescent="0.25">
      <c r="A498" s="2">
        <v>379</v>
      </c>
      <c r="B498" s="27">
        <v>-2273.6476105920738</v>
      </c>
      <c r="C498" s="32">
        <v>1.0081525298889646E-4</v>
      </c>
      <c r="D498" s="32">
        <f>D497+C498</f>
        <v>0.92867688972297158</v>
      </c>
    </row>
    <row r="499" spans="1:4" x14ac:dyDescent="0.25">
      <c r="A499" s="2">
        <v>489</v>
      </c>
      <c r="B499" s="27">
        <v>-2335.1417506718717</v>
      </c>
      <c r="C499" s="32">
        <v>2.8440004614029905E-2</v>
      </c>
      <c r="D499" s="32">
        <f>D498+C499</f>
        <v>0.95711689433700153</v>
      </c>
    </row>
    <row r="500" spans="1:4" x14ac:dyDescent="0.25">
      <c r="A500" s="2">
        <v>341</v>
      </c>
      <c r="B500" s="27">
        <v>-2358.3962011452313</v>
      </c>
      <c r="C500" s="32">
        <v>1.4355662688376249E-5</v>
      </c>
      <c r="D500" s="32">
        <f>D499+C500</f>
        <v>0.9571312499996899</v>
      </c>
    </row>
    <row r="501" spans="1:4" x14ac:dyDescent="0.25">
      <c r="A501" s="2">
        <v>497</v>
      </c>
      <c r="B501" s="27">
        <v>-3822.6906989806957</v>
      </c>
      <c r="C501" s="32">
        <v>4.286875000031188E-2</v>
      </c>
      <c r="D501" s="32">
        <f>D500+C501</f>
        <v>1.0000000000000018</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2"/>
  <sheetViews>
    <sheetView zoomScaleNormal="100" workbookViewId="0">
      <selection activeCell="C2" sqref="C2"/>
    </sheetView>
  </sheetViews>
  <sheetFormatPr defaultRowHeight="15" x14ac:dyDescent="0.25"/>
  <cols>
    <col min="1" max="1" width="9.140625" style="2"/>
    <col min="2" max="2" width="14" customWidth="1"/>
    <col min="3" max="3" width="15.140625" customWidth="1"/>
    <col min="4" max="4" width="12.85546875" style="31" customWidth="1"/>
    <col min="5" max="7" width="12.85546875" customWidth="1"/>
    <col min="8" max="8" width="17.85546875" customWidth="1"/>
    <col min="9" max="9" width="12.85546875" style="31" customWidth="1"/>
    <col min="10" max="12" width="12.85546875" customWidth="1"/>
    <col min="13" max="13" width="15.5703125" customWidth="1"/>
    <col min="14" max="14" width="12.85546875" style="31" customWidth="1"/>
    <col min="15" max="17" width="12.85546875" customWidth="1"/>
    <col min="18" max="18" width="17.28515625" customWidth="1"/>
    <col min="19" max="19" width="12.85546875" style="31" customWidth="1"/>
    <col min="20" max="21" width="12.85546875" customWidth="1"/>
    <col min="22" max="22" width="9.140625" style="15"/>
  </cols>
  <sheetData>
    <row r="1" spans="1:23" x14ac:dyDescent="0.25">
      <c r="C1" s="2" t="s">
        <v>1</v>
      </c>
      <c r="D1" s="2" t="s">
        <v>1</v>
      </c>
      <c r="E1" s="2" t="s">
        <v>1</v>
      </c>
      <c r="F1" s="2" t="s">
        <v>1</v>
      </c>
      <c r="H1" s="2" t="s">
        <v>4</v>
      </c>
      <c r="I1" s="2" t="s">
        <v>4</v>
      </c>
      <c r="J1" s="2" t="s">
        <v>4</v>
      </c>
      <c r="K1" s="2" t="s">
        <v>4</v>
      </c>
      <c r="M1" s="2" t="s">
        <v>5</v>
      </c>
      <c r="N1" s="2" t="s">
        <v>5</v>
      </c>
      <c r="O1" s="2" t="s">
        <v>5</v>
      </c>
      <c r="P1" s="2" t="s">
        <v>5</v>
      </c>
      <c r="R1" s="2" t="s">
        <v>6</v>
      </c>
      <c r="S1" s="2" t="s">
        <v>6</v>
      </c>
      <c r="T1" s="2" t="s">
        <v>6</v>
      </c>
      <c r="U1" s="2" t="s">
        <v>6</v>
      </c>
    </row>
    <row r="2" spans="1:23" x14ac:dyDescent="0.25">
      <c r="B2" t="s">
        <v>13</v>
      </c>
      <c r="C2">
        <v>0.97082059571869583</v>
      </c>
      <c r="D2" s="37"/>
      <c r="G2" t="s">
        <v>13</v>
      </c>
      <c r="H2">
        <v>0.88877915989779943</v>
      </c>
      <c r="I2" s="37"/>
      <c r="L2" t="s">
        <v>13</v>
      </c>
      <c r="M2">
        <v>0.91224063075047812</v>
      </c>
      <c r="N2" s="37"/>
      <c r="Q2" t="s">
        <v>13</v>
      </c>
      <c r="R2">
        <v>0.9088075578269168</v>
      </c>
      <c r="S2" s="37"/>
    </row>
    <row r="3" spans="1:23" x14ac:dyDescent="0.25">
      <c r="B3" t="s">
        <v>50</v>
      </c>
      <c r="C3" s="31">
        <f>SUM(F8:F506)</f>
        <v>4111.2779112248327</v>
      </c>
      <c r="G3" t="s">
        <v>50</v>
      </c>
      <c r="H3" s="31">
        <f>SUM(K8:K506)</f>
        <v>3993.9833463179611</v>
      </c>
      <c r="L3" t="s">
        <v>50</v>
      </c>
      <c r="M3" s="31">
        <f>SUM(P8:P506)</f>
        <v>3891.7641567336332</v>
      </c>
      <c r="Q3" t="s">
        <v>50</v>
      </c>
      <c r="R3" s="31">
        <f>SUM(U8:U506)</f>
        <v>3799.1388709300886</v>
      </c>
    </row>
    <row r="4" spans="1:23" x14ac:dyDescent="0.25">
      <c r="C4" s="2"/>
    </row>
    <row r="5" spans="1:23" x14ac:dyDescent="0.25">
      <c r="B5" s="2"/>
      <c r="C5" s="36" t="s">
        <v>51</v>
      </c>
      <c r="D5" s="37" t="s">
        <v>52</v>
      </c>
      <c r="E5" s="37" t="s">
        <v>53</v>
      </c>
      <c r="F5" s="38" t="s">
        <v>54</v>
      </c>
      <c r="G5" s="2"/>
      <c r="H5" s="36" t="s">
        <v>51</v>
      </c>
      <c r="I5" s="37" t="s">
        <v>52</v>
      </c>
      <c r="J5" s="37" t="s">
        <v>53</v>
      </c>
      <c r="K5" s="38" t="s">
        <v>54</v>
      </c>
      <c r="L5" s="2"/>
      <c r="M5" s="36" t="s">
        <v>51</v>
      </c>
      <c r="N5" s="37" t="s">
        <v>52</v>
      </c>
      <c r="O5" s="37" t="s">
        <v>53</v>
      </c>
      <c r="P5" s="38" t="s">
        <v>54</v>
      </c>
      <c r="Q5" s="2"/>
      <c r="R5" s="36" t="s">
        <v>51</v>
      </c>
      <c r="S5" s="37" t="s">
        <v>52</v>
      </c>
      <c r="T5" s="37" t="s">
        <v>53</v>
      </c>
      <c r="U5" s="38" t="s">
        <v>54</v>
      </c>
      <c r="V5" s="39"/>
      <c r="W5" s="39"/>
    </row>
    <row r="6" spans="1:23" x14ac:dyDescent="0.25">
      <c r="A6" s="2">
        <v>0</v>
      </c>
      <c r="B6" s="1">
        <v>38936</v>
      </c>
      <c r="C6">
        <v>11219.38</v>
      </c>
      <c r="H6">
        <v>5828.8</v>
      </c>
      <c r="M6">
        <v>4956.34</v>
      </c>
      <c r="R6">
        <v>15154.06</v>
      </c>
      <c r="V6" s="13"/>
    </row>
    <row r="7" spans="1:23" x14ac:dyDescent="0.25">
      <c r="A7" s="2">
        <v>1</v>
      </c>
      <c r="B7" s="1">
        <v>38937</v>
      </c>
      <c r="C7">
        <v>11173.59</v>
      </c>
      <c r="D7" s="31">
        <f t="shared" ref="D5:D68" si="0">(C7-C6)/C6</f>
        <v>-4.081330697418133E-3</v>
      </c>
      <c r="H7">
        <v>5818.1</v>
      </c>
      <c r="I7" s="31">
        <f t="shared" ref="I7:I70" si="1">(H7-H6)/H6</f>
        <v>-1.8357123250068311E-3</v>
      </c>
      <c r="M7">
        <v>4967.95</v>
      </c>
      <c r="N7" s="31">
        <f t="shared" ref="N7:N70" si="2">(M7-M6)/M6</f>
        <v>2.3424543110439704E-3</v>
      </c>
      <c r="R7">
        <v>15464.66</v>
      </c>
      <c r="S7" s="31">
        <f t="shared" ref="S7:S70" si="3">(R7-R6)/R6</f>
        <v>2.0496157465392139E-2</v>
      </c>
      <c r="V7" s="14"/>
    </row>
    <row r="8" spans="1:23" x14ac:dyDescent="0.25">
      <c r="A8" s="2">
        <v>2</v>
      </c>
      <c r="B8" s="1">
        <v>38938</v>
      </c>
      <c r="C8">
        <v>11076.18</v>
      </c>
      <c r="D8" s="31">
        <f t="shared" si="0"/>
        <v>-8.7178784974211374E-3</v>
      </c>
      <c r="E8">
        <f>D7*D7</f>
        <v>1.6657260261687584E-5</v>
      </c>
      <c r="F8" s="31">
        <f>-LN(E8)-D8*D8/E8</f>
        <v>6.4400049617409714</v>
      </c>
      <c r="H8">
        <v>5860.5</v>
      </c>
      <c r="I8" s="31">
        <f t="shared" si="1"/>
        <v>7.2876024819098391E-3</v>
      </c>
      <c r="J8">
        <f>I7*I7</f>
        <v>3.3698397401819855E-6</v>
      </c>
      <c r="K8" s="31">
        <f>-LN(J8)-I8*I8/J8</f>
        <v>-3.1594957733617761</v>
      </c>
      <c r="M8">
        <v>5025.1499999999996</v>
      </c>
      <c r="N8" s="31">
        <f t="shared" si="2"/>
        <v>1.1513803480308744E-2</v>
      </c>
      <c r="O8">
        <f>N7*N7</f>
        <v>5.4870921993284825E-6</v>
      </c>
      <c r="P8" s="31">
        <f>-LN(O8)-N8*N8/O8</f>
        <v>-12.04680098055027</v>
      </c>
      <c r="R8">
        <v>15656.59</v>
      </c>
      <c r="S8" s="31">
        <f t="shared" si="3"/>
        <v>1.2410877445737592E-2</v>
      </c>
      <c r="T8">
        <f>S7*S7</f>
        <v>4.2009247084614989E-4</v>
      </c>
      <c r="U8" s="31">
        <f>-LN(T8)-S8*S8/T8</f>
        <v>7.40837862156621</v>
      </c>
      <c r="V8" s="14"/>
    </row>
    <row r="9" spans="1:23" x14ac:dyDescent="0.25">
      <c r="A9" s="2">
        <v>3</v>
      </c>
      <c r="B9" s="1">
        <v>38939</v>
      </c>
      <c r="C9">
        <v>11124.37</v>
      </c>
      <c r="D9" s="31">
        <f t="shared" si="0"/>
        <v>4.3507779758003668E-3</v>
      </c>
      <c r="E9" s="31">
        <f>$C$2*E8+(1-$C$2)*D8*D8</f>
        <v>1.8388887067202117E-5</v>
      </c>
      <c r="F9" s="31">
        <f>-LN(E9)-D9*D9/E9</f>
        <v>9.874377708252684</v>
      </c>
      <c r="H9">
        <v>5823.4</v>
      </c>
      <c r="I9" s="31">
        <f t="shared" si="1"/>
        <v>-6.3305178739016064E-3</v>
      </c>
      <c r="J9" s="31">
        <f>H$2*J8+(1-H$2)*I8*I8</f>
        <v>8.9018876060800171E-6</v>
      </c>
      <c r="K9" s="31">
        <f>-LN(J9)-I9*I9/J9</f>
        <v>7.1273417381275284</v>
      </c>
      <c r="M9">
        <v>4976.6400000000003</v>
      </c>
      <c r="N9" s="31">
        <f t="shared" si="2"/>
        <v>-9.6534431808004365E-3</v>
      </c>
      <c r="O9" s="31">
        <f>M$2*O8+(1-M$2)*N8*N8</f>
        <v>1.6639603602158816E-5</v>
      </c>
      <c r="P9" s="31">
        <f>-LN(O9)-N9*N9/O9</f>
        <v>5.4032931393105681</v>
      </c>
      <c r="R9">
        <v>15630.91</v>
      </c>
      <c r="S9" s="31">
        <f t="shared" si="3"/>
        <v>-1.6402039013604043E-3</v>
      </c>
      <c r="T9" s="31">
        <f>R$2*T8+(1-R$2)*S8*S8</f>
        <v>3.9582957332234776E-4</v>
      </c>
      <c r="U9" s="31">
        <f>-LN(T9)-S9*S9/T9</f>
        <v>7.8277302765402608</v>
      </c>
      <c r="V9" s="14"/>
    </row>
    <row r="10" spans="1:23" x14ac:dyDescent="0.25">
      <c r="A10" s="2">
        <v>4</v>
      </c>
      <c r="B10" s="1">
        <v>38940</v>
      </c>
      <c r="C10">
        <v>11088.02</v>
      </c>
      <c r="D10" s="31">
        <f t="shared" si="0"/>
        <v>-3.2676007719988063E-3</v>
      </c>
      <c r="E10" s="31">
        <f t="shared" ref="E10:E73" si="4">$C$2*E9+(1-$C$2)*D9*D9</f>
        <v>1.8404655089931169E-5</v>
      </c>
      <c r="F10" s="31">
        <f t="shared" ref="F10:F73" si="5">-LN(E10)-D10*D10/E10</f>
        <v>10.322770289104726</v>
      </c>
      <c r="H10">
        <v>5820.1</v>
      </c>
      <c r="I10" s="31">
        <f t="shared" si="1"/>
        <v>-5.6667925953897598E-4</v>
      </c>
      <c r="J10" s="31">
        <f t="shared" ref="J10:J73" si="6">H$2*J9+(1-H$2)*I9*I9</f>
        <v>1.2369038133205499E-5</v>
      </c>
      <c r="K10" s="31">
        <f t="shared" ref="K10:K73" si="7">-LN(J10)-I10*I10/J10</f>
        <v>11.274352099044373</v>
      </c>
      <c r="M10">
        <v>4985.5200000000004</v>
      </c>
      <c r="N10" s="31">
        <f t="shared" si="2"/>
        <v>1.7843364197531082E-3</v>
      </c>
      <c r="O10" s="31">
        <f t="shared" ref="O10:O73" si="8">M$2*O9+(1-M$2)*N9*N9</f>
        <v>2.3357527296383051E-5</v>
      </c>
      <c r="P10" s="31">
        <f t="shared" ref="P10:P73" si="9">-LN(O10)-N10*N10/O10</f>
        <v>10.528281603868345</v>
      </c>
      <c r="R10">
        <v>15565.02</v>
      </c>
      <c r="S10" s="31">
        <f t="shared" si="3"/>
        <v>-4.2153655801229371E-3</v>
      </c>
      <c r="T10" s="31">
        <f t="shared" ref="T10:T73" si="10">R$2*T9+(1-R$2)*S9*S9</f>
        <v>3.5997824003219621E-4</v>
      </c>
      <c r="U10" s="31">
        <f t="shared" ref="U10:U73" si="11">-LN(T10)-S10*S10/T10</f>
        <v>7.8801048029923271</v>
      </c>
      <c r="V10" s="14"/>
    </row>
    <row r="11" spans="1:23" x14ac:dyDescent="0.25">
      <c r="A11" s="2">
        <v>5</v>
      </c>
      <c r="B11" s="1">
        <v>38943</v>
      </c>
      <c r="C11">
        <v>11097.87</v>
      </c>
      <c r="D11" s="31">
        <f t="shared" si="0"/>
        <v>8.8834616099180586E-4</v>
      </c>
      <c r="E11" s="31">
        <f t="shared" si="4"/>
        <v>1.8179172985802406E-5</v>
      </c>
      <c r="F11" s="31">
        <f t="shared" si="5"/>
        <v>10.8718239054376</v>
      </c>
      <c r="H11">
        <v>5870.9</v>
      </c>
      <c r="I11" s="31">
        <f t="shared" si="1"/>
        <v>8.728372364735875E-3</v>
      </c>
      <c r="J11" s="31">
        <f t="shared" si="6"/>
        <v>1.1029059155670944E-5</v>
      </c>
      <c r="K11" s="31">
        <f t="shared" si="7"/>
        <v>4.5073629629085898</v>
      </c>
      <c r="M11">
        <v>5046.93</v>
      </c>
      <c r="N11" s="31">
        <f t="shared" si="2"/>
        <v>1.2317671978048398E-2</v>
      </c>
      <c r="O11" s="31">
        <f t="shared" si="8"/>
        <v>2.1587098668234321E-5</v>
      </c>
      <c r="P11" s="31">
        <f t="shared" si="9"/>
        <v>3.714909148152258</v>
      </c>
      <c r="R11">
        <v>15857.11</v>
      </c>
      <c r="S11" s="31">
        <f t="shared" si="3"/>
        <v>1.8765796638873587E-2</v>
      </c>
      <c r="T11" s="31">
        <f t="shared" si="10"/>
        <v>3.2877137169318193E-4</v>
      </c>
      <c r="U11" s="31">
        <f t="shared" si="11"/>
        <v>6.9490233083353647</v>
      </c>
      <c r="V11" s="14"/>
    </row>
    <row r="12" spans="1:23" x14ac:dyDescent="0.25">
      <c r="A12" s="2">
        <v>6</v>
      </c>
      <c r="B12" s="1">
        <v>38944</v>
      </c>
      <c r="C12">
        <v>11230.26</v>
      </c>
      <c r="D12" s="31">
        <f t="shared" si="0"/>
        <v>1.1929316166075059E-2</v>
      </c>
      <c r="E12" s="31">
        <f t="shared" si="4"/>
        <v>1.7671742734386236E-5</v>
      </c>
      <c r="F12" s="31">
        <f t="shared" si="5"/>
        <v>2.8906545641106867</v>
      </c>
      <c r="H12">
        <v>5897.9</v>
      </c>
      <c r="I12" s="31">
        <f t="shared" si="1"/>
        <v>4.5989541637568351E-3</v>
      </c>
      <c r="J12" s="31">
        <f t="shared" si="6"/>
        <v>1.8275700259364204E-5</v>
      </c>
      <c r="K12" s="31">
        <f t="shared" si="7"/>
        <v>9.7526430782100277</v>
      </c>
      <c r="M12">
        <v>5115.0200000000004</v>
      </c>
      <c r="N12" s="31">
        <f t="shared" si="2"/>
        <v>1.3491370001169055E-2</v>
      </c>
      <c r="O12" s="31">
        <f t="shared" si="8"/>
        <v>3.3007922574603671E-5</v>
      </c>
      <c r="P12" s="31">
        <f t="shared" si="9"/>
        <v>4.8044181987850143</v>
      </c>
      <c r="R12">
        <v>15816.19</v>
      </c>
      <c r="S12" s="31">
        <f t="shared" si="3"/>
        <v>-2.5805458876176097E-3</v>
      </c>
      <c r="T12" s="31">
        <f t="shared" si="10"/>
        <v>3.3090379312684514E-4</v>
      </c>
      <c r="U12" s="31">
        <f t="shared" si="11"/>
        <v>7.9935585502018052</v>
      </c>
      <c r="V12" s="14"/>
    </row>
    <row r="13" spans="1:23" x14ac:dyDescent="0.25">
      <c r="A13" s="2">
        <v>7</v>
      </c>
      <c r="B13" s="1">
        <v>38945</v>
      </c>
      <c r="C13">
        <v>11327.12</v>
      </c>
      <c r="D13" s="31">
        <f t="shared" si="0"/>
        <v>8.6249116227051364E-3</v>
      </c>
      <c r="E13" s="31">
        <f t="shared" si="4"/>
        <v>2.1308571519569646E-5</v>
      </c>
      <c r="F13" s="31">
        <f t="shared" si="5"/>
        <v>7.2653599750559978</v>
      </c>
      <c r="H13">
        <v>5896.6</v>
      </c>
      <c r="I13" s="31">
        <f t="shared" si="1"/>
        <v>-2.2041743671463954E-4</v>
      </c>
      <c r="J13" s="31">
        <f t="shared" si="6"/>
        <v>1.8595424488447397E-5</v>
      </c>
      <c r="K13" s="31">
        <f t="shared" si="7"/>
        <v>10.889982325292333</v>
      </c>
      <c r="M13">
        <v>5137.3100000000004</v>
      </c>
      <c r="N13" s="31">
        <f t="shared" si="2"/>
        <v>4.3577542218798679E-3</v>
      </c>
      <c r="O13" s="31">
        <f t="shared" si="8"/>
        <v>4.6084870883130003E-5</v>
      </c>
      <c r="P13" s="31">
        <f t="shared" si="9"/>
        <v>9.5729595503163942</v>
      </c>
      <c r="R13">
        <v>16071.36</v>
      </c>
      <c r="S13" s="31">
        <f t="shared" si="3"/>
        <v>1.6133468300519916E-2</v>
      </c>
      <c r="T13" s="31">
        <f t="shared" si="10"/>
        <v>3.0133513837558412E-4</v>
      </c>
      <c r="U13" s="31">
        <f t="shared" si="11"/>
        <v>7.2435024067972531</v>
      </c>
      <c r="V13" s="14"/>
    </row>
    <row r="14" spans="1:23" x14ac:dyDescent="0.25">
      <c r="A14" s="2">
        <v>8</v>
      </c>
      <c r="B14" s="1">
        <v>38946</v>
      </c>
      <c r="C14">
        <v>11334.96</v>
      </c>
      <c r="D14" s="31">
        <f t="shared" si="0"/>
        <v>6.921441637413858E-4</v>
      </c>
      <c r="E14" s="31">
        <f t="shared" si="4"/>
        <v>2.2857429734139761E-5</v>
      </c>
      <c r="F14" s="31">
        <f t="shared" si="5"/>
        <v>10.665275574022834</v>
      </c>
      <c r="H14">
        <v>5900.4</v>
      </c>
      <c r="I14" s="31">
        <f t="shared" si="1"/>
        <v>6.4443916833417094E-4</v>
      </c>
      <c r="J14" s="31">
        <f t="shared" si="6"/>
        <v>1.6532629290998123E-5</v>
      </c>
      <c r="K14" s="31">
        <f t="shared" si="7"/>
        <v>10.985054464313137</v>
      </c>
      <c r="M14">
        <v>5144.84</v>
      </c>
      <c r="N14" s="31">
        <f t="shared" si="2"/>
        <v>1.465747638355432E-3</v>
      </c>
      <c r="O14" s="31">
        <f t="shared" si="8"/>
        <v>4.3707044022800935E-5</v>
      </c>
      <c r="P14" s="31">
        <f t="shared" si="9"/>
        <v>9.9888463609855496</v>
      </c>
      <c r="R14">
        <v>16020.84</v>
      </c>
      <c r="S14" s="31">
        <f t="shared" si="3"/>
        <v>-3.1434800788483633E-3</v>
      </c>
      <c r="T14" s="31">
        <f t="shared" si="10"/>
        <v>2.9759202248249032E-4</v>
      </c>
      <c r="U14" s="31">
        <f t="shared" si="11"/>
        <v>8.0865823172596709</v>
      </c>
      <c r="V14" s="14"/>
    </row>
    <row r="15" spans="1:23" x14ac:dyDescent="0.25">
      <c r="A15" s="2">
        <v>9</v>
      </c>
      <c r="B15" s="1">
        <v>38947</v>
      </c>
      <c r="C15">
        <v>11381.47</v>
      </c>
      <c r="D15" s="31">
        <f t="shared" si="0"/>
        <v>4.103234594564094E-3</v>
      </c>
      <c r="E15" s="31">
        <f t="shared" si="4"/>
        <v>2.2204442339905132E-5</v>
      </c>
      <c r="F15" s="31">
        <f t="shared" si="5"/>
        <v>9.9569674751156327</v>
      </c>
      <c r="H15">
        <v>5903.4</v>
      </c>
      <c r="I15" s="31">
        <f t="shared" si="1"/>
        <v>5.08440105755542E-4</v>
      </c>
      <c r="J15" s="31">
        <f t="shared" si="6"/>
        <v>1.4740046591883064E-5</v>
      </c>
      <c r="K15" s="31">
        <f t="shared" si="7"/>
        <v>11.107404482884196</v>
      </c>
      <c r="M15">
        <v>5135.6899999999996</v>
      </c>
      <c r="N15" s="31">
        <f t="shared" si="2"/>
        <v>-1.7784809634508645E-3</v>
      </c>
      <c r="O15" s="31">
        <f t="shared" si="8"/>
        <v>4.0059885052873204E-5</v>
      </c>
      <c r="P15" s="31">
        <f t="shared" si="9"/>
        <v>10.046178441757903</v>
      </c>
      <c r="R15">
        <v>16105.98</v>
      </c>
      <c r="S15" s="31">
        <f t="shared" si="3"/>
        <v>5.3143280876657793E-3</v>
      </c>
      <c r="T15" s="31">
        <f t="shared" si="10"/>
        <v>2.7135499428962548E-4</v>
      </c>
      <c r="U15" s="31">
        <f t="shared" si="11"/>
        <v>8.1080046599189064</v>
      </c>
      <c r="V15" s="14"/>
    </row>
    <row r="16" spans="1:23" x14ac:dyDescent="0.25">
      <c r="A16" s="2">
        <v>10</v>
      </c>
      <c r="B16" s="1">
        <v>38950</v>
      </c>
      <c r="C16">
        <v>11345.04</v>
      </c>
      <c r="D16" s="31">
        <f t="shared" si="0"/>
        <v>-3.2008167661996627E-3</v>
      </c>
      <c r="E16" s="31">
        <f t="shared" si="4"/>
        <v>2.2047809976337616E-5</v>
      </c>
      <c r="F16" s="31">
        <f t="shared" si="5"/>
        <v>10.257614940031427</v>
      </c>
      <c r="H16">
        <v>5915.2</v>
      </c>
      <c r="I16" s="31">
        <f t="shared" si="1"/>
        <v>1.9988481214215847E-3</v>
      </c>
      <c r="J16" s="31">
        <f t="shared" si="6"/>
        <v>1.3129398075325869E-5</v>
      </c>
      <c r="K16" s="31">
        <f t="shared" si="7"/>
        <v>10.93634772836046</v>
      </c>
      <c r="M16">
        <v>5104.6499999999996</v>
      </c>
      <c r="N16" s="31">
        <f t="shared" si="2"/>
        <v>-6.0439785111640236E-3</v>
      </c>
      <c r="O16" s="31">
        <f t="shared" si="8"/>
        <v>3.6821837213962842E-5</v>
      </c>
      <c r="P16" s="31">
        <f t="shared" si="9"/>
        <v>9.2173539347161686</v>
      </c>
      <c r="R16">
        <v>15969.04</v>
      </c>
      <c r="S16" s="31">
        <f t="shared" si="3"/>
        <v>-8.5024320159343726E-3</v>
      </c>
      <c r="T16" s="31">
        <f t="shared" si="10"/>
        <v>2.4918493418744605E-4</v>
      </c>
      <c r="U16" s="31">
        <f t="shared" si="11"/>
        <v>8.0072039898344567</v>
      </c>
      <c r="V16" s="14"/>
    </row>
    <row r="17" spans="1:22" x14ac:dyDescent="0.25">
      <c r="A17" s="2">
        <v>11</v>
      </c>
      <c r="B17" s="1">
        <v>38951</v>
      </c>
      <c r="C17">
        <v>11339.84</v>
      </c>
      <c r="D17" s="31">
        <f t="shared" si="0"/>
        <v>-4.5835008074019372E-4</v>
      </c>
      <c r="E17" s="31">
        <f t="shared" si="4"/>
        <v>2.1703417664434348E-5</v>
      </c>
      <c r="F17" s="31">
        <f t="shared" si="5"/>
        <v>10.728361011264584</v>
      </c>
      <c r="H17">
        <v>5902.6</v>
      </c>
      <c r="I17" s="31">
        <f t="shared" si="1"/>
        <v>-2.1301054909385066E-3</v>
      </c>
      <c r="J17" s="31">
        <f t="shared" si="6"/>
        <v>1.2113506447718473E-5</v>
      </c>
      <c r="K17" s="31">
        <f t="shared" si="7"/>
        <v>10.946620046269054</v>
      </c>
      <c r="M17">
        <v>5128.33</v>
      </c>
      <c r="N17" s="31">
        <f t="shared" si="2"/>
        <v>4.6389076626213929E-3</v>
      </c>
      <c r="O17" s="31">
        <f t="shared" si="8"/>
        <v>3.6796197351468011E-5</v>
      </c>
      <c r="P17" s="31">
        <f t="shared" si="9"/>
        <v>9.6252875672870069</v>
      </c>
      <c r="R17">
        <v>16181.17</v>
      </c>
      <c r="S17" s="31">
        <f t="shared" si="3"/>
        <v>1.3283829209520372E-2</v>
      </c>
      <c r="T17" s="31">
        <f t="shared" si="10"/>
        <v>2.3305357625756697E-4</v>
      </c>
      <c r="U17" s="31">
        <f t="shared" si="11"/>
        <v>7.6070767289703447</v>
      </c>
      <c r="V17" s="14"/>
    </row>
    <row r="18" spans="1:22" x14ac:dyDescent="0.25">
      <c r="A18" s="2">
        <v>12</v>
      </c>
      <c r="B18" s="1">
        <v>38952</v>
      </c>
      <c r="C18">
        <v>11297.9</v>
      </c>
      <c r="D18" s="31">
        <f t="shared" si="0"/>
        <v>-3.6984648813387587E-3</v>
      </c>
      <c r="E18" s="31">
        <f t="shared" si="4"/>
        <v>2.1076255015328671E-5</v>
      </c>
      <c r="F18" s="31">
        <f t="shared" si="5"/>
        <v>10.118356247793987</v>
      </c>
      <c r="H18">
        <v>5860</v>
      </c>
      <c r="I18" s="31">
        <f t="shared" si="1"/>
        <v>-7.2171585403043338E-3</v>
      </c>
      <c r="J18" s="31">
        <f t="shared" si="6"/>
        <v>1.1270879896406003E-5</v>
      </c>
      <c r="K18" s="31">
        <f t="shared" si="7"/>
        <v>6.7718763546410843</v>
      </c>
      <c r="M18">
        <v>5082.7299999999996</v>
      </c>
      <c r="N18" s="31">
        <f t="shared" si="2"/>
        <v>-8.8917834850722102E-3</v>
      </c>
      <c r="O18" s="31">
        <f t="shared" si="8"/>
        <v>3.5455520894882117E-5</v>
      </c>
      <c r="P18" s="31">
        <f t="shared" si="9"/>
        <v>8.0172879333088396</v>
      </c>
      <c r="R18">
        <v>16163.03</v>
      </c>
      <c r="S18" s="31">
        <f t="shared" si="3"/>
        <v>-1.1210561411813496E-3</v>
      </c>
      <c r="T18" s="31">
        <f t="shared" si="10"/>
        <v>2.2789268063069031E-4</v>
      </c>
      <c r="U18" s="31">
        <f t="shared" si="11"/>
        <v>8.3811210076310836</v>
      </c>
      <c r="V18" s="14"/>
    </row>
    <row r="19" spans="1:22" x14ac:dyDescent="0.25">
      <c r="A19" s="2">
        <v>13</v>
      </c>
      <c r="B19" s="1">
        <v>38953</v>
      </c>
      <c r="C19">
        <v>11304.46</v>
      </c>
      <c r="D19" s="31">
        <f t="shared" si="0"/>
        <v>5.8063887979177466E-4</v>
      </c>
      <c r="E19" s="31">
        <f t="shared" si="4"/>
        <v>2.086039708839999E-5</v>
      </c>
      <c r="F19" s="31">
        <f t="shared" si="5"/>
        <v>10.761496275425003</v>
      </c>
      <c r="H19">
        <v>5869.1</v>
      </c>
      <c r="I19" s="31">
        <f t="shared" si="1"/>
        <v>1.552901023890847E-3</v>
      </c>
      <c r="J19" s="31">
        <f t="shared" si="6"/>
        <v>1.5810525038327735E-5</v>
      </c>
      <c r="K19" s="31">
        <f t="shared" si="7"/>
        <v>10.902309618438126</v>
      </c>
      <c r="M19">
        <v>5112.8500000000004</v>
      </c>
      <c r="N19" s="31">
        <f t="shared" si="2"/>
        <v>5.9259492438120467E-3</v>
      </c>
      <c r="O19" s="31">
        <f t="shared" si="8"/>
        <v>3.9282557151940382E-5</v>
      </c>
      <c r="P19" s="31">
        <f t="shared" si="9"/>
        <v>9.2507740579852857</v>
      </c>
      <c r="R19">
        <v>15960.62</v>
      </c>
      <c r="S19" s="31">
        <f t="shared" si="3"/>
        <v>-1.2523023220274902E-2</v>
      </c>
      <c r="T19" s="31">
        <f t="shared" si="10"/>
        <v>2.0722519817087794E-4</v>
      </c>
      <c r="U19" s="31">
        <f t="shared" si="11"/>
        <v>7.7249137045673075</v>
      </c>
      <c r="V19" s="14"/>
    </row>
    <row r="20" spans="1:22" x14ac:dyDescent="0.25">
      <c r="A20" s="2">
        <v>14</v>
      </c>
      <c r="B20" s="1">
        <v>38954</v>
      </c>
      <c r="C20">
        <v>11284.05</v>
      </c>
      <c r="D20" s="31">
        <f t="shared" si="0"/>
        <v>-1.805482084062384E-3</v>
      </c>
      <c r="E20" s="31">
        <f t="shared" si="4"/>
        <v>2.0261540716672149E-5</v>
      </c>
      <c r="F20" s="31">
        <f t="shared" si="5"/>
        <v>10.645901627914489</v>
      </c>
      <c r="H20">
        <v>5878.6</v>
      </c>
      <c r="I20" s="31">
        <f t="shared" si="1"/>
        <v>1.6186468112657816E-3</v>
      </c>
      <c r="J20" s="31">
        <f t="shared" si="6"/>
        <v>1.4320274393855778E-5</v>
      </c>
      <c r="K20" s="31">
        <f t="shared" si="7"/>
        <v>10.970875624914365</v>
      </c>
      <c r="M20">
        <v>5111.13</v>
      </c>
      <c r="N20" s="31">
        <f t="shared" si="2"/>
        <v>-3.3640728752070852E-4</v>
      </c>
      <c r="O20" s="31">
        <f t="shared" si="8"/>
        <v>3.8916979464667614E-5</v>
      </c>
      <c r="P20" s="31">
        <f t="shared" si="9"/>
        <v>10.151171930805518</v>
      </c>
      <c r="R20">
        <v>15938.66</v>
      </c>
      <c r="S20" s="31">
        <f t="shared" si="3"/>
        <v>-1.375886400403051E-3</v>
      </c>
      <c r="T20" s="31">
        <f t="shared" si="10"/>
        <v>2.0262918228976433E-4</v>
      </c>
      <c r="U20" s="31">
        <f t="shared" si="11"/>
        <v>8.4947904363396773</v>
      </c>
      <c r="V20" s="14"/>
    </row>
    <row r="21" spans="1:22" x14ac:dyDescent="0.25">
      <c r="A21" s="2">
        <v>15</v>
      </c>
      <c r="B21" s="1">
        <v>38958</v>
      </c>
      <c r="C21">
        <v>11369.94</v>
      </c>
      <c r="D21" s="31">
        <f t="shared" si="0"/>
        <v>7.6116288034882192E-3</v>
      </c>
      <c r="E21" s="31">
        <f t="shared" si="4"/>
        <v>1.9765439045755275E-5</v>
      </c>
      <c r="F21" s="31">
        <f t="shared" si="5"/>
        <v>7.9003534826514477</v>
      </c>
      <c r="H21">
        <v>5888.3</v>
      </c>
      <c r="I21" s="31">
        <f t="shared" si="1"/>
        <v>1.6500527336440339E-3</v>
      </c>
      <c r="J21" s="31">
        <f t="shared" si="6"/>
        <v>1.3018961992667408E-5</v>
      </c>
      <c r="K21" s="31">
        <f t="shared" si="7"/>
        <v>11.039972227248141</v>
      </c>
      <c r="M21">
        <v>5160.32</v>
      </c>
      <c r="N21" s="31">
        <f t="shared" si="2"/>
        <v>9.6240948674754107E-3</v>
      </c>
      <c r="O21" s="31">
        <f t="shared" si="8"/>
        <v>3.5511581609555241E-5</v>
      </c>
      <c r="P21" s="31">
        <f t="shared" si="9"/>
        <v>7.6373983131195171</v>
      </c>
      <c r="R21">
        <v>15890.56</v>
      </c>
      <c r="S21" s="31">
        <f t="shared" si="3"/>
        <v>-3.0178195657602561E-3</v>
      </c>
      <c r="T21" s="31">
        <f t="shared" si="10"/>
        <v>1.8432356537465789E-4</v>
      </c>
      <c r="U21" s="31">
        <f t="shared" si="11"/>
        <v>8.5494088812476505</v>
      </c>
      <c r="V21" s="14"/>
    </row>
    <row r="22" spans="1:22" x14ac:dyDescent="0.25">
      <c r="A22" s="2">
        <v>16</v>
      </c>
      <c r="B22" s="1">
        <v>38959</v>
      </c>
      <c r="C22">
        <v>11382.91</v>
      </c>
      <c r="D22" s="31">
        <f t="shared" si="0"/>
        <v>1.1407272157987944E-3</v>
      </c>
      <c r="E22" s="31">
        <f t="shared" si="4"/>
        <v>2.0879259333919574E-5</v>
      </c>
      <c r="F22" s="31">
        <f t="shared" si="5"/>
        <v>10.71443124407835</v>
      </c>
      <c r="H22">
        <v>5929.3</v>
      </c>
      <c r="I22" s="31">
        <f t="shared" si="1"/>
        <v>6.9629604469880948E-3</v>
      </c>
      <c r="J22" s="31">
        <f t="shared" si="6"/>
        <v>1.1873800194836478E-5</v>
      </c>
      <c r="K22" s="31">
        <f t="shared" si="7"/>
        <v>7.258000063924662</v>
      </c>
      <c r="M22">
        <v>5182.79</v>
      </c>
      <c r="N22" s="31">
        <f t="shared" si="2"/>
        <v>4.3543811236512958E-3</v>
      </c>
      <c r="O22" s="31">
        <f t="shared" si="8"/>
        <v>4.0523661393433088E-5</v>
      </c>
      <c r="P22" s="31">
        <f t="shared" si="9"/>
        <v>9.6457340526475139</v>
      </c>
      <c r="R22">
        <v>15872.02</v>
      </c>
      <c r="S22" s="31">
        <f t="shared" si="3"/>
        <v>-1.1667304361834357E-3</v>
      </c>
      <c r="T22" s="31">
        <f t="shared" si="10"/>
        <v>1.6834516029293903E-4</v>
      </c>
      <c r="U22" s="31">
        <f t="shared" si="11"/>
        <v>8.6814080362445551</v>
      </c>
      <c r="V22" s="14"/>
    </row>
    <row r="23" spans="1:22" x14ac:dyDescent="0.25">
      <c r="A23" s="2">
        <v>17</v>
      </c>
      <c r="B23" s="1">
        <v>38960</v>
      </c>
      <c r="C23">
        <v>11381.15</v>
      </c>
      <c r="D23" s="31">
        <f t="shared" si="0"/>
        <v>-1.5461775591656425E-4</v>
      </c>
      <c r="E23" s="31">
        <f t="shared" si="4"/>
        <v>2.0307984934926489E-5</v>
      </c>
      <c r="F23" s="31">
        <f t="shared" si="5"/>
        <v>10.803319198248625</v>
      </c>
      <c r="H23">
        <v>5906.1</v>
      </c>
      <c r="I23" s="31">
        <f t="shared" si="1"/>
        <v>-3.9127721653483237E-3</v>
      </c>
      <c r="J23" s="31">
        <f t="shared" si="6"/>
        <v>1.5945485931165922E-5</v>
      </c>
      <c r="K23" s="31">
        <f t="shared" si="7"/>
        <v>10.08620185937272</v>
      </c>
      <c r="M23">
        <v>5165.04</v>
      </c>
      <c r="N23" s="31">
        <f t="shared" si="2"/>
        <v>-3.4247962969751813E-3</v>
      </c>
      <c r="O23" s="31">
        <f t="shared" si="8"/>
        <v>3.8631303795402771E-5</v>
      </c>
      <c r="P23" s="31">
        <f t="shared" si="9"/>
        <v>9.8578278065761484</v>
      </c>
      <c r="R23">
        <v>16140.76</v>
      </c>
      <c r="S23" s="31">
        <f t="shared" si="3"/>
        <v>1.6931682293747096E-2</v>
      </c>
      <c r="T23" s="31">
        <f t="shared" si="10"/>
        <v>1.5311749061349734E-4</v>
      </c>
      <c r="U23" s="31">
        <f t="shared" si="11"/>
        <v>6.9120050996073985</v>
      </c>
      <c r="V23" s="14"/>
    </row>
    <row r="24" spans="1:22" x14ac:dyDescent="0.25">
      <c r="A24" s="2">
        <v>18</v>
      </c>
      <c r="B24" s="1">
        <v>38961</v>
      </c>
      <c r="C24">
        <v>11464.15</v>
      </c>
      <c r="D24" s="31">
        <f t="shared" si="0"/>
        <v>7.2927603976751035E-3</v>
      </c>
      <c r="E24" s="31">
        <f t="shared" si="4"/>
        <v>1.9716107614189972E-5</v>
      </c>
      <c r="F24" s="31">
        <f t="shared" si="5"/>
        <v>8.136566803667856</v>
      </c>
      <c r="H24">
        <v>5949.1</v>
      </c>
      <c r="I24" s="31">
        <f t="shared" si="1"/>
        <v>7.2806081847581307E-3</v>
      </c>
      <c r="J24" s="31">
        <f t="shared" si="6"/>
        <v>1.5874782852762326E-5</v>
      </c>
      <c r="K24" s="31">
        <f t="shared" si="7"/>
        <v>7.7116932988917419</v>
      </c>
      <c r="M24">
        <v>5183.45</v>
      </c>
      <c r="N24" s="31">
        <f t="shared" si="2"/>
        <v>3.5643480011771167E-3</v>
      </c>
      <c r="O24" s="31">
        <f t="shared" si="8"/>
        <v>3.6270394739160348E-5</v>
      </c>
      <c r="P24" s="31">
        <f t="shared" si="9"/>
        <v>9.8742347096146421</v>
      </c>
      <c r="R24">
        <v>16134.25</v>
      </c>
      <c r="S24" s="31">
        <f t="shared" si="3"/>
        <v>-4.0332673306586666E-4</v>
      </c>
      <c r="T24" s="31">
        <f t="shared" si="10"/>
        <v>1.6529755212815097E-4</v>
      </c>
      <c r="U24" s="31">
        <f t="shared" si="11"/>
        <v>8.7067792429580528</v>
      </c>
      <c r="V24" s="14"/>
    </row>
    <row r="25" spans="1:22" x14ac:dyDescent="0.25">
      <c r="A25" s="2">
        <v>19</v>
      </c>
      <c r="B25" s="1">
        <v>38965</v>
      </c>
      <c r="C25">
        <v>11469.28</v>
      </c>
      <c r="D25" s="31">
        <f t="shared" si="0"/>
        <v>4.4748193280801617E-4</v>
      </c>
      <c r="E25" s="31">
        <f t="shared" si="4"/>
        <v>2.0692691112425963E-5</v>
      </c>
      <c r="F25" s="31">
        <f t="shared" si="5"/>
        <v>10.77605315580935</v>
      </c>
      <c r="H25">
        <v>5981.7</v>
      </c>
      <c r="I25" s="31">
        <f t="shared" si="1"/>
        <v>5.4798204770468558E-3</v>
      </c>
      <c r="J25" s="31">
        <f t="shared" si="6"/>
        <v>2.0004687660105257E-5</v>
      </c>
      <c r="K25" s="31">
        <f t="shared" si="7"/>
        <v>9.3184741310856367</v>
      </c>
      <c r="M25">
        <v>5172.8500000000004</v>
      </c>
      <c r="N25" s="31">
        <f t="shared" si="2"/>
        <v>-2.0449700489055464E-3</v>
      </c>
      <c r="O25" s="31">
        <f t="shared" si="8"/>
        <v>3.4202273409868593E-5</v>
      </c>
      <c r="P25" s="31">
        <f t="shared" si="9"/>
        <v>10.160948718982377</v>
      </c>
      <c r="R25">
        <v>16385.96</v>
      </c>
      <c r="S25" s="31">
        <f t="shared" si="3"/>
        <v>1.5600973085206882E-2</v>
      </c>
      <c r="T25" s="31">
        <f t="shared" si="10"/>
        <v>1.5023849916267091E-4</v>
      </c>
      <c r="U25" s="31">
        <f t="shared" si="11"/>
        <v>7.18325995732806</v>
      </c>
      <c r="V25" s="14"/>
    </row>
    <row r="26" spans="1:22" x14ac:dyDescent="0.25">
      <c r="A26" s="2">
        <v>20</v>
      </c>
      <c r="B26" s="1">
        <v>38966</v>
      </c>
      <c r="C26">
        <v>11406.2</v>
      </c>
      <c r="D26" s="31">
        <f t="shared" si="0"/>
        <v>-5.499909322991498E-3</v>
      </c>
      <c r="E26" s="31">
        <f t="shared" si="4"/>
        <v>2.0094733599041507E-5</v>
      </c>
      <c r="F26" s="31">
        <f t="shared" si="5"/>
        <v>9.3097328778077646</v>
      </c>
      <c r="H26">
        <v>5929.3</v>
      </c>
      <c r="I26" s="31">
        <f t="shared" si="1"/>
        <v>-8.760051490378928E-3</v>
      </c>
      <c r="J26" s="31">
        <f t="shared" si="6"/>
        <v>2.1119536977793247E-5</v>
      </c>
      <c r="K26" s="31">
        <f t="shared" si="7"/>
        <v>7.1317805587585745</v>
      </c>
      <c r="M26">
        <v>5115.5200000000004</v>
      </c>
      <c r="N26" s="31">
        <f t="shared" si="2"/>
        <v>-1.1082865345022555E-2</v>
      </c>
      <c r="O26" s="31">
        <f t="shared" si="8"/>
        <v>3.1567704594262632E-5</v>
      </c>
      <c r="P26" s="31">
        <f t="shared" si="9"/>
        <v>6.4723770536857472</v>
      </c>
      <c r="R26">
        <v>16284.09</v>
      </c>
      <c r="S26" s="31">
        <f t="shared" si="3"/>
        <v>-6.2169076453255706E-3</v>
      </c>
      <c r="T26" s="31">
        <f t="shared" si="10"/>
        <v>1.5873324495531288E-4</v>
      </c>
      <c r="U26" s="31">
        <f t="shared" si="11"/>
        <v>8.5047955773531392</v>
      </c>
      <c r="V26" s="14"/>
    </row>
    <row r="27" spans="1:22" x14ac:dyDescent="0.25">
      <c r="A27" s="2">
        <v>21</v>
      </c>
      <c r="B27" s="1">
        <v>38967</v>
      </c>
      <c r="C27">
        <v>11331.44</v>
      </c>
      <c r="D27" s="31">
        <f t="shared" si="0"/>
        <v>-6.5543301011730653E-3</v>
      </c>
      <c r="E27" s="31">
        <f t="shared" si="4"/>
        <v>2.0391029118267349E-5</v>
      </c>
      <c r="F27" s="31">
        <f t="shared" si="5"/>
        <v>8.6936438031866636</v>
      </c>
      <c r="H27">
        <v>5858.1</v>
      </c>
      <c r="I27" s="31">
        <f t="shared" si="1"/>
        <v>-1.2008162852275954E-2</v>
      </c>
      <c r="J27" s="31">
        <f t="shared" si="6"/>
        <v>2.7305525005867187E-5</v>
      </c>
      <c r="K27" s="31">
        <f t="shared" si="7"/>
        <v>5.2275863873231696</v>
      </c>
      <c r="M27">
        <v>5060.09</v>
      </c>
      <c r="N27" s="31">
        <f t="shared" si="2"/>
        <v>-1.0835653071437563E-2</v>
      </c>
      <c r="O27" s="31">
        <f t="shared" si="8"/>
        <v>3.9576817672892023E-5</v>
      </c>
      <c r="P27" s="31">
        <f t="shared" si="9"/>
        <v>7.1705965231597499</v>
      </c>
      <c r="R27">
        <v>16012.41</v>
      </c>
      <c r="S27" s="31">
        <f t="shared" si="3"/>
        <v>-1.6683769249617283E-2</v>
      </c>
      <c r="T27" s="31">
        <f t="shared" si="10"/>
        <v>1.4778255517336803E-4</v>
      </c>
      <c r="U27" s="31">
        <f t="shared" si="11"/>
        <v>6.9362705236354074</v>
      </c>
      <c r="V27" s="14"/>
    </row>
    <row r="28" spans="1:22" x14ac:dyDescent="0.25">
      <c r="A28" s="2">
        <v>22</v>
      </c>
      <c r="B28" s="1">
        <v>38968</v>
      </c>
      <c r="C28">
        <v>11392.11</v>
      </c>
      <c r="D28" s="31">
        <f t="shared" si="0"/>
        <v>5.3541297487345006E-3</v>
      </c>
      <c r="E28" s="31">
        <f t="shared" si="4"/>
        <v>2.1049556157222002E-5</v>
      </c>
      <c r="F28" s="31">
        <f t="shared" si="5"/>
        <v>9.4067636332820257</v>
      </c>
      <c r="H28">
        <v>5879.3</v>
      </c>
      <c r="I28" s="31">
        <f t="shared" si="1"/>
        <v>3.6189208105016674E-3</v>
      </c>
      <c r="J28" s="31">
        <f t="shared" si="6"/>
        <v>4.0306179063790668E-5</v>
      </c>
      <c r="K28" s="31">
        <f t="shared" si="7"/>
        <v>9.7940782285951986</v>
      </c>
      <c r="M28">
        <v>5073.57</v>
      </c>
      <c r="N28" s="31">
        <f t="shared" si="2"/>
        <v>2.6639842374344257E-3</v>
      </c>
      <c r="O28" s="31">
        <f t="shared" si="8"/>
        <v>4.6407529547777689E-5</v>
      </c>
      <c r="P28" s="31">
        <f t="shared" si="9"/>
        <v>9.8251251179612655</v>
      </c>
      <c r="R28">
        <v>16080.46</v>
      </c>
      <c r="S28" s="31">
        <f t="shared" si="3"/>
        <v>4.2498287265938899E-3</v>
      </c>
      <c r="T28" s="31">
        <f t="shared" si="10"/>
        <v>1.5968915121069386E-4</v>
      </c>
      <c r="U28" s="31">
        <f t="shared" si="11"/>
        <v>8.6291801773875907</v>
      </c>
      <c r="V28" s="14"/>
    </row>
    <row r="29" spans="1:22" x14ac:dyDescent="0.25">
      <c r="A29" s="2">
        <v>23</v>
      </c>
      <c r="B29" s="1">
        <v>38971</v>
      </c>
      <c r="C29">
        <v>11396.84</v>
      </c>
      <c r="D29" s="31">
        <f t="shared" si="0"/>
        <v>4.1519964255959282E-4</v>
      </c>
      <c r="E29" s="31">
        <f t="shared" si="4"/>
        <v>2.1271820033464232E-5</v>
      </c>
      <c r="F29" s="31">
        <f t="shared" si="5"/>
        <v>10.750023180332013</v>
      </c>
      <c r="H29">
        <v>5850.8</v>
      </c>
      <c r="I29" s="31">
        <f t="shared" si="1"/>
        <v>-4.8475158607317196E-3</v>
      </c>
      <c r="J29" s="31">
        <f t="shared" si="6"/>
        <v>3.7279905468229292E-5</v>
      </c>
      <c r="K29" s="31">
        <f t="shared" si="7"/>
        <v>9.5667323483567621</v>
      </c>
      <c r="M29">
        <v>5058.3100000000004</v>
      </c>
      <c r="N29" s="31">
        <f t="shared" si="2"/>
        <v>-3.007744053989461E-3</v>
      </c>
      <c r="O29" s="31">
        <f t="shared" si="8"/>
        <v>4.2957645772556762E-5</v>
      </c>
      <c r="P29" s="31">
        <f t="shared" si="9"/>
        <v>9.8447041947480294</v>
      </c>
      <c r="R29">
        <v>15794.38</v>
      </c>
      <c r="S29" s="31">
        <f t="shared" si="3"/>
        <v>-1.7790535842880113E-2</v>
      </c>
      <c r="T29" s="31">
        <f t="shared" si="10"/>
        <v>1.467737382525288E-4</v>
      </c>
      <c r="U29" s="31">
        <f t="shared" si="11"/>
        <v>6.6702164692926438</v>
      </c>
      <c r="V29" s="14"/>
    </row>
    <row r="30" spans="1:22" x14ac:dyDescent="0.25">
      <c r="A30" s="2">
        <v>24</v>
      </c>
      <c r="B30" s="1">
        <v>38972</v>
      </c>
      <c r="C30">
        <v>11498.09</v>
      </c>
      <c r="D30" s="31">
        <f t="shared" si="0"/>
        <v>8.8840415413395293E-3</v>
      </c>
      <c r="E30" s="31">
        <f t="shared" si="4"/>
        <v>2.0656151256098287E-5</v>
      </c>
      <c r="F30" s="31">
        <f t="shared" si="5"/>
        <v>6.9665438688412102</v>
      </c>
      <c r="H30">
        <v>5895.5</v>
      </c>
      <c r="I30" s="31">
        <f t="shared" si="1"/>
        <v>7.639980857318626E-3</v>
      </c>
      <c r="J30" s="31">
        <f t="shared" si="6"/>
        <v>3.5747115966617645E-5</v>
      </c>
      <c r="K30" s="31">
        <f t="shared" si="7"/>
        <v>8.6062013373706101</v>
      </c>
      <c r="M30">
        <v>5125.97</v>
      </c>
      <c r="N30" s="31">
        <f t="shared" si="2"/>
        <v>1.3376008983237455E-2</v>
      </c>
      <c r="O30" s="31">
        <f t="shared" si="8"/>
        <v>3.9981627141081819E-5</v>
      </c>
      <c r="P30" s="31">
        <f t="shared" si="9"/>
        <v>5.6520946611581557</v>
      </c>
      <c r="R30">
        <v>15719.34</v>
      </c>
      <c r="S30" s="31">
        <f t="shared" si="3"/>
        <v>-4.7510570215481109E-3</v>
      </c>
      <c r="T30" s="31">
        <f t="shared" si="10"/>
        <v>1.622517792388681E-4</v>
      </c>
      <c r="U30" s="31">
        <f t="shared" si="11"/>
        <v>8.5872407723487818</v>
      </c>
      <c r="V30" s="14"/>
    </row>
    <row r="31" spans="1:22" x14ac:dyDescent="0.25">
      <c r="A31" s="2">
        <v>25</v>
      </c>
      <c r="B31" s="1">
        <v>38973</v>
      </c>
      <c r="C31">
        <v>11543.32</v>
      </c>
      <c r="D31" s="31">
        <f t="shared" si="0"/>
        <v>3.9336968139925465E-3</v>
      </c>
      <c r="E31" s="31">
        <f t="shared" si="4"/>
        <v>2.2356436393970037E-5</v>
      </c>
      <c r="F31" s="31">
        <f t="shared" si="5"/>
        <v>10.016247943737069</v>
      </c>
      <c r="H31">
        <v>5892.2</v>
      </c>
      <c r="I31" s="31">
        <f t="shared" si="1"/>
        <v>-5.5974896107203488E-4</v>
      </c>
      <c r="J31" s="31">
        <f t="shared" si="6"/>
        <v>3.8263175113935013E-5</v>
      </c>
      <c r="K31" s="31">
        <f t="shared" si="7"/>
        <v>10.162834086317005</v>
      </c>
      <c r="M31">
        <v>5137.93</v>
      </c>
      <c r="N31" s="31">
        <f t="shared" si="2"/>
        <v>2.3332169326000809E-3</v>
      </c>
      <c r="O31" s="31">
        <f t="shared" si="8"/>
        <v>5.2174561917451275E-5</v>
      </c>
      <c r="P31" s="31">
        <f t="shared" si="9"/>
        <v>9.7565753583832873</v>
      </c>
      <c r="R31">
        <v>15750.05</v>
      </c>
      <c r="S31" s="31">
        <f t="shared" si="3"/>
        <v>1.9536443642035307E-3</v>
      </c>
      <c r="T31" s="31">
        <f t="shared" si="10"/>
        <v>1.4951408854914258E-4</v>
      </c>
      <c r="U31" s="31">
        <f t="shared" si="11"/>
        <v>8.7825923956272849</v>
      </c>
      <c r="V31" s="14"/>
    </row>
    <row r="32" spans="1:22" x14ac:dyDescent="0.25">
      <c r="A32" s="2">
        <v>26</v>
      </c>
      <c r="B32" s="1">
        <v>38974</v>
      </c>
      <c r="C32">
        <v>11527.39</v>
      </c>
      <c r="D32" s="31">
        <f t="shared" si="0"/>
        <v>-1.3800189200334299E-3</v>
      </c>
      <c r="E32" s="31">
        <f t="shared" si="4"/>
        <v>2.2155610142827958E-5</v>
      </c>
      <c r="F32" s="31">
        <f t="shared" si="5"/>
        <v>10.631461801184104</v>
      </c>
      <c r="H32">
        <v>5877.2</v>
      </c>
      <c r="I32" s="31">
        <f t="shared" si="1"/>
        <v>-2.5457384338617157E-3</v>
      </c>
      <c r="J32" s="31">
        <f t="shared" si="6"/>
        <v>3.4042360223999071E-5</v>
      </c>
      <c r="K32" s="31">
        <f t="shared" si="7"/>
        <v>10.097530805661416</v>
      </c>
      <c r="M32">
        <v>5123.8500000000004</v>
      </c>
      <c r="N32" s="31">
        <f t="shared" si="2"/>
        <v>-2.7404032363227849E-3</v>
      </c>
      <c r="O32" s="31">
        <f t="shared" si="8"/>
        <v>4.8073508613063523E-5</v>
      </c>
      <c r="P32" s="31">
        <f t="shared" si="9"/>
        <v>9.7865641486569164</v>
      </c>
      <c r="R32">
        <v>15942.39</v>
      </c>
      <c r="S32" s="31">
        <f t="shared" si="3"/>
        <v>1.2212024723731046E-2</v>
      </c>
      <c r="T32" s="31">
        <f t="shared" si="10"/>
        <v>1.3622759026762961E-4</v>
      </c>
      <c r="U32" s="31">
        <f t="shared" si="11"/>
        <v>7.8064454064924877</v>
      </c>
      <c r="V32" s="14"/>
    </row>
    <row r="33" spans="1:22" x14ac:dyDescent="0.25">
      <c r="A33" s="2">
        <v>27</v>
      </c>
      <c r="B33" s="1">
        <v>38975</v>
      </c>
      <c r="C33">
        <v>11560.77</v>
      </c>
      <c r="D33" s="31">
        <f t="shared" si="0"/>
        <v>2.8957118653919942E-3</v>
      </c>
      <c r="E33" s="31">
        <f t="shared" si="4"/>
        <v>2.156469341862302E-5</v>
      </c>
      <c r="F33" s="31">
        <f t="shared" si="5"/>
        <v>10.355616306304116</v>
      </c>
      <c r="H33">
        <v>5877</v>
      </c>
      <c r="I33" s="31">
        <f t="shared" si="1"/>
        <v>-3.4029810113628614E-5</v>
      </c>
      <c r="J33" s="31">
        <f t="shared" si="6"/>
        <v>3.0976938581137523E-5</v>
      </c>
      <c r="K33" s="31">
        <f t="shared" si="7"/>
        <v>10.382230163508568</v>
      </c>
      <c r="M33">
        <v>5144.88</v>
      </c>
      <c r="N33" s="31">
        <f t="shared" si="2"/>
        <v>4.1043356070142069E-3</v>
      </c>
      <c r="O33" s="31">
        <f t="shared" si="8"/>
        <v>4.4513663999371049E-5</v>
      </c>
      <c r="P33" s="31">
        <f t="shared" si="9"/>
        <v>9.6412784086033412</v>
      </c>
      <c r="R33">
        <v>15866.93</v>
      </c>
      <c r="S33" s="31">
        <f t="shared" si="3"/>
        <v>-4.7332928124327114E-3</v>
      </c>
      <c r="T33" s="31">
        <f t="shared" si="10"/>
        <v>1.3740451605842344E-4</v>
      </c>
      <c r="U33" s="31">
        <f t="shared" si="11"/>
        <v>8.7295294585199503</v>
      </c>
      <c r="V33" s="14"/>
    </row>
    <row r="34" spans="1:22" x14ac:dyDescent="0.25">
      <c r="A34" s="2">
        <v>28</v>
      </c>
      <c r="B34" s="1">
        <v>38979</v>
      </c>
      <c r="C34">
        <v>11540.91</v>
      </c>
      <c r="D34" s="31">
        <f t="shared" si="0"/>
        <v>-1.7178786534115444E-3</v>
      </c>
      <c r="E34" s="31">
        <f t="shared" si="4"/>
        <v>2.1180122111480792E-5</v>
      </c>
      <c r="F34" s="31">
        <f t="shared" si="5"/>
        <v>10.623113644385999</v>
      </c>
      <c r="H34">
        <v>5831.8</v>
      </c>
      <c r="I34" s="31">
        <f t="shared" si="1"/>
        <v>-7.6909988089160827E-3</v>
      </c>
      <c r="J34" s="31">
        <f t="shared" si="6"/>
        <v>2.7531786245193536E-5</v>
      </c>
      <c r="K34" s="31">
        <f t="shared" si="7"/>
        <v>8.3516904263930538</v>
      </c>
      <c r="M34">
        <v>5115.99</v>
      </c>
      <c r="N34" s="31">
        <f t="shared" si="2"/>
        <v>-5.6152913187480225E-3</v>
      </c>
      <c r="O34" s="31">
        <f t="shared" si="8"/>
        <v>4.2085529589663689E-5</v>
      </c>
      <c r="P34" s="31">
        <f t="shared" si="9"/>
        <v>9.3265824068712586</v>
      </c>
      <c r="R34">
        <v>15874.28</v>
      </c>
      <c r="S34" s="31">
        <f t="shared" si="3"/>
        <v>4.6322760609647637E-4</v>
      </c>
      <c r="T34" s="31">
        <f t="shared" si="10"/>
        <v>1.2691734369678936E-4</v>
      </c>
      <c r="U34" s="31">
        <f t="shared" si="11"/>
        <v>8.9702838152087203</v>
      </c>
      <c r="V34" s="14"/>
    </row>
    <row r="35" spans="1:22" x14ac:dyDescent="0.25">
      <c r="A35" s="2">
        <v>29</v>
      </c>
      <c r="B35" s="1">
        <v>38980</v>
      </c>
      <c r="C35">
        <v>11613.19</v>
      </c>
      <c r="D35" s="31">
        <f t="shared" si="0"/>
        <v>6.2629376712928751E-3</v>
      </c>
      <c r="E35" s="31">
        <f t="shared" si="4"/>
        <v>2.0648210311872629E-5</v>
      </c>
      <c r="F35" s="31">
        <f t="shared" si="5"/>
        <v>8.8882311566583017</v>
      </c>
      <c r="H35">
        <v>5866.2</v>
      </c>
      <c r="I35" s="31">
        <f t="shared" si="1"/>
        <v>5.8986933708288407E-3</v>
      </c>
      <c r="J35" s="31">
        <f t="shared" si="6"/>
        <v>3.1048553221893282E-5</v>
      </c>
      <c r="K35" s="31">
        <f t="shared" si="7"/>
        <v>9.2593076270671979</v>
      </c>
      <c r="M35">
        <v>5192.74</v>
      </c>
      <c r="N35" s="31">
        <f t="shared" si="2"/>
        <v>1.5001983975730993E-2</v>
      </c>
      <c r="O35" s="31">
        <f t="shared" si="8"/>
        <v>4.1159314310961308E-5</v>
      </c>
      <c r="P35" s="31">
        <f t="shared" si="9"/>
        <v>4.6300507687782462</v>
      </c>
      <c r="R35">
        <v>15718.67</v>
      </c>
      <c r="S35" s="31">
        <f t="shared" si="3"/>
        <v>-9.80264931700843E-3</v>
      </c>
      <c r="T35" s="31">
        <f t="shared" si="10"/>
        <v>1.1536300922833401E-4</v>
      </c>
      <c r="U35" s="31">
        <f t="shared" si="11"/>
        <v>8.234474067884884</v>
      </c>
      <c r="V35" s="14"/>
    </row>
    <row r="36" spans="1:22" x14ac:dyDescent="0.25">
      <c r="A36" s="2">
        <v>30</v>
      </c>
      <c r="B36" s="1">
        <v>38981</v>
      </c>
      <c r="C36">
        <v>11533.23</v>
      </c>
      <c r="D36" s="31">
        <f t="shared" si="0"/>
        <v>-6.8852744164179646E-3</v>
      </c>
      <c r="E36" s="31">
        <f t="shared" si="4"/>
        <v>2.119025211864557E-5</v>
      </c>
      <c r="F36" s="31">
        <f t="shared" si="5"/>
        <v>8.5247611826331866</v>
      </c>
      <c r="H36">
        <v>5896.7</v>
      </c>
      <c r="I36" s="31">
        <f t="shared" si="1"/>
        <v>5.1992772152330297E-3</v>
      </c>
      <c r="J36" s="31">
        <f t="shared" si="6"/>
        <v>3.1465189854588523E-5</v>
      </c>
      <c r="K36" s="31">
        <f t="shared" si="7"/>
        <v>9.5075052222718437</v>
      </c>
      <c r="M36">
        <v>5208.32</v>
      </c>
      <c r="N36" s="31">
        <f t="shared" si="2"/>
        <v>3.0003427862746695E-3</v>
      </c>
      <c r="O36" s="31">
        <f t="shared" si="8"/>
        <v>5.729828064862859E-5</v>
      </c>
      <c r="P36" s="31">
        <f t="shared" si="9"/>
        <v>9.6101312678736797</v>
      </c>
      <c r="R36">
        <v>15834.23</v>
      </c>
      <c r="S36" s="31">
        <f t="shared" si="3"/>
        <v>7.3517670388143202E-3</v>
      </c>
      <c r="T36" s="31">
        <f t="shared" si="10"/>
        <v>1.1360563278142462E-4</v>
      </c>
      <c r="U36" s="31">
        <f t="shared" si="11"/>
        <v>8.6070221977218999</v>
      </c>
      <c r="V36" s="14"/>
    </row>
    <row r="37" spans="1:22" x14ac:dyDescent="0.25">
      <c r="A37" s="2">
        <v>31</v>
      </c>
      <c r="B37" s="1">
        <v>38982</v>
      </c>
      <c r="C37">
        <v>11508.1</v>
      </c>
      <c r="D37" s="31">
        <f t="shared" si="0"/>
        <v>-2.178921256230839E-3</v>
      </c>
      <c r="E37" s="31">
        <f t="shared" si="4"/>
        <v>2.1955241314588479E-5</v>
      </c>
      <c r="F37" s="31">
        <f t="shared" si="5"/>
        <v>10.510260269245967</v>
      </c>
      <c r="H37">
        <v>5822.3</v>
      </c>
      <c r="I37" s="31">
        <f t="shared" si="1"/>
        <v>-1.2617226584360684E-2</v>
      </c>
      <c r="J37" s="31">
        <f t="shared" si="6"/>
        <v>3.0972180536671646E-5</v>
      </c>
      <c r="K37" s="31">
        <f t="shared" si="7"/>
        <v>5.2425051459728582</v>
      </c>
      <c r="M37">
        <v>5141.95</v>
      </c>
      <c r="N37" s="31">
        <f t="shared" si="2"/>
        <v>-1.2743072622265893E-2</v>
      </c>
      <c r="O37" s="31">
        <f t="shared" si="8"/>
        <v>5.3059834509624009E-5</v>
      </c>
      <c r="P37" s="31">
        <f t="shared" si="9"/>
        <v>6.7836605067030362</v>
      </c>
      <c r="R37">
        <v>15634.67</v>
      </c>
      <c r="S37" s="31">
        <f t="shared" si="3"/>
        <v>-1.2603075741605338E-2</v>
      </c>
      <c r="T37" s="31">
        <f t="shared" si="10"/>
        <v>1.0817447044210301E-4</v>
      </c>
      <c r="U37" s="31">
        <f t="shared" si="11"/>
        <v>7.6634194707115944</v>
      </c>
      <c r="V37" s="14"/>
    </row>
    <row r="38" spans="1:22" x14ac:dyDescent="0.25">
      <c r="A38" s="2">
        <v>32</v>
      </c>
      <c r="B38" s="1">
        <v>38985</v>
      </c>
      <c r="C38">
        <v>11575.81</v>
      </c>
      <c r="D38" s="31">
        <f t="shared" si="0"/>
        <v>5.8836819283808036E-3</v>
      </c>
      <c r="E38" s="31">
        <f t="shared" si="4"/>
        <v>2.145313544688028E-5</v>
      </c>
      <c r="F38" s="31">
        <f t="shared" si="5"/>
        <v>9.1359962268769639</v>
      </c>
      <c r="H38">
        <v>5798.3</v>
      </c>
      <c r="I38" s="31">
        <f t="shared" si="1"/>
        <v>-4.122082338594713E-3</v>
      </c>
      <c r="J38" s="31">
        <f t="shared" si="6"/>
        <v>4.5233164248229091E-5</v>
      </c>
      <c r="K38" s="31">
        <f t="shared" si="7"/>
        <v>9.6280361050710521</v>
      </c>
      <c r="M38">
        <v>5146.49</v>
      </c>
      <c r="N38" s="31">
        <f t="shared" si="2"/>
        <v>8.8293351743987472E-4</v>
      </c>
      <c r="O38" s="31">
        <f t="shared" si="8"/>
        <v>6.2654221046984035E-5</v>
      </c>
      <c r="P38" s="31">
        <f t="shared" si="9"/>
        <v>9.6654370604869282</v>
      </c>
      <c r="R38">
        <v>15633.81</v>
      </c>
      <c r="S38" s="31">
        <f t="shared" si="3"/>
        <v>-5.5005957912804179E-5</v>
      </c>
      <c r="T38" s="31">
        <f t="shared" si="10"/>
        <v>1.1279455749039363E-4</v>
      </c>
      <c r="U38" s="31">
        <f t="shared" si="11"/>
        <v>9.0899156447825007</v>
      </c>
      <c r="V38" s="14"/>
    </row>
    <row r="39" spans="1:22" x14ac:dyDescent="0.25">
      <c r="A39" s="2">
        <v>33</v>
      </c>
      <c r="B39" s="1">
        <v>38986</v>
      </c>
      <c r="C39">
        <v>11669.39</v>
      </c>
      <c r="D39" s="31">
        <f t="shared" si="0"/>
        <v>8.0840995144184236E-3</v>
      </c>
      <c r="E39" s="31">
        <f t="shared" si="4"/>
        <v>2.1837269978497797E-5</v>
      </c>
      <c r="F39" s="31">
        <f t="shared" si="5"/>
        <v>7.7391801847607873</v>
      </c>
      <c r="H39">
        <v>5873.6</v>
      </c>
      <c r="I39" s="31">
        <f t="shared" si="1"/>
        <v>1.2986565027680558E-2</v>
      </c>
      <c r="J39" s="31">
        <f t="shared" si="6"/>
        <v>4.2092109610010029E-5</v>
      </c>
      <c r="K39" s="31">
        <f t="shared" si="7"/>
        <v>6.0689403804072537</v>
      </c>
      <c r="M39">
        <v>5219.59</v>
      </c>
      <c r="N39" s="31">
        <f t="shared" si="2"/>
        <v>1.4203855443224483E-2</v>
      </c>
      <c r="O39" s="31">
        <f t="shared" si="8"/>
        <v>5.7224140838649601E-5</v>
      </c>
      <c r="P39" s="31">
        <f t="shared" si="9"/>
        <v>6.2429333339840376</v>
      </c>
      <c r="R39">
        <v>15557.45</v>
      </c>
      <c r="S39" s="31">
        <f t="shared" si="3"/>
        <v>-4.884286044156784E-3</v>
      </c>
      <c r="T39" s="31">
        <f t="shared" si="10"/>
        <v>1.0250882224591804E-4</v>
      </c>
      <c r="U39" s="31">
        <f t="shared" si="11"/>
        <v>8.9528378190914228</v>
      </c>
      <c r="V39" s="14"/>
    </row>
    <row r="40" spans="1:22" x14ac:dyDescent="0.25">
      <c r="A40" s="2">
        <v>34</v>
      </c>
      <c r="B40" s="1">
        <v>38987</v>
      </c>
      <c r="C40">
        <v>11689.24</v>
      </c>
      <c r="D40" s="31">
        <f t="shared" si="0"/>
        <v>1.7010315020751182E-3</v>
      </c>
      <c r="E40" s="31">
        <f t="shared" si="4"/>
        <v>2.3107023281095097E-5</v>
      </c>
      <c r="F40" s="31">
        <f t="shared" si="5"/>
        <v>10.550151926790079</v>
      </c>
      <c r="H40">
        <v>5930.1</v>
      </c>
      <c r="I40" s="31">
        <f t="shared" si="1"/>
        <v>9.619313538545355E-3</v>
      </c>
      <c r="J40" s="31">
        <f t="shared" si="6"/>
        <v>5.6168081398364348E-5</v>
      </c>
      <c r="K40" s="31">
        <f t="shared" si="7"/>
        <v>8.1397637667446787</v>
      </c>
      <c r="M40">
        <v>5243.1</v>
      </c>
      <c r="N40" s="31">
        <f t="shared" si="2"/>
        <v>4.5041851946226079E-3</v>
      </c>
      <c r="O40" s="31">
        <f t="shared" si="8"/>
        <v>6.9907596028713438E-5</v>
      </c>
      <c r="P40" s="31">
        <f t="shared" si="9"/>
        <v>9.2781290938229368</v>
      </c>
      <c r="R40">
        <v>15947.87</v>
      </c>
      <c r="S40" s="31">
        <f t="shared" si="3"/>
        <v>2.5095372313586099E-2</v>
      </c>
      <c r="T40" s="31">
        <f t="shared" si="10"/>
        <v>9.5336302114313096E-5</v>
      </c>
      <c r="U40" s="31">
        <f t="shared" si="11"/>
        <v>2.6522456970926651</v>
      </c>
      <c r="V40" s="14"/>
    </row>
    <row r="41" spans="1:22" x14ac:dyDescent="0.25">
      <c r="A41" s="2">
        <v>35</v>
      </c>
      <c r="B41" s="1">
        <v>38988</v>
      </c>
      <c r="C41">
        <v>11718.45</v>
      </c>
      <c r="D41" s="31">
        <f t="shared" si="0"/>
        <v>2.4988793112298959E-3</v>
      </c>
      <c r="E41" s="31">
        <f t="shared" si="4"/>
        <v>2.2517204951752897E-5</v>
      </c>
      <c r="F41" s="31">
        <f t="shared" si="5"/>
        <v>10.423914139060471</v>
      </c>
      <c r="H41">
        <v>5971.3</v>
      </c>
      <c r="I41" s="31">
        <f t="shared" si="1"/>
        <v>6.9476062798266161E-3</v>
      </c>
      <c r="J41" s="31">
        <f t="shared" si="6"/>
        <v>6.0212417214183387E-5</v>
      </c>
      <c r="K41" s="31">
        <f t="shared" si="7"/>
        <v>8.9159828118947164</v>
      </c>
      <c r="M41">
        <v>5250.01</v>
      </c>
      <c r="N41" s="31">
        <f t="shared" si="2"/>
        <v>1.3179226030401584E-3</v>
      </c>
      <c r="O41" s="31">
        <f t="shared" si="8"/>
        <v>6.5552983870328685E-5</v>
      </c>
      <c r="P41" s="31">
        <f t="shared" si="9"/>
        <v>9.6061553991944937</v>
      </c>
      <c r="R41">
        <v>16024.85</v>
      </c>
      <c r="S41" s="31">
        <f t="shared" si="3"/>
        <v>4.8269768940930394E-3</v>
      </c>
      <c r="T41" s="31">
        <f t="shared" si="10"/>
        <v>1.4407331943986235E-4</v>
      </c>
      <c r="U41" s="31">
        <f t="shared" si="11"/>
        <v>8.6834670541461598</v>
      </c>
      <c r="V41" s="14"/>
    </row>
    <row r="42" spans="1:22" x14ac:dyDescent="0.25">
      <c r="A42" s="2">
        <v>36</v>
      </c>
      <c r="B42" s="1">
        <v>38989</v>
      </c>
      <c r="C42">
        <v>11679.07</v>
      </c>
      <c r="D42" s="31">
        <f t="shared" si="0"/>
        <v>-3.3605126957917657E-3</v>
      </c>
      <c r="E42" s="31">
        <f t="shared" si="4"/>
        <v>2.2042374133433059E-5</v>
      </c>
      <c r="F42" s="31">
        <f t="shared" si="5"/>
        <v>10.210210410513582</v>
      </c>
      <c r="H42">
        <v>5960.8</v>
      </c>
      <c r="I42" s="31">
        <f t="shared" si="1"/>
        <v>-1.758411066266977E-3</v>
      </c>
      <c r="J42" s="31">
        <f t="shared" si="6"/>
        <v>5.8884086234553848E-5</v>
      </c>
      <c r="K42" s="31">
        <f t="shared" si="7"/>
        <v>9.6874295828279759</v>
      </c>
      <c r="M42">
        <v>5250.01</v>
      </c>
      <c r="N42" s="31">
        <f t="shared" si="2"/>
        <v>0</v>
      </c>
      <c r="O42" s="31">
        <f t="shared" si="8"/>
        <v>5.9952526355993586E-5</v>
      </c>
      <c r="P42" s="31">
        <f t="shared" si="9"/>
        <v>9.7219575363278921</v>
      </c>
      <c r="R42">
        <v>16127.58</v>
      </c>
      <c r="S42" s="31">
        <f t="shared" si="3"/>
        <v>6.410668430593707E-3</v>
      </c>
      <c r="T42" s="31">
        <f t="shared" si="10"/>
        <v>1.3305967867438694E-4</v>
      </c>
      <c r="U42" s="31">
        <f t="shared" si="11"/>
        <v>8.6158538904587836</v>
      </c>
      <c r="V42" s="14"/>
    </row>
    <row r="43" spans="1:22" x14ac:dyDescent="0.25">
      <c r="A43" s="2">
        <v>37</v>
      </c>
      <c r="B43" s="1">
        <v>38992</v>
      </c>
      <c r="C43">
        <v>11670.35</v>
      </c>
      <c r="D43" s="31">
        <f t="shared" si="0"/>
        <v>-7.4663479198252474E-4</v>
      </c>
      <c r="E43" s="31">
        <f t="shared" si="4"/>
        <v>2.1728715129778365E-5</v>
      </c>
      <c r="F43" s="31">
        <f t="shared" si="5"/>
        <v>10.711220281021168</v>
      </c>
      <c r="H43">
        <v>5957.8</v>
      </c>
      <c r="I43" s="31">
        <f t="shared" si="1"/>
        <v>-5.0328814924171248E-4</v>
      </c>
      <c r="J43" s="31">
        <f t="shared" si="6"/>
        <v>5.2678844586640154E-5</v>
      </c>
      <c r="K43" s="31">
        <f t="shared" si="7"/>
        <v>9.8464882518792027</v>
      </c>
      <c r="M43">
        <v>5243.13</v>
      </c>
      <c r="N43" s="31">
        <f t="shared" si="2"/>
        <v>-1.3104736943358411E-3</v>
      </c>
      <c r="O43" s="31">
        <f t="shared" si="8"/>
        <v>5.4691130458076249E-5</v>
      </c>
      <c r="P43" s="31">
        <f t="shared" si="9"/>
        <v>9.7824082826766698</v>
      </c>
      <c r="R43">
        <v>16254.29</v>
      </c>
      <c r="S43" s="31">
        <f t="shared" si="3"/>
        <v>7.8567274197369318E-3</v>
      </c>
      <c r="T43" s="31">
        <f t="shared" si="10"/>
        <v>1.246733472988906E-4</v>
      </c>
      <c r="U43" s="31">
        <f t="shared" si="11"/>
        <v>8.4946942805645396</v>
      </c>
      <c r="V43" s="14"/>
    </row>
    <row r="44" spans="1:22" x14ac:dyDescent="0.25">
      <c r="A44" s="2">
        <v>38</v>
      </c>
      <c r="B44" s="1">
        <v>38993</v>
      </c>
      <c r="C44">
        <v>11727.34</v>
      </c>
      <c r="D44" s="31">
        <f t="shared" si="0"/>
        <v>4.8833154104204052E-3</v>
      </c>
      <c r="E44" s="31">
        <f t="shared" si="4"/>
        <v>2.111095061969947E-5</v>
      </c>
      <c r="F44" s="31">
        <f t="shared" si="5"/>
        <v>9.6361262644054779</v>
      </c>
      <c r="H44">
        <v>5937.1</v>
      </c>
      <c r="I44" s="31">
        <f t="shared" si="1"/>
        <v>-3.4744368726710895E-3</v>
      </c>
      <c r="J44" s="31">
        <f t="shared" si="6"/>
        <v>4.6848031359358797E-5</v>
      </c>
      <c r="K44" s="31">
        <f t="shared" si="7"/>
        <v>9.710923472956523</v>
      </c>
      <c r="M44">
        <v>5219.79</v>
      </c>
      <c r="N44" s="31">
        <f t="shared" si="2"/>
        <v>-4.4515394430426373E-3</v>
      </c>
      <c r="O44" s="31">
        <f t="shared" si="8"/>
        <v>5.0042184135117533E-5</v>
      </c>
      <c r="P44" s="31">
        <f t="shared" si="9"/>
        <v>9.5066542471697399</v>
      </c>
      <c r="R44">
        <v>16242.09</v>
      </c>
      <c r="S44" s="31">
        <f t="shared" si="3"/>
        <v>-7.5057108000415446E-4</v>
      </c>
      <c r="T44" s="31">
        <f t="shared" si="10"/>
        <v>1.1893322247024101E-4</v>
      </c>
      <c r="U44" s="31">
        <f t="shared" si="11"/>
        <v>9.0322116280330995</v>
      </c>
      <c r="V44" s="14"/>
    </row>
    <row r="45" spans="1:22" x14ac:dyDescent="0.25">
      <c r="A45" s="2">
        <v>39</v>
      </c>
      <c r="B45" s="1">
        <v>38994</v>
      </c>
      <c r="C45">
        <v>11850.61</v>
      </c>
      <c r="D45" s="31">
        <f t="shared" si="0"/>
        <v>1.0511335051256333E-2</v>
      </c>
      <c r="E45" s="31">
        <f t="shared" si="4"/>
        <v>2.1190780181861656E-5</v>
      </c>
      <c r="F45" s="31">
        <f t="shared" si="5"/>
        <v>5.5479709506778301</v>
      </c>
      <c r="H45">
        <v>5966.5</v>
      </c>
      <c r="I45" s="31">
        <f t="shared" si="1"/>
        <v>4.951912549898037E-3</v>
      </c>
      <c r="J45" s="31">
        <f t="shared" si="6"/>
        <v>4.2980179858077804E-5</v>
      </c>
      <c r="K45" s="31">
        <f t="shared" si="7"/>
        <v>9.4842425084135993</v>
      </c>
      <c r="M45">
        <v>5256.55</v>
      </c>
      <c r="N45" s="31">
        <f t="shared" si="2"/>
        <v>7.0424289099753476E-3</v>
      </c>
      <c r="O45" s="31">
        <f t="shared" si="8"/>
        <v>4.7389571131993163E-5</v>
      </c>
      <c r="P45" s="31">
        <f t="shared" si="9"/>
        <v>8.9105531114724812</v>
      </c>
      <c r="R45">
        <v>16082.55</v>
      </c>
      <c r="S45" s="31">
        <f t="shared" si="3"/>
        <v>-9.8226275066817682E-3</v>
      </c>
      <c r="T45" s="31">
        <f t="shared" si="10"/>
        <v>1.0813878535339866E-4</v>
      </c>
      <c r="U45" s="31">
        <f t="shared" si="11"/>
        <v>8.2398711847339925</v>
      </c>
      <c r="V45" s="14"/>
    </row>
    <row r="46" spans="1:22" x14ac:dyDescent="0.25">
      <c r="A46" s="2">
        <v>40</v>
      </c>
      <c r="B46" s="1">
        <v>38995</v>
      </c>
      <c r="C46">
        <v>11866.69</v>
      </c>
      <c r="D46" s="31">
        <f t="shared" si="0"/>
        <v>1.3568921768584003E-3</v>
      </c>
      <c r="E46" s="31">
        <f t="shared" si="4"/>
        <v>2.3796424661887656E-5</v>
      </c>
      <c r="F46" s="31">
        <f t="shared" si="5"/>
        <v>10.568604078089537</v>
      </c>
      <c r="H46">
        <v>6004.5</v>
      </c>
      <c r="I46" s="31">
        <f t="shared" si="1"/>
        <v>6.3688929858375931E-3</v>
      </c>
      <c r="J46" s="31">
        <f t="shared" si="6"/>
        <v>4.0927183070475035E-5</v>
      </c>
      <c r="K46" s="31">
        <f t="shared" si="7"/>
        <v>9.1126193493493837</v>
      </c>
      <c r="M46">
        <v>5288.53</v>
      </c>
      <c r="N46" s="31">
        <f t="shared" si="2"/>
        <v>6.0838382589340082E-3</v>
      </c>
      <c r="O46" s="31">
        <f t="shared" si="8"/>
        <v>4.7583188820458897E-5</v>
      </c>
      <c r="P46" s="31">
        <f t="shared" si="9"/>
        <v>9.1751704318900238</v>
      </c>
      <c r="R46">
        <v>16449.330000000002</v>
      </c>
      <c r="S46" s="31">
        <f t="shared" si="3"/>
        <v>2.2806084855946505E-2</v>
      </c>
      <c r="T46" s="31">
        <f t="shared" si="10"/>
        <v>1.0707595802944894E-4</v>
      </c>
      <c r="U46" s="31">
        <f t="shared" si="11"/>
        <v>4.2845090672513031</v>
      </c>
      <c r="V46" s="14"/>
    </row>
    <row r="47" spans="1:22" x14ac:dyDescent="0.25">
      <c r="A47" s="2">
        <v>41</v>
      </c>
      <c r="B47" s="1">
        <v>38996</v>
      </c>
      <c r="C47">
        <v>11850.21</v>
      </c>
      <c r="D47" s="31">
        <f t="shared" si="0"/>
        <v>-1.3887613142334874E-3</v>
      </c>
      <c r="E47" s="31">
        <f t="shared" si="4"/>
        <v>2.3155783012574858E-5</v>
      </c>
      <c r="F47" s="31">
        <f t="shared" si="5"/>
        <v>10.589975448793961</v>
      </c>
      <c r="H47">
        <v>6001.2</v>
      </c>
      <c r="I47" s="31">
        <f t="shared" si="1"/>
        <v>-5.4958780914317296E-4</v>
      </c>
      <c r="J47" s="31">
        <f t="shared" si="6"/>
        <v>4.0886655841806991E-5</v>
      </c>
      <c r="K47" s="31">
        <f t="shared" si="7"/>
        <v>10.097319394590455</v>
      </c>
      <c r="M47">
        <v>5282.06</v>
      </c>
      <c r="N47" s="31">
        <f t="shared" si="2"/>
        <v>-1.2234023443186189E-3</v>
      </c>
      <c r="O47" s="31">
        <f t="shared" si="8"/>
        <v>4.6655563436117471E-5</v>
      </c>
      <c r="P47" s="31">
        <f t="shared" si="9"/>
        <v>9.9406383182354237</v>
      </c>
      <c r="R47">
        <v>16436.060000000001</v>
      </c>
      <c r="S47" s="31">
        <f t="shared" si="3"/>
        <v>-8.0671978737130543E-4</v>
      </c>
      <c r="T47" s="31">
        <f t="shared" si="10"/>
        <v>1.4474222554947564E-4</v>
      </c>
      <c r="U47" s="31">
        <f t="shared" si="11"/>
        <v>8.8360599053324158</v>
      </c>
      <c r="V47" s="14"/>
    </row>
    <row r="48" spans="1:22" x14ac:dyDescent="0.25">
      <c r="A48" s="2">
        <v>42</v>
      </c>
      <c r="B48" s="1">
        <v>39000</v>
      </c>
      <c r="C48">
        <v>11867.17</v>
      </c>
      <c r="D48" s="31">
        <f t="shared" si="0"/>
        <v>1.4311982656848232E-3</v>
      </c>
      <c r="E48" s="31">
        <f t="shared" si="4"/>
        <v>2.2536388149750418E-5</v>
      </c>
      <c r="F48" s="31">
        <f t="shared" si="5"/>
        <v>10.609489474530671</v>
      </c>
      <c r="H48">
        <v>6072.7</v>
      </c>
      <c r="I48" s="31">
        <f t="shared" si="1"/>
        <v>1.1914283809904686E-2</v>
      </c>
      <c r="J48" s="31">
        <f t="shared" si="6"/>
        <v>3.6372801524504432E-5</v>
      </c>
      <c r="K48" s="31">
        <f t="shared" si="7"/>
        <v>6.3190435394956914</v>
      </c>
      <c r="M48">
        <v>5309.79</v>
      </c>
      <c r="N48" s="31">
        <f t="shared" si="2"/>
        <v>5.2498457041380755E-3</v>
      </c>
      <c r="O48" s="31">
        <f t="shared" si="8"/>
        <v>4.2692451231794473E-5</v>
      </c>
      <c r="P48" s="31">
        <f t="shared" si="9"/>
        <v>9.4159204497945854</v>
      </c>
      <c r="R48">
        <v>16477.25</v>
      </c>
      <c r="S48" s="31">
        <f t="shared" si="3"/>
        <v>2.5060750569174538E-3</v>
      </c>
      <c r="T48" s="31">
        <f t="shared" si="10"/>
        <v>1.3160217626700073E-4</v>
      </c>
      <c r="U48" s="31">
        <f t="shared" si="11"/>
        <v>8.888004294524757</v>
      </c>
      <c r="V48" s="14"/>
    </row>
    <row r="49" spans="1:22" x14ac:dyDescent="0.25">
      <c r="A49" s="2">
        <v>43</v>
      </c>
      <c r="B49" s="1">
        <v>39001</v>
      </c>
      <c r="C49">
        <v>11852.13</v>
      </c>
      <c r="D49" s="31">
        <f t="shared" si="0"/>
        <v>-1.2673619742534128E-3</v>
      </c>
      <c r="E49" s="31">
        <f t="shared" si="4"/>
        <v>2.1938558773581793E-5</v>
      </c>
      <c r="F49" s="31">
        <f t="shared" si="5"/>
        <v>10.654050943693179</v>
      </c>
      <c r="H49">
        <v>6073.5</v>
      </c>
      <c r="I49" s="31">
        <f t="shared" si="1"/>
        <v>1.3173711857990381E-4</v>
      </c>
      <c r="J49" s="31">
        <f t="shared" si="6"/>
        <v>4.8115203885662011E-5</v>
      </c>
      <c r="K49" s="31">
        <f t="shared" si="7"/>
        <v>9.9415516517922544</v>
      </c>
      <c r="M49">
        <v>5313.19</v>
      </c>
      <c r="N49" s="31">
        <f t="shared" si="2"/>
        <v>6.4032664191985677E-4</v>
      </c>
      <c r="O49" s="31">
        <f t="shared" si="8"/>
        <v>4.1364514077476503E-5</v>
      </c>
      <c r="P49" s="31">
        <f t="shared" si="9"/>
        <v>10.083174874801319</v>
      </c>
      <c r="R49">
        <v>16400.57</v>
      </c>
      <c r="S49" s="31">
        <f t="shared" si="3"/>
        <v>-4.6536891775023313E-3</v>
      </c>
      <c r="T49" s="31">
        <f t="shared" si="10"/>
        <v>1.2017377854346249E-4</v>
      </c>
      <c r="U49" s="31">
        <f t="shared" si="11"/>
        <v>8.8463591591636241</v>
      </c>
      <c r="V49" s="14"/>
    </row>
    <row r="50" spans="1:22" x14ac:dyDescent="0.25">
      <c r="A50" s="2">
        <v>44</v>
      </c>
      <c r="B50" s="1">
        <v>39002</v>
      </c>
      <c r="C50">
        <v>11947.7</v>
      </c>
      <c r="D50" s="31">
        <f t="shared" si="0"/>
        <v>8.0635295090419647E-3</v>
      </c>
      <c r="E50" s="31">
        <f t="shared" si="4"/>
        <v>2.1345272842918136E-5</v>
      </c>
      <c r="F50" s="31">
        <f t="shared" si="5"/>
        <v>7.7085487478056312</v>
      </c>
      <c r="H50">
        <v>6121.3</v>
      </c>
      <c r="I50" s="31">
        <f t="shared" si="1"/>
        <v>7.8702560302955759E-3</v>
      </c>
      <c r="J50" s="31">
        <f t="shared" si="6"/>
        <v>4.2765720688610469E-5</v>
      </c>
      <c r="K50" s="31">
        <f t="shared" si="7"/>
        <v>8.6113956717907136</v>
      </c>
      <c r="M50">
        <v>5361.51</v>
      </c>
      <c r="N50" s="31">
        <f t="shared" si="2"/>
        <v>9.0943482164200073E-3</v>
      </c>
      <c r="O50" s="31">
        <f t="shared" si="8"/>
        <v>3.7770373352070023E-5</v>
      </c>
      <c r="P50" s="31">
        <f t="shared" si="9"/>
        <v>7.9942489216627681</v>
      </c>
      <c r="R50">
        <v>16368.81</v>
      </c>
      <c r="S50" s="31">
        <f t="shared" si="3"/>
        <v>-1.9365180600430484E-3</v>
      </c>
      <c r="T50" s="31">
        <f t="shared" si="10"/>
        <v>1.1118977676842254E-4</v>
      </c>
      <c r="U50" s="31">
        <f t="shared" si="11"/>
        <v>9.0705450745769163</v>
      </c>
      <c r="V50" s="14"/>
    </row>
    <row r="51" spans="1:22" x14ac:dyDescent="0.25">
      <c r="A51" s="2">
        <v>45</v>
      </c>
      <c r="B51" s="1">
        <v>39003</v>
      </c>
      <c r="C51">
        <v>11960.51</v>
      </c>
      <c r="D51" s="31">
        <f t="shared" si="0"/>
        <v>1.0721728868317325E-3</v>
      </c>
      <c r="E51" s="31">
        <f t="shared" si="4"/>
        <v>2.2619690190825873E-5</v>
      </c>
      <c r="F51" s="31">
        <f t="shared" si="5"/>
        <v>10.64586880908154</v>
      </c>
      <c r="H51">
        <v>6157.3</v>
      </c>
      <c r="I51" s="31">
        <f t="shared" si="1"/>
        <v>5.8811036871252833E-3</v>
      </c>
      <c r="J51" s="31">
        <f t="shared" si="6"/>
        <v>4.489840357540169E-5</v>
      </c>
      <c r="K51" s="31">
        <f t="shared" si="7"/>
        <v>9.2407606490132004</v>
      </c>
      <c r="M51">
        <v>5353.23</v>
      </c>
      <c r="N51" s="31">
        <f t="shared" si="2"/>
        <v>-1.544341053173575E-3</v>
      </c>
      <c r="O51" s="31">
        <f t="shared" si="8"/>
        <v>4.1713998236483313E-5</v>
      </c>
      <c r="P51" s="31">
        <f t="shared" si="9"/>
        <v>10.027499001588769</v>
      </c>
      <c r="R51">
        <v>16536.54</v>
      </c>
      <c r="S51" s="31">
        <f t="shared" si="3"/>
        <v>1.0246926929935736E-2</v>
      </c>
      <c r="T51" s="31">
        <f t="shared" si="10"/>
        <v>1.0139209045796163E-4</v>
      </c>
      <c r="U51" s="31">
        <f t="shared" si="11"/>
        <v>8.1609365534748246</v>
      </c>
      <c r="V51" s="14"/>
    </row>
    <row r="52" spans="1:22" x14ac:dyDescent="0.25">
      <c r="A52" s="2">
        <v>46</v>
      </c>
      <c r="B52" s="1">
        <v>39006</v>
      </c>
      <c r="C52">
        <v>11980.59</v>
      </c>
      <c r="D52" s="31">
        <f t="shared" si="0"/>
        <v>1.6788581757801236E-3</v>
      </c>
      <c r="E52" s="31">
        <f t="shared" si="4"/>
        <v>2.1993204427343008E-5</v>
      </c>
      <c r="F52" s="31">
        <f t="shared" si="5"/>
        <v>10.596620875219038</v>
      </c>
      <c r="H52">
        <v>6172.4</v>
      </c>
      <c r="I52" s="31">
        <f t="shared" si="1"/>
        <v>2.4523736053139286E-3</v>
      </c>
      <c r="J52" s="31">
        <f t="shared" si="6"/>
        <v>4.3751602935397486E-5</v>
      </c>
      <c r="K52" s="31">
        <f t="shared" si="7"/>
        <v>9.8995213711018248</v>
      </c>
      <c r="M52">
        <v>5361.97</v>
      </c>
      <c r="N52" s="31">
        <f t="shared" si="2"/>
        <v>1.6326591609179303E-3</v>
      </c>
      <c r="O52" s="31">
        <f t="shared" si="8"/>
        <v>3.8262509218001012E-5</v>
      </c>
      <c r="P52" s="31">
        <f t="shared" si="9"/>
        <v>10.10137453630489</v>
      </c>
      <c r="R52">
        <v>16692.759999999998</v>
      </c>
      <c r="S52" s="31">
        <f t="shared" si="3"/>
        <v>9.446958069825824E-3</v>
      </c>
      <c r="T52" s="31">
        <f t="shared" si="10"/>
        <v>1.0172105999341034E-4</v>
      </c>
      <c r="U52" s="31">
        <f t="shared" si="11"/>
        <v>8.3159257564661022</v>
      </c>
      <c r="V52" s="14"/>
    </row>
    <row r="53" spans="1:22" x14ac:dyDescent="0.25">
      <c r="A53" s="2">
        <v>47</v>
      </c>
      <c r="B53" s="1">
        <v>39007</v>
      </c>
      <c r="C53">
        <v>11950.02</v>
      </c>
      <c r="D53" s="31">
        <f t="shared" si="0"/>
        <v>-2.5516272570883162E-3</v>
      </c>
      <c r="E53" s="31">
        <f t="shared" si="4"/>
        <v>2.1433699864960987E-5</v>
      </c>
      <c r="F53" s="31">
        <f t="shared" si="5"/>
        <v>10.446781402873933</v>
      </c>
      <c r="H53">
        <v>6108.6</v>
      </c>
      <c r="I53" s="31">
        <f t="shared" si="1"/>
        <v>-1.0336335947119317E-2</v>
      </c>
      <c r="J53" s="31">
        <f t="shared" si="6"/>
        <v>3.9554410192884313E-5</v>
      </c>
      <c r="K53" s="31">
        <f t="shared" si="7"/>
        <v>7.4367479370499865</v>
      </c>
      <c r="M53">
        <v>5302.99</v>
      </c>
      <c r="N53" s="31">
        <f t="shared" si="2"/>
        <v>-1.0999688547306395E-2</v>
      </c>
      <c r="O53" s="31">
        <f t="shared" si="8"/>
        <v>3.513854480593153E-5</v>
      </c>
      <c r="P53" s="31">
        <f t="shared" si="9"/>
        <v>6.8128949029800818</v>
      </c>
      <c r="R53">
        <v>16611.59</v>
      </c>
      <c r="S53" s="31">
        <f t="shared" si="3"/>
        <v>-4.8625871335835572E-3</v>
      </c>
      <c r="T53" s="31">
        <f t="shared" si="10"/>
        <v>1.005833391434885E-4</v>
      </c>
      <c r="U53" s="31">
        <f t="shared" si="11"/>
        <v>8.9694476843248214</v>
      </c>
      <c r="V53" s="14"/>
    </row>
    <row r="54" spans="1:22" x14ac:dyDescent="0.25">
      <c r="A54" s="2">
        <v>48</v>
      </c>
      <c r="B54" s="1">
        <v>39008</v>
      </c>
      <c r="C54">
        <v>11992.68</v>
      </c>
      <c r="D54" s="31">
        <f t="shared" si="0"/>
        <v>3.5698685023121176E-3</v>
      </c>
      <c r="E54" s="31">
        <f t="shared" si="4"/>
        <v>2.0998258585163893E-5</v>
      </c>
      <c r="F54" s="31">
        <f t="shared" si="5"/>
        <v>10.164165429231039</v>
      </c>
      <c r="H54">
        <v>6150.4</v>
      </c>
      <c r="I54" s="31">
        <f t="shared" si="1"/>
        <v>6.8428117735650183E-3</v>
      </c>
      <c r="J54" s="31">
        <f t="shared" si="6"/>
        <v>4.7037952312948541E-5</v>
      </c>
      <c r="K54" s="31">
        <f t="shared" si="7"/>
        <v>8.9691027387885729</v>
      </c>
      <c r="M54">
        <v>5361.29</v>
      </c>
      <c r="N54" s="31">
        <f t="shared" si="2"/>
        <v>1.0993797838577894E-2</v>
      </c>
      <c r="O54" s="31">
        <f t="shared" si="8"/>
        <v>4.2673090641499246E-5</v>
      </c>
      <c r="P54" s="31">
        <f t="shared" si="9"/>
        <v>7.2296280586553952</v>
      </c>
      <c r="R54">
        <v>16653</v>
      </c>
      <c r="S54" s="31">
        <f t="shared" si="3"/>
        <v>2.4928378318992855E-3</v>
      </c>
      <c r="T54" s="31">
        <f t="shared" si="10"/>
        <v>9.3567121633325218E-5</v>
      </c>
      <c r="U54" s="31">
        <f t="shared" si="11"/>
        <v>9.2104167137613011</v>
      </c>
      <c r="V54" s="14"/>
    </row>
    <row r="55" spans="1:22" x14ac:dyDescent="0.25">
      <c r="A55" s="2">
        <v>49</v>
      </c>
      <c r="B55" s="1">
        <v>39009</v>
      </c>
      <c r="C55">
        <v>12011.73</v>
      </c>
      <c r="D55" s="31">
        <f t="shared" si="0"/>
        <v>1.5884689660692415E-3</v>
      </c>
      <c r="E55" s="31">
        <f t="shared" si="4"/>
        <v>2.0757403102480616E-5</v>
      </c>
      <c r="F55" s="31">
        <f t="shared" si="5"/>
        <v>10.661049345980034</v>
      </c>
      <c r="H55">
        <v>6156</v>
      </c>
      <c r="I55" s="31">
        <f t="shared" si="1"/>
        <v>9.1050988553595933E-4</v>
      </c>
      <c r="J55" s="31">
        <f t="shared" si="6"/>
        <v>4.70141644725718E-5</v>
      </c>
      <c r="K55" s="31">
        <f t="shared" si="7"/>
        <v>9.9474280451936554</v>
      </c>
      <c r="M55">
        <v>5359.74</v>
      </c>
      <c r="N55" s="31">
        <f t="shared" si="2"/>
        <v>-2.8910952401384405E-4</v>
      </c>
      <c r="O55" s="31">
        <f t="shared" si="8"/>
        <v>4.9535039626851875E-5</v>
      </c>
      <c r="P55" s="31">
        <f t="shared" si="9"/>
        <v>9.9111428899507867</v>
      </c>
      <c r="R55">
        <v>16551.36</v>
      </c>
      <c r="S55" s="31">
        <f t="shared" si="3"/>
        <v>-6.1034047919293474E-3</v>
      </c>
      <c r="T55" s="31">
        <f t="shared" si="10"/>
        <v>8.5601199067923301E-5</v>
      </c>
      <c r="U55" s="31">
        <f t="shared" si="11"/>
        <v>8.9306357034542891</v>
      </c>
      <c r="V55" s="14"/>
    </row>
    <row r="56" spans="1:22" x14ac:dyDescent="0.25">
      <c r="A56" s="2">
        <v>50</v>
      </c>
      <c r="B56" s="1">
        <v>39010</v>
      </c>
      <c r="C56">
        <v>12002.37</v>
      </c>
      <c r="D56" s="31">
        <f t="shared" si="0"/>
        <v>-7.7923829456695776E-4</v>
      </c>
      <c r="E56" s="31">
        <f t="shared" si="4"/>
        <v>2.0225340900472771E-5</v>
      </c>
      <c r="F56" s="31">
        <f t="shared" si="5"/>
        <v>10.778551886975954</v>
      </c>
      <c r="H56">
        <v>6155.2</v>
      </c>
      <c r="I56" s="31">
        <f t="shared" si="1"/>
        <v>-1.2995451591945776E-4</v>
      </c>
      <c r="J56" s="31">
        <f t="shared" si="6"/>
        <v>4.1877414821847275E-5</v>
      </c>
      <c r="K56" s="31">
        <f t="shared" si="7"/>
        <v>10.080360625619909</v>
      </c>
      <c r="M56">
        <v>5375.35</v>
      </c>
      <c r="N56" s="31">
        <f t="shared" si="2"/>
        <v>2.9124547086240345E-3</v>
      </c>
      <c r="O56" s="31">
        <f t="shared" si="8"/>
        <v>4.519521110037743E-5</v>
      </c>
      <c r="P56" s="31">
        <f t="shared" si="9"/>
        <v>9.8168359916220318</v>
      </c>
      <c r="R56">
        <v>16651.63</v>
      </c>
      <c r="S56" s="31">
        <f t="shared" si="3"/>
        <v>6.0581124451404861E-3</v>
      </c>
      <c r="T56" s="31">
        <f t="shared" si="10"/>
        <v>8.119207649614555E-5</v>
      </c>
      <c r="U56" s="31">
        <f t="shared" si="11"/>
        <v>8.9666693980204837</v>
      </c>
      <c r="V56" s="14"/>
    </row>
    <row r="57" spans="1:22" x14ac:dyDescent="0.25">
      <c r="A57" s="2">
        <v>51</v>
      </c>
      <c r="B57" s="1">
        <v>39013</v>
      </c>
      <c r="C57">
        <v>12116.91</v>
      </c>
      <c r="D57" s="31">
        <f t="shared" si="0"/>
        <v>9.5431152347410595E-3</v>
      </c>
      <c r="E57" s="31">
        <f t="shared" si="4"/>
        <v>1.9652895595372366E-5</v>
      </c>
      <c r="F57" s="31">
        <f t="shared" si="5"/>
        <v>6.2033097771116514</v>
      </c>
      <c r="H57">
        <v>6166.1</v>
      </c>
      <c r="I57" s="31">
        <f t="shared" si="1"/>
        <v>1.7708604107097327E-3</v>
      </c>
      <c r="J57" s="31">
        <f t="shared" si="6"/>
        <v>3.7221651881198708E-5</v>
      </c>
      <c r="K57" s="31">
        <f t="shared" si="7"/>
        <v>10.114369323763169</v>
      </c>
      <c r="M57">
        <v>5411.81</v>
      </c>
      <c r="N57" s="31">
        <f t="shared" si="2"/>
        <v>6.7828141423349241E-3</v>
      </c>
      <c r="O57" s="31">
        <f t="shared" si="8"/>
        <v>4.1973317290474282E-5</v>
      </c>
      <c r="P57" s="31">
        <f t="shared" si="9"/>
        <v>8.9823856260271331</v>
      </c>
      <c r="R57">
        <v>16788.82</v>
      </c>
      <c r="S57" s="31">
        <f t="shared" si="3"/>
        <v>8.238833075200366E-3</v>
      </c>
      <c r="T57" s="31">
        <f t="shared" si="10"/>
        <v>7.7134801625114918E-5</v>
      </c>
      <c r="U57" s="31">
        <f t="shared" si="11"/>
        <v>8.5899593020511791</v>
      </c>
      <c r="V57" s="14"/>
    </row>
    <row r="58" spans="1:22" x14ac:dyDescent="0.25">
      <c r="A58" s="2">
        <v>52</v>
      </c>
      <c r="B58" s="1">
        <v>39014</v>
      </c>
      <c r="C58">
        <v>12127.88</v>
      </c>
      <c r="D58" s="31">
        <f t="shared" si="0"/>
        <v>9.0534633004613757E-4</v>
      </c>
      <c r="E58" s="31">
        <f t="shared" si="4"/>
        <v>2.1736834748602462E-5</v>
      </c>
      <c r="F58" s="31">
        <f t="shared" si="5"/>
        <v>10.698794309633735</v>
      </c>
      <c r="H58">
        <v>6182.5</v>
      </c>
      <c r="I58" s="31">
        <f t="shared" si="1"/>
        <v>2.6597038646793978E-3</v>
      </c>
      <c r="J58" s="31">
        <f t="shared" si="6"/>
        <v>3.3430611103704813E-5</v>
      </c>
      <c r="K58" s="31">
        <f t="shared" si="7"/>
        <v>10.094435366823207</v>
      </c>
      <c r="M58">
        <v>5404.54</v>
      </c>
      <c r="N58" s="31">
        <f t="shared" si="2"/>
        <v>-1.3433583218923865E-3</v>
      </c>
      <c r="O58" s="31">
        <f t="shared" si="8"/>
        <v>4.2327272801514536E-5</v>
      </c>
      <c r="P58" s="31">
        <f t="shared" si="9"/>
        <v>10.02744420888834</v>
      </c>
      <c r="R58">
        <v>16780.47</v>
      </c>
      <c r="S58" s="31">
        <f t="shared" si="3"/>
        <v>-4.9735478729288571E-4</v>
      </c>
      <c r="T58" s="31">
        <f t="shared" si="10"/>
        <v>7.6290685059629808E-5</v>
      </c>
      <c r="U58" s="31">
        <f t="shared" si="11"/>
        <v>9.4777173512884314</v>
      </c>
      <c r="V58" s="14"/>
    </row>
    <row r="59" spans="1:22" x14ac:dyDescent="0.25">
      <c r="A59" s="2">
        <v>53</v>
      </c>
      <c r="B59" s="1">
        <v>39015</v>
      </c>
      <c r="C59">
        <v>12134.68</v>
      </c>
      <c r="D59" s="31">
        <f t="shared" si="0"/>
        <v>5.6069156357096972E-4</v>
      </c>
      <c r="E59" s="31">
        <f t="shared" si="4"/>
        <v>2.1126483816093516E-5</v>
      </c>
      <c r="F59" s="31">
        <f t="shared" si="5"/>
        <v>10.75010253438489</v>
      </c>
      <c r="H59">
        <v>6214.6</v>
      </c>
      <c r="I59" s="31">
        <f t="shared" si="1"/>
        <v>5.1920744035584901E-3</v>
      </c>
      <c r="J59" s="31">
        <f t="shared" si="6"/>
        <v>3.0499209415851746E-5</v>
      </c>
      <c r="K59" s="31">
        <f t="shared" si="7"/>
        <v>9.5139299465118903</v>
      </c>
      <c r="M59">
        <v>5422.28</v>
      </c>
      <c r="N59" s="31">
        <f t="shared" si="2"/>
        <v>3.2824255163251231E-3</v>
      </c>
      <c r="O59" s="31">
        <f t="shared" si="8"/>
        <v>3.8771029612489902E-5</v>
      </c>
      <c r="P59" s="31">
        <f t="shared" si="9"/>
        <v>9.8799411665145396</v>
      </c>
      <c r="R59">
        <v>16699.3</v>
      </c>
      <c r="S59" s="31">
        <f t="shared" si="3"/>
        <v>-4.8371708301377667E-3</v>
      </c>
      <c r="T59" s="31">
        <f t="shared" si="10"/>
        <v>6.9356108699208276E-5</v>
      </c>
      <c r="U59" s="31">
        <f t="shared" si="11"/>
        <v>9.2388928002763944</v>
      </c>
      <c r="V59" s="14"/>
    </row>
    <row r="60" spans="1:22" x14ac:dyDescent="0.25">
      <c r="A60" s="2">
        <v>54</v>
      </c>
      <c r="B60" s="1">
        <v>39016</v>
      </c>
      <c r="C60">
        <v>12163.66</v>
      </c>
      <c r="D60" s="31">
        <f t="shared" si="0"/>
        <v>2.3881964748967061E-3</v>
      </c>
      <c r="E60" s="31">
        <f t="shared" si="4"/>
        <v>2.0519198879861843E-5</v>
      </c>
      <c r="F60" s="31">
        <f t="shared" si="5"/>
        <v>10.516191242098655</v>
      </c>
      <c r="H60">
        <v>6184.8</v>
      </c>
      <c r="I60" s="31">
        <f t="shared" si="1"/>
        <v>-4.7951597850223954E-3</v>
      </c>
      <c r="J60" s="31">
        <f t="shared" si="6"/>
        <v>3.0105312713333951E-5</v>
      </c>
      <c r="K60" s="31">
        <f t="shared" si="7"/>
        <v>9.6470381465626538</v>
      </c>
      <c r="M60">
        <v>5433.79</v>
      </c>
      <c r="N60" s="31">
        <f t="shared" si="2"/>
        <v>2.1227232824568665E-3</v>
      </c>
      <c r="O60" s="31">
        <f t="shared" si="8"/>
        <v>3.6314055796272189E-5</v>
      </c>
      <c r="P60" s="31">
        <f t="shared" si="9"/>
        <v>10.099222758145062</v>
      </c>
      <c r="R60">
        <v>16811.599999999999</v>
      </c>
      <c r="S60" s="31">
        <f t="shared" si="3"/>
        <v>6.724832777421765E-3</v>
      </c>
      <c r="T60" s="31">
        <f t="shared" si="10"/>
        <v>6.5165096741158477E-5</v>
      </c>
      <c r="U60" s="31">
        <f t="shared" si="11"/>
        <v>8.9446049924361724</v>
      </c>
      <c r="V60" s="14"/>
    </row>
    <row r="61" spans="1:22" x14ac:dyDescent="0.25">
      <c r="A61" s="2">
        <v>55</v>
      </c>
      <c r="B61" s="1">
        <v>39017</v>
      </c>
      <c r="C61">
        <v>12090.26</v>
      </c>
      <c r="D61" s="31">
        <f t="shared" si="0"/>
        <v>-6.0343679451743664E-3</v>
      </c>
      <c r="E61" s="31">
        <f t="shared" si="4"/>
        <v>2.0086885099057821E-5</v>
      </c>
      <c r="F61" s="31">
        <f t="shared" si="5"/>
        <v>9.002638898705813</v>
      </c>
      <c r="H61">
        <v>6160.9</v>
      </c>
      <c r="I61" s="31">
        <f t="shared" si="1"/>
        <v>-3.8643125080844239E-3</v>
      </c>
      <c r="J61" s="31">
        <f t="shared" si="6"/>
        <v>2.9314337308768147E-5</v>
      </c>
      <c r="K61" s="31">
        <f t="shared" si="7"/>
        <v>9.928027429472948</v>
      </c>
      <c r="M61">
        <v>5396.03</v>
      </c>
      <c r="N61" s="31">
        <f t="shared" si="2"/>
        <v>-6.949109185301644E-3</v>
      </c>
      <c r="O61" s="31">
        <f t="shared" si="8"/>
        <v>3.3522596857356374E-5</v>
      </c>
      <c r="P61" s="31">
        <f t="shared" si="9"/>
        <v>8.8627664210840393</v>
      </c>
      <c r="R61">
        <v>16669.07</v>
      </c>
      <c r="S61" s="31">
        <f t="shared" si="3"/>
        <v>-8.4780746627328065E-3</v>
      </c>
      <c r="T61" s="31">
        <f t="shared" si="10"/>
        <v>6.3346562515086377E-5</v>
      </c>
      <c r="U61" s="31">
        <f t="shared" si="11"/>
        <v>8.5322150855096872</v>
      </c>
      <c r="V61" s="14"/>
    </row>
    <row r="62" spans="1:22" x14ac:dyDescent="0.25">
      <c r="A62" s="2">
        <v>56</v>
      </c>
      <c r="B62" s="1">
        <v>39020</v>
      </c>
      <c r="C62">
        <v>12086.49</v>
      </c>
      <c r="D62" s="31">
        <f t="shared" si="0"/>
        <v>-3.1182125115592521E-4</v>
      </c>
      <c r="E62" s="31">
        <f t="shared" si="4"/>
        <v>2.0563288811544378E-5</v>
      </c>
      <c r="F62" s="31">
        <f t="shared" si="5"/>
        <v>10.787274718047518</v>
      </c>
      <c r="H62">
        <v>6126.8</v>
      </c>
      <c r="I62" s="31">
        <f t="shared" si="1"/>
        <v>-5.5349056144393602E-3</v>
      </c>
      <c r="J62" s="31">
        <f t="shared" si="6"/>
        <v>2.7714823010649715E-5</v>
      </c>
      <c r="K62" s="31">
        <f t="shared" si="7"/>
        <v>9.3881714923990049</v>
      </c>
      <c r="M62">
        <v>5362.23</v>
      </c>
      <c r="N62" s="31">
        <f t="shared" si="2"/>
        <v>-6.2638643595384355E-3</v>
      </c>
      <c r="O62" s="31">
        <f t="shared" si="8"/>
        <v>3.4818585239394284E-5</v>
      </c>
      <c r="P62" s="31">
        <f t="shared" si="9"/>
        <v>9.1384898994507608</v>
      </c>
      <c r="R62">
        <v>16351.85</v>
      </c>
      <c r="S62" s="31">
        <f t="shared" si="3"/>
        <v>-1.9030455808272409E-2</v>
      </c>
      <c r="T62" s="31">
        <f t="shared" si="10"/>
        <v>6.4124542335274913E-5</v>
      </c>
      <c r="U62" s="31">
        <f t="shared" si="11"/>
        <v>4.0069511024718398</v>
      </c>
      <c r="V62" s="14"/>
    </row>
    <row r="63" spans="1:22" x14ac:dyDescent="0.25">
      <c r="A63" s="2">
        <v>57</v>
      </c>
      <c r="B63" s="1">
        <v>39021</v>
      </c>
      <c r="C63">
        <v>12080.73</v>
      </c>
      <c r="D63" s="31">
        <f t="shared" si="0"/>
        <v>-4.7656515663358168E-4</v>
      </c>
      <c r="E63" s="31">
        <f t="shared" si="4"/>
        <v>1.9966101480172073E-5</v>
      </c>
      <c r="F63" s="31">
        <f t="shared" si="5"/>
        <v>10.810099651209578</v>
      </c>
      <c r="H63">
        <v>6129.2</v>
      </c>
      <c r="I63" s="31">
        <f t="shared" si="1"/>
        <v>3.9172161650447804E-4</v>
      </c>
      <c r="J63" s="31">
        <f t="shared" si="6"/>
        <v>2.8039627586282598E-5</v>
      </c>
      <c r="K63" s="31">
        <f t="shared" si="7"/>
        <v>10.476419314390373</v>
      </c>
      <c r="M63">
        <v>5348.73</v>
      </c>
      <c r="N63" s="31">
        <f t="shared" si="2"/>
        <v>-2.5176092782293936E-3</v>
      </c>
      <c r="O63" s="31">
        <f t="shared" si="8"/>
        <v>3.5206254484182352E-5</v>
      </c>
      <c r="P63" s="31">
        <f t="shared" si="9"/>
        <v>10.074251850910546</v>
      </c>
      <c r="R63">
        <v>16399.39</v>
      </c>
      <c r="S63" s="31">
        <f t="shared" si="3"/>
        <v>2.9073162975442567E-3</v>
      </c>
      <c r="T63" s="31">
        <f t="shared" si="10"/>
        <v>9.130296382941255E-5</v>
      </c>
      <c r="U63" s="31">
        <f t="shared" si="11"/>
        <v>9.2087510359165368</v>
      </c>
      <c r="V63" s="14"/>
    </row>
    <row r="64" spans="1:22" x14ac:dyDescent="0.25">
      <c r="A64" s="2">
        <v>58</v>
      </c>
      <c r="B64" s="1">
        <v>39022</v>
      </c>
      <c r="C64">
        <v>12031.02</v>
      </c>
      <c r="D64" s="31">
        <f t="shared" si="0"/>
        <v>-4.1148175648325165E-3</v>
      </c>
      <c r="E64" s="31">
        <f t="shared" si="4"/>
        <v>1.9390129594554054E-5</v>
      </c>
      <c r="F64" s="31">
        <f t="shared" si="5"/>
        <v>9.9775328709553754</v>
      </c>
      <c r="H64">
        <v>6149.6</v>
      </c>
      <c r="I64" s="31">
        <f t="shared" si="1"/>
        <v>3.32832996149588E-3</v>
      </c>
      <c r="J64" s="31">
        <f t="shared" si="6"/>
        <v>2.4938103023531943E-5</v>
      </c>
      <c r="K64" s="31">
        <f t="shared" si="7"/>
        <v>10.154902656131018</v>
      </c>
      <c r="M64">
        <v>5370.86</v>
      </c>
      <c r="N64" s="31">
        <f t="shared" si="2"/>
        <v>4.1374307545903625E-3</v>
      </c>
      <c r="O64" s="31">
        <f t="shared" si="8"/>
        <v>3.2672825963585052E-5</v>
      </c>
      <c r="P64" s="31">
        <f t="shared" si="9"/>
        <v>9.8050350134609392</v>
      </c>
      <c r="R64">
        <v>16375.26</v>
      </c>
      <c r="S64" s="31">
        <f t="shared" si="3"/>
        <v>-1.471396192175392E-3</v>
      </c>
      <c r="T64" s="31">
        <f t="shared" si="10"/>
        <v>8.3747626608247748E-5</v>
      </c>
      <c r="U64" s="31">
        <f t="shared" si="11"/>
        <v>9.3618511671415625</v>
      </c>
      <c r="V64" s="14"/>
    </row>
    <row r="65" spans="1:22" x14ac:dyDescent="0.25">
      <c r="A65" s="2">
        <v>59</v>
      </c>
      <c r="B65" s="1">
        <v>39023</v>
      </c>
      <c r="C65">
        <v>12018.54</v>
      </c>
      <c r="D65" s="31">
        <f t="shared" si="0"/>
        <v>-1.0373185315957884E-3</v>
      </c>
      <c r="E65" s="31">
        <f t="shared" si="4"/>
        <v>1.931839477191369E-5</v>
      </c>
      <c r="F65" s="31">
        <f t="shared" si="5"/>
        <v>10.798753070172813</v>
      </c>
      <c r="H65">
        <v>6149.3</v>
      </c>
      <c r="I65" s="31">
        <f t="shared" si="1"/>
        <v>-4.8783660725930447E-5</v>
      </c>
      <c r="J65" s="31">
        <f t="shared" si="6"/>
        <v>2.3396546289757914E-5</v>
      </c>
      <c r="K65" s="31">
        <f t="shared" si="7"/>
        <v>10.662820423134111</v>
      </c>
      <c r="M65">
        <v>5310.07</v>
      </c>
      <c r="N65" s="31">
        <f t="shared" si="2"/>
        <v>-1.1318485307753314E-2</v>
      </c>
      <c r="O65" s="31">
        <f t="shared" si="8"/>
        <v>3.1307773493959431E-5</v>
      </c>
      <c r="P65" s="31">
        <f t="shared" si="9"/>
        <v>6.2797495251910131</v>
      </c>
      <c r="R65">
        <v>16350.02</v>
      </c>
      <c r="S65" s="31">
        <f t="shared" si="3"/>
        <v>-1.5413495724647902E-3</v>
      </c>
      <c r="T65" s="31">
        <f t="shared" si="10"/>
        <v>7.6307908264892387E-5</v>
      </c>
      <c r="U65" s="31">
        <f t="shared" si="11"/>
        <v>9.4496001341569631</v>
      </c>
      <c r="V65" s="14"/>
    </row>
    <row r="66" spans="1:22" x14ac:dyDescent="0.25">
      <c r="A66" s="2">
        <v>60</v>
      </c>
      <c r="B66" s="1">
        <v>39027</v>
      </c>
      <c r="C66">
        <v>12105.55</v>
      </c>
      <c r="D66" s="31">
        <f t="shared" si="0"/>
        <v>7.2396480770541508E-3</v>
      </c>
      <c r="E66" s="31">
        <f t="shared" si="4"/>
        <v>1.8786093427483407E-5</v>
      </c>
      <c r="F66" s="31">
        <f t="shared" si="5"/>
        <v>8.0924307422277053</v>
      </c>
      <c r="H66">
        <v>6224.5</v>
      </c>
      <c r="I66" s="31">
        <f t="shared" si="1"/>
        <v>1.2229034199014492E-2</v>
      </c>
      <c r="J66" s="31">
        <f t="shared" si="6"/>
        <v>2.0794627444342825E-5</v>
      </c>
      <c r="K66" s="31">
        <f t="shared" si="7"/>
        <v>3.5890891989969038</v>
      </c>
      <c r="M66">
        <v>5402.36</v>
      </c>
      <c r="N66" s="31">
        <f t="shared" si="2"/>
        <v>1.7380185195298738E-2</v>
      </c>
      <c r="O66" s="31">
        <f t="shared" si="8"/>
        <v>3.9802909939193225E-5</v>
      </c>
      <c r="P66" s="31">
        <f t="shared" si="9"/>
        <v>2.542405875623202</v>
      </c>
      <c r="R66">
        <v>16364.76</v>
      </c>
      <c r="S66" s="31">
        <f t="shared" si="3"/>
        <v>9.01527949201272E-4</v>
      </c>
      <c r="T66" s="31">
        <f t="shared" si="10"/>
        <v>6.9565854973139489E-5</v>
      </c>
      <c r="U66" s="31">
        <f t="shared" si="11"/>
        <v>9.5615534883022306</v>
      </c>
      <c r="V66" s="14"/>
    </row>
    <row r="67" spans="1:22" x14ac:dyDescent="0.25">
      <c r="A67" s="2">
        <v>61</v>
      </c>
      <c r="B67" s="1">
        <v>39028</v>
      </c>
      <c r="C67">
        <v>12156.77</v>
      </c>
      <c r="D67" s="31">
        <f t="shared" si="0"/>
        <v>4.231117132224572E-3</v>
      </c>
      <c r="E67" s="31">
        <f t="shared" si="4"/>
        <v>1.9767292064266373E-5</v>
      </c>
      <c r="F67" s="31">
        <f t="shared" si="5"/>
        <v>9.9258266344054267</v>
      </c>
      <c r="H67">
        <v>6244</v>
      </c>
      <c r="I67" s="31">
        <f t="shared" si="1"/>
        <v>3.1327817495381154E-3</v>
      </c>
      <c r="J67" s="31">
        <f t="shared" si="6"/>
        <v>3.5114827783998685E-5</v>
      </c>
      <c r="K67" s="31">
        <f t="shared" si="7"/>
        <v>9.9773948436530322</v>
      </c>
      <c r="M67">
        <v>5437.78</v>
      </c>
      <c r="N67" s="31">
        <f t="shared" si="2"/>
        <v>6.556393872307672E-3</v>
      </c>
      <c r="O67" s="31">
        <f t="shared" si="8"/>
        <v>6.2819377829541047E-5</v>
      </c>
      <c r="P67" s="31">
        <f t="shared" si="9"/>
        <v>8.9909628808445703</v>
      </c>
      <c r="R67">
        <v>16393.41</v>
      </c>
      <c r="S67" s="31">
        <f t="shared" si="3"/>
        <v>1.7507131176992291E-3</v>
      </c>
      <c r="T67" s="31">
        <f t="shared" si="10"/>
        <v>6.3296091664695594E-5</v>
      </c>
      <c r="U67" s="31">
        <f t="shared" si="11"/>
        <v>9.6192638193600768</v>
      </c>
      <c r="V67" s="14"/>
    </row>
    <row r="68" spans="1:22" x14ac:dyDescent="0.25">
      <c r="A68" s="2">
        <v>62</v>
      </c>
      <c r="B68" s="1">
        <v>39029</v>
      </c>
      <c r="C68">
        <v>12176.54</v>
      </c>
      <c r="D68" s="31">
        <f t="shared" si="0"/>
        <v>1.6262543422307435E-3</v>
      </c>
      <c r="E68" s="31">
        <f t="shared" si="4"/>
        <v>1.9712874229615746E-5</v>
      </c>
      <c r="F68" s="31">
        <f t="shared" si="5"/>
        <v>10.700077405061931</v>
      </c>
      <c r="H68">
        <v>6239</v>
      </c>
      <c r="I68" s="31">
        <f t="shared" si="1"/>
        <v>-8.0076873798846893E-4</v>
      </c>
      <c r="J68" s="31">
        <f t="shared" si="6"/>
        <v>3.2300884218995731E-5</v>
      </c>
      <c r="K68" s="31">
        <f t="shared" si="7"/>
        <v>10.320564156673823</v>
      </c>
      <c r="M68">
        <v>5437.16</v>
      </c>
      <c r="N68" s="31">
        <f t="shared" si="2"/>
        <v>-1.1401711727945796E-4</v>
      </c>
      <c r="O68" s="31">
        <f t="shared" si="8"/>
        <v>6.1078839482374701E-5</v>
      </c>
      <c r="P68" s="31">
        <f t="shared" si="9"/>
        <v>9.7031322396736854</v>
      </c>
      <c r="R68">
        <v>16215.74</v>
      </c>
      <c r="S68" s="31">
        <f t="shared" si="3"/>
        <v>-1.0837891567404223E-2</v>
      </c>
      <c r="T68" s="31">
        <f t="shared" si="10"/>
        <v>5.7803470994616378E-5</v>
      </c>
      <c r="U68" s="31">
        <f t="shared" si="11"/>
        <v>7.7264056704942163</v>
      </c>
      <c r="V68" s="14"/>
    </row>
    <row r="69" spans="1:22" x14ac:dyDescent="0.25">
      <c r="A69" s="2">
        <v>63</v>
      </c>
      <c r="B69" s="1">
        <v>39030</v>
      </c>
      <c r="C69">
        <v>12103.3</v>
      </c>
      <c r="D69" s="31">
        <f t="shared" ref="D69:D132" si="12">(C69-C68)/C68</f>
        <v>-6.0148449395313937E-3</v>
      </c>
      <c r="E69" s="31">
        <f t="shared" si="4"/>
        <v>1.9214835166380669E-5</v>
      </c>
      <c r="F69" s="31">
        <f t="shared" si="5"/>
        <v>8.9769931478038849</v>
      </c>
      <c r="H69">
        <v>6231.5</v>
      </c>
      <c r="I69" s="31">
        <f t="shared" si="1"/>
        <v>-1.2021157236736656E-3</v>
      </c>
      <c r="J69" s="31">
        <f t="shared" si="6"/>
        <v>2.8779670943003209E-5</v>
      </c>
      <c r="K69" s="31">
        <f t="shared" si="7"/>
        <v>10.405629381285962</v>
      </c>
      <c r="M69">
        <v>5448.6</v>
      </c>
      <c r="N69" s="31">
        <f t="shared" si="2"/>
        <v>2.1040396089135704E-3</v>
      </c>
      <c r="O69" s="31">
        <f t="shared" si="8"/>
        <v>5.5719739918199159E-5</v>
      </c>
      <c r="P69" s="31">
        <f t="shared" si="9"/>
        <v>9.7157251912278539</v>
      </c>
      <c r="R69">
        <v>16198.57</v>
      </c>
      <c r="S69" s="31">
        <f t="shared" si="3"/>
        <v>-1.0588477614959337E-3</v>
      </c>
      <c r="T69" s="31">
        <f t="shared" si="10"/>
        <v>6.324368586575585E-5</v>
      </c>
      <c r="U69" s="31">
        <f t="shared" si="11"/>
        <v>9.6507876664511354</v>
      </c>
      <c r="V69" s="14"/>
    </row>
    <row r="70" spans="1:22" x14ac:dyDescent="0.25">
      <c r="A70" s="2">
        <v>64</v>
      </c>
      <c r="B70" s="1">
        <v>39031</v>
      </c>
      <c r="C70">
        <v>12108.43</v>
      </c>
      <c r="D70" s="31">
        <f t="shared" si="12"/>
        <v>4.2385134632711894E-4</v>
      </c>
      <c r="E70" s="31">
        <f t="shared" si="4"/>
        <v>1.9709820705224975E-5</v>
      </c>
      <c r="F70" s="31">
        <f t="shared" si="5"/>
        <v>10.825278789797174</v>
      </c>
      <c r="H70">
        <v>6208.4</v>
      </c>
      <c r="I70" s="31">
        <f t="shared" si="1"/>
        <v>-3.7069726390115323E-3</v>
      </c>
      <c r="J70" s="31">
        <f t="shared" si="6"/>
        <v>2.5739495020615616E-5</v>
      </c>
      <c r="K70" s="31">
        <f t="shared" si="7"/>
        <v>10.033610014017501</v>
      </c>
      <c r="M70">
        <v>5447.5</v>
      </c>
      <c r="N70" s="31">
        <f t="shared" si="2"/>
        <v>-2.0188672319501591E-4</v>
      </c>
      <c r="O70" s="31">
        <f t="shared" si="8"/>
        <v>5.1218319895544133E-5</v>
      </c>
      <c r="P70" s="31">
        <f t="shared" si="9"/>
        <v>9.8786175046435858</v>
      </c>
      <c r="R70">
        <v>16112.43</v>
      </c>
      <c r="S70" s="31">
        <f t="shared" si="3"/>
        <v>-5.3177533572407575E-3</v>
      </c>
      <c r="T70" s="31">
        <f t="shared" si="10"/>
        <v>5.7578580888788436E-5</v>
      </c>
      <c r="U70" s="31">
        <f t="shared" si="11"/>
        <v>9.2712310941389191</v>
      </c>
      <c r="V70" s="14"/>
    </row>
    <row r="71" spans="1:22" x14ac:dyDescent="0.25">
      <c r="A71" s="2">
        <v>65</v>
      </c>
      <c r="B71" s="1">
        <v>39034</v>
      </c>
      <c r="C71">
        <v>12131.88</v>
      </c>
      <c r="D71" s="31">
        <f t="shared" si="12"/>
        <v>1.9366672640465286E-3</v>
      </c>
      <c r="E71" s="31">
        <f t="shared" si="4"/>
        <v>1.9139941957477551E-5</v>
      </c>
      <c r="F71" s="31">
        <f t="shared" si="5"/>
        <v>10.667772312844196</v>
      </c>
      <c r="H71">
        <v>6194.2</v>
      </c>
      <c r="I71" s="31">
        <f t="shared" ref="I71:I134" si="13">(H71-H70)/H70</f>
        <v>-2.2872237613555538E-3</v>
      </c>
      <c r="J71" s="31">
        <f t="shared" si="6"/>
        <v>2.4405084189403903E-5</v>
      </c>
      <c r="K71" s="31">
        <f t="shared" si="7"/>
        <v>10.40636241073096</v>
      </c>
      <c r="M71">
        <v>5490.56</v>
      </c>
      <c r="N71" s="31">
        <f t="shared" ref="N71:N134" si="14">(M71-M70)/M70</f>
        <v>7.9045433685177423E-3</v>
      </c>
      <c r="O71" s="31">
        <f t="shared" si="8"/>
        <v>4.6727009365715108E-5</v>
      </c>
      <c r="P71" s="31">
        <f t="shared" si="9"/>
        <v>8.6340213955235896</v>
      </c>
      <c r="R71">
        <v>16022.49</v>
      </c>
      <c r="S71" s="31">
        <f t="shared" ref="S71:S134" si="15">(R71-R70)/R70</f>
        <v>-5.5820258024395141E-3</v>
      </c>
      <c r="T71" s="31">
        <f t="shared" si="10"/>
        <v>5.4906635026747345E-5</v>
      </c>
      <c r="U71" s="31">
        <f t="shared" si="11"/>
        <v>9.2423855269701054</v>
      </c>
      <c r="V71" s="14"/>
    </row>
    <row r="72" spans="1:22" x14ac:dyDescent="0.25">
      <c r="A72" s="2">
        <v>66</v>
      </c>
      <c r="B72" s="1">
        <v>39035</v>
      </c>
      <c r="C72">
        <v>12218.01</v>
      </c>
      <c r="D72" s="31">
        <f t="shared" si="12"/>
        <v>7.0994767505119585E-3</v>
      </c>
      <c r="E72" s="31">
        <f t="shared" si="4"/>
        <v>1.8690892463903112E-5</v>
      </c>
      <c r="F72" s="31">
        <f t="shared" si="5"/>
        <v>8.1908362264049721</v>
      </c>
      <c r="H72">
        <v>6186.6</v>
      </c>
      <c r="I72" s="31">
        <f t="shared" si="13"/>
        <v>-1.2269542475217873E-3</v>
      </c>
      <c r="J72" s="31">
        <f t="shared" si="6"/>
        <v>2.227257009568599E-5</v>
      </c>
      <c r="K72" s="31">
        <f t="shared" si="7"/>
        <v>10.644564061492622</v>
      </c>
      <c r="M72">
        <v>5476.28</v>
      </c>
      <c r="N72" s="31">
        <f t="shared" si="14"/>
        <v>-2.6008276022847676E-3</v>
      </c>
      <c r="O72" s="31">
        <f t="shared" si="8"/>
        <v>4.8109640369127425E-5</v>
      </c>
      <c r="P72" s="31">
        <f t="shared" si="9"/>
        <v>9.8014261320730327</v>
      </c>
      <c r="R72">
        <v>16289.55</v>
      </c>
      <c r="S72" s="31">
        <f t="shared" si="15"/>
        <v>1.666782129369402E-2</v>
      </c>
      <c r="T72" s="31">
        <f t="shared" si="10"/>
        <v>5.2741031292522029E-5</v>
      </c>
      <c r="U72" s="31">
        <f t="shared" si="11"/>
        <v>4.5825621341267544</v>
      </c>
      <c r="V72" s="14"/>
    </row>
    <row r="73" spans="1:22" x14ac:dyDescent="0.25">
      <c r="A73" s="2">
        <v>67</v>
      </c>
      <c r="B73" s="1">
        <v>39036</v>
      </c>
      <c r="C73">
        <v>12251.71</v>
      </c>
      <c r="D73" s="31">
        <f t="shared" si="12"/>
        <v>2.75822331132475E-3</v>
      </c>
      <c r="E73" s="31">
        <f t="shared" si="4"/>
        <v>1.9616220326991484E-5</v>
      </c>
      <c r="F73" s="31">
        <f t="shared" si="5"/>
        <v>10.451321874686027</v>
      </c>
      <c r="H73">
        <v>6229.8</v>
      </c>
      <c r="I73" s="31">
        <f t="shared" si="13"/>
        <v>6.9828338667442241E-3</v>
      </c>
      <c r="J73" s="31">
        <f t="shared" si="6"/>
        <v>1.9962829851323966E-5</v>
      </c>
      <c r="K73" s="31">
        <f t="shared" si="7"/>
        <v>8.3791006056111854</v>
      </c>
      <c r="M73">
        <v>5511.53</v>
      </c>
      <c r="N73" s="31">
        <f t="shared" si="14"/>
        <v>6.4368512932136412E-3</v>
      </c>
      <c r="O73" s="31">
        <f t="shared" si="8"/>
        <v>4.4481199746990273E-5</v>
      </c>
      <c r="P73" s="31">
        <f t="shared" si="9"/>
        <v>9.0889705310133433</v>
      </c>
      <c r="R73">
        <v>16243.47</v>
      </c>
      <c r="S73" s="31">
        <f t="shared" si="15"/>
        <v>-2.828807425619488E-3</v>
      </c>
      <c r="T73" s="31">
        <f t="shared" si="10"/>
        <v>7.3266191680052716E-5</v>
      </c>
      <c r="U73" s="31">
        <f t="shared" si="11"/>
        <v>9.4121910420435597</v>
      </c>
      <c r="V73" s="14"/>
    </row>
    <row r="74" spans="1:22" x14ac:dyDescent="0.25">
      <c r="A74" s="2">
        <v>68</v>
      </c>
      <c r="B74" s="1">
        <v>39037</v>
      </c>
      <c r="C74">
        <v>12305.82</v>
      </c>
      <c r="D74" s="31">
        <f t="shared" si="12"/>
        <v>4.416526346118263E-3</v>
      </c>
      <c r="E74" s="31">
        <f t="shared" ref="E74:E137" si="16">$C$2*E73+(1-$C$2)*D73*D73</f>
        <v>1.9265821653962096E-5</v>
      </c>
      <c r="F74" s="31">
        <f t="shared" ref="F74:F137" si="17">-LN(E74)-D74*D74/E74</f>
        <v>9.8447266936765931</v>
      </c>
      <c r="H74">
        <v>6254.9</v>
      </c>
      <c r="I74" s="31">
        <f t="shared" si="13"/>
        <v>4.0290217984525114E-3</v>
      </c>
      <c r="J74" s="31">
        <f t="shared" ref="J74:J137" si="18">H$2*J73+(1-H$2)*I73*I73</f>
        <v>2.3165671838908907E-5</v>
      </c>
      <c r="K74" s="31">
        <f t="shared" ref="K74:K137" si="19">-LN(J74)-I74*I74/J74</f>
        <v>9.9721031912663509</v>
      </c>
      <c r="M74">
        <v>5505.72</v>
      </c>
      <c r="N74" s="31">
        <f t="shared" si="14"/>
        <v>-1.0541537467816543E-3</v>
      </c>
      <c r="O74" s="31">
        <f t="shared" ref="O74:O137" si="20">M$2*O73+(1-M$2)*N73*N73</f>
        <v>4.4213696448959665E-5</v>
      </c>
      <c r="P74" s="31">
        <f t="shared" ref="P74:P137" si="21">-LN(O74)-N74*N74/O74</f>
        <v>10.001342551438206</v>
      </c>
      <c r="R74">
        <v>16163.87</v>
      </c>
      <c r="S74" s="31">
        <f t="shared" si="15"/>
        <v>-4.9004307577136261E-3</v>
      </c>
      <c r="T74" s="31">
        <f t="shared" ref="T74:T137" si="22">R$2*T73+(1-R$2)*S73*S73</f>
        <v>6.7314604465504925E-5</v>
      </c>
      <c r="U74" s="31">
        <f t="shared" ref="U74:U137" si="23">-LN(T74)-S74*S74/T74</f>
        <v>9.2493872543542714</v>
      </c>
      <c r="V74" s="14"/>
    </row>
    <row r="75" spans="1:22" x14ac:dyDescent="0.25">
      <c r="A75" s="2">
        <v>69</v>
      </c>
      <c r="B75" s="1">
        <v>39038</v>
      </c>
      <c r="C75">
        <v>12342.55</v>
      </c>
      <c r="D75" s="31">
        <f t="shared" si="12"/>
        <v>2.9847665576125415E-3</v>
      </c>
      <c r="E75" s="31">
        <f t="shared" si="16"/>
        <v>1.9272821306103125E-5</v>
      </c>
      <c r="F75" s="31">
        <f t="shared" si="17"/>
        <v>10.394566246336431</v>
      </c>
      <c r="H75">
        <v>6192</v>
      </c>
      <c r="I75" s="31">
        <f t="shared" si="13"/>
        <v>-1.0056116005051982E-2</v>
      </c>
      <c r="J75" s="31">
        <f t="shared" si="18"/>
        <v>2.2394616104927119E-5</v>
      </c>
      <c r="K75" s="31">
        <f t="shared" si="19"/>
        <v>6.191074770382281</v>
      </c>
      <c r="M75">
        <v>5439.71</v>
      </c>
      <c r="N75" s="31">
        <f t="shared" si="14"/>
        <v>-1.1989349258589289E-2</v>
      </c>
      <c r="O75" s="31">
        <f t="shared" si="20"/>
        <v>4.043105206858779E-5</v>
      </c>
      <c r="P75" s="31">
        <f t="shared" si="21"/>
        <v>6.560613040710221</v>
      </c>
      <c r="R75">
        <v>16091.73</v>
      </c>
      <c r="S75" s="31">
        <f t="shared" si="15"/>
        <v>-4.4630401011639684E-3</v>
      </c>
      <c r="T75" s="31">
        <f t="shared" si="22"/>
        <v>6.3365936805986409E-5</v>
      </c>
      <c r="U75" s="31">
        <f t="shared" si="23"/>
        <v>9.3522397222196414</v>
      </c>
      <c r="V75" s="14"/>
    </row>
    <row r="76" spans="1:22" x14ac:dyDescent="0.25">
      <c r="A76" s="2">
        <v>70</v>
      </c>
      <c r="B76" s="1">
        <v>39041</v>
      </c>
      <c r="C76">
        <v>12316.54</v>
      </c>
      <c r="D76" s="31">
        <f t="shared" si="12"/>
        <v>-2.1073441063636281E-3</v>
      </c>
      <c r="E76" s="31">
        <f t="shared" si="16"/>
        <v>1.897040625476603E-5</v>
      </c>
      <c r="F76" s="31">
        <f t="shared" si="17"/>
        <v>10.638534202569675</v>
      </c>
      <c r="H76">
        <v>6204.5</v>
      </c>
      <c r="I76" s="31">
        <f t="shared" si="13"/>
        <v>2.0187338501291988E-3</v>
      </c>
      <c r="J76" s="31">
        <f t="shared" si="18"/>
        <v>3.1151127717787491E-5</v>
      </c>
      <c r="K76" s="31">
        <f t="shared" si="19"/>
        <v>10.245837034287089</v>
      </c>
      <c r="M76">
        <v>5454.74</v>
      </c>
      <c r="N76" s="31">
        <f t="shared" si="14"/>
        <v>2.7630149401346293E-3</v>
      </c>
      <c r="O76" s="31">
        <f t="shared" si="20"/>
        <v>4.9497774711800262E-5</v>
      </c>
      <c r="P76" s="31">
        <f t="shared" si="21"/>
        <v>9.7593486068377864</v>
      </c>
      <c r="R76">
        <v>15725.94</v>
      </c>
      <c r="S76" s="31">
        <f t="shared" si="15"/>
        <v>-2.2731552169965509E-2</v>
      </c>
      <c r="T76" s="31">
        <f t="shared" si="22"/>
        <v>5.9403879633119911E-5</v>
      </c>
      <c r="U76" s="31">
        <f t="shared" si="23"/>
        <v>1.0326709334331206</v>
      </c>
      <c r="V76" s="14"/>
    </row>
    <row r="77" spans="1:22" x14ac:dyDescent="0.25">
      <c r="A77" s="2">
        <v>71</v>
      </c>
      <c r="B77" s="1">
        <v>39042</v>
      </c>
      <c r="C77">
        <v>12321.59</v>
      </c>
      <c r="D77" s="31">
        <f t="shared" si="12"/>
        <v>4.1001774849099438E-4</v>
      </c>
      <c r="E77" s="31">
        <f t="shared" si="16"/>
        <v>1.8546443893899975E-5</v>
      </c>
      <c r="F77" s="31">
        <f t="shared" si="17"/>
        <v>10.886167974223051</v>
      </c>
      <c r="H77">
        <v>6202.6</v>
      </c>
      <c r="I77" s="31">
        <f t="shared" si="13"/>
        <v>-3.0622934966550666E-4</v>
      </c>
      <c r="J77" s="31">
        <f t="shared" si="18"/>
        <v>2.813972989523992E-5</v>
      </c>
      <c r="K77" s="31">
        <f t="shared" si="19"/>
        <v>10.474995577753809</v>
      </c>
      <c r="M77">
        <v>5459.35</v>
      </c>
      <c r="N77" s="31">
        <f t="shared" si="14"/>
        <v>8.4513652346410325E-4</v>
      </c>
      <c r="O77" s="31">
        <f t="shared" si="20"/>
        <v>4.582385832538349E-5</v>
      </c>
      <c r="P77" s="31">
        <f t="shared" si="21"/>
        <v>9.9751186944137711</v>
      </c>
      <c r="R77">
        <v>15734.14</v>
      </c>
      <c r="S77" s="31">
        <f t="shared" si="15"/>
        <v>5.2143146927935045E-4</v>
      </c>
      <c r="T77" s="31">
        <f t="shared" si="22"/>
        <v>1.011079693902094E-4</v>
      </c>
      <c r="U77" s="31">
        <f t="shared" si="23"/>
        <v>9.1966324950171039</v>
      </c>
      <c r="V77" s="14"/>
    </row>
    <row r="78" spans="1:22" x14ac:dyDescent="0.25">
      <c r="A78" s="2">
        <v>72</v>
      </c>
      <c r="B78" s="1">
        <v>39043</v>
      </c>
      <c r="C78">
        <v>12326.95</v>
      </c>
      <c r="D78" s="31">
        <f t="shared" si="12"/>
        <v>4.3500879350802797E-4</v>
      </c>
      <c r="E78" s="31">
        <f t="shared" si="16"/>
        <v>1.8010175192078342E-5</v>
      </c>
      <c r="F78" s="31">
        <f t="shared" si="17"/>
        <v>10.914066685788351</v>
      </c>
      <c r="H78">
        <v>6160.3</v>
      </c>
      <c r="I78" s="31">
        <f t="shared" si="13"/>
        <v>-6.8197207622610161E-3</v>
      </c>
      <c r="J78" s="31">
        <f t="shared" si="18"/>
        <v>2.5020435387655529E-5</v>
      </c>
      <c r="K78" s="31">
        <f t="shared" si="19"/>
        <v>8.7369934322235707</v>
      </c>
      <c r="M78">
        <v>5452.49</v>
      </c>
      <c r="N78" s="31">
        <f t="shared" si="14"/>
        <v>-1.2565598468683235E-3</v>
      </c>
      <c r="O78" s="31">
        <f t="shared" si="20"/>
        <v>4.1865068055682624E-5</v>
      </c>
      <c r="P78" s="31">
        <f t="shared" si="21"/>
        <v>10.043343738324447</v>
      </c>
      <c r="R78">
        <v>15914.23</v>
      </c>
      <c r="S78" s="31">
        <f t="shared" si="15"/>
        <v>1.1445811464751182E-2</v>
      </c>
      <c r="T78" s="31">
        <f t="shared" si="22"/>
        <v>9.1912481122327942E-5</v>
      </c>
      <c r="U78" s="31">
        <f t="shared" si="23"/>
        <v>7.8693330268630417</v>
      </c>
      <c r="V78" s="14"/>
    </row>
    <row r="79" spans="1:22" x14ac:dyDescent="0.25">
      <c r="A79" s="2">
        <v>73</v>
      </c>
      <c r="B79" s="1">
        <v>39045</v>
      </c>
      <c r="C79">
        <v>12280.17</v>
      </c>
      <c r="D79" s="31">
        <f t="shared" si="12"/>
        <v>-3.79493710934178E-3</v>
      </c>
      <c r="E79" s="31">
        <f t="shared" si="16"/>
        <v>1.7490170704981672E-5</v>
      </c>
      <c r="F79" s="31">
        <f t="shared" si="17"/>
        <v>10.130463441137945</v>
      </c>
      <c r="H79">
        <v>6122.1</v>
      </c>
      <c r="I79" s="31">
        <f t="shared" si="13"/>
        <v>-6.2009967047059102E-3</v>
      </c>
      <c r="J79" s="31">
        <f t="shared" si="18"/>
        <v>2.7410366137716828E-5</v>
      </c>
      <c r="K79" s="31">
        <f t="shared" si="19"/>
        <v>9.1017492133415789</v>
      </c>
      <c r="M79">
        <v>5389.46</v>
      </c>
      <c r="N79" s="31">
        <f t="shared" si="14"/>
        <v>-1.1559856139121713E-2</v>
      </c>
      <c r="O79" s="31">
        <f t="shared" si="20"/>
        <v>3.8329583100464104E-5</v>
      </c>
      <c r="P79" s="31">
        <f t="shared" si="21"/>
        <v>6.6829403315239828</v>
      </c>
      <c r="R79">
        <v>15734.6</v>
      </c>
      <c r="S79" s="31">
        <f t="shared" si="15"/>
        <v>-1.1287382424408797E-2</v>
      </c>
      <c r="T79" s="31">
        <f t="shared" si="22"/>
        <v>9.5477569305287653E-5</v>
      </c>
      <c r="U79" s="31">
        <f t="shared" si="23"/>
        <v>7.9222220055359598</v>
      </c>
      <c r="V79" s="14"/>
    </row>
    <row r="80" spans="1:22" x14ac:dyDescent="0.25">
      <c r="A80" s="2">
        <v>74</v>
      </c>
      <c r="B80" s="1">
        <v>39048</v>
      </c>
      <c r="C80">
        <v>12121.71</v>
      </c>
      <c r="D80" s="31">
        <f t="shared" si="12"/>
        <v>-1.2903730160087437E-2</v>
      </c>
      <c r="E80" s="31">
        <f t="shared" si="16"/>
        <v>1.7400046524592212E-5</v>
      </c>
      <c r="F80" s="31">
        <f t="shared" si="17"/>
        <v>1.3897384344371755</v>
      </c>
      <c r="H80">
        <v>6050.1</v>
      </c>
      <c r="I80" s="31">
        <f t="shared" si="13"/>
        <v>-1.1760670358210417E-2</v>
      </c>
      <c r="J80" s="31">
        <f t="shared" si="18"/>
        <v>2.8638465986139269E-5</v>
      </c>
      <c r="K80" s="31">
        <f t="shared" si="19"/>
        <v>5.6311237456147616</v>
      </c>
      <c r="M80">
        <v>5308.65</v>
      </c>
      <c r="N80" s="31">
        <f t="shared" si="14"/>
        <v>-1.4994081039658965E-2</v>
      </c>
      <c r="O80" s="31">
        <f t="shared" si="20"/>
        <v>4.6693111619094049E-5</v>
      </c>
      <c r="P80" s="31">
        <f t="shared" si="21"/>
        <v>5.157018124102021</v>
      </c>
      <c r="R80">
        <v>15885.38</v>
      </c>
      <c r="S80" s="31">
        <f t="shared" si="15"/>
        <v>9.5827030874632239E-3</v>
      </c>
      <c r="T80" s="31">
        <f t="shared" si="22"/>
        <v>9.8389109864565805E-5</v>
      </c>
      <c r="U80" s="31">
        <f t="shared" si="23"/>
        <v>8.2932637410041252</v>
      </c>
      <c r="V80" s="14"/>
    </row>
    <row r="81" spans="1:22" x14ac:dyDescent="0.25">
      <c r="A81" s="2">
        <v>75</v>
      </c>
      <c r="B81" s="1">
        <v>39049</v>
      </c>
      <c r="C81">
        <v>12136.44</v>
      </c>
      <c r="D81" s="31">
        <f t="shared" si="12"/>
        <v>1.2151750866834286E-3</v>
      </c>
      <c r="E81" s="31">
        <f t="shared" si="16"/>
        <v>2.1750876776304456E-5</v>
      </c>
      <c r="F81" s="31">
        <f t="shared" si="17"/>
        <v>10.667967249797304</v>
      </c>
      <c r="H81">
        <v>6025.9</v>
      </c>
      <c r="I81" s="31">
        <f t="shared" si="13"/>
        <v>-3.9999338853904439E-3</v>
      </c>
      <c r="J81" s="31">
        <f t="shared" si="18"/>
        <v>4.0836600645555462E-5</v>
      </c>
      <c r="K81" s="31">
        <f t="shared" si="19"/>
        <v>9.7141393718932338</v>
      </c>
      <c r="M81">
        <v>5306.24</v>
      </c>
      <c r="N81" s="31">
        <f t="shared" si="14"/>
        <v>-4.5397605794314082E-4</v>
      </c>
      <c r="O81" s="31">
        <f t="shared" si="20"/>
        <v>6.2325631424032767E-5</v>
      </c>
      <c r="P81" s="31">
        <f t="shared" si="21"/>
        <v>9.6798310638283187</v>
      </c>
      <c r="R81">
        <v>15855.26</v>
      </c>
      <c r="S81" s="31">
        <f t="shared" si="15"/>
        <v>-1.8960830650572402E-3</v>
      </c>
      <c r="T81" s="31">
        <f t="shared" si="22"/>
        <v>9.7790804330928112E-5</v>
      </c>
      <c r="U81" s="31">
        <f t="shared" si="23"/>
        <v>9.1959165233258719</v>
      </c>
      <c r="V81" s="14"/>
    </row>
    <row r="82" spans="1:22" x14ac:dyDescent="0.25">
      <c r="A82" s="2">
        <v>76</v>
      </c>
      <c r="B82" s="1">
        <v>39050</v>
      </c>
      <c r="C82">
        <v>12226.73</v>
      </c>
      <c r="D82" s="31">
        <f t="shared" si="12"/>
        <v>7.4395786573327148E-3</v>
      </c>
      <c r="E82" s="31">
        <f t="shared" si="16"/>
        <v>2.1159286931043553E-5</v>
      </c>
      <c r="F82" s="31">
        <f t="shared" si="17"/>
        <v>8.1476851567732531</v>
      </c>
      <c r="H82">
        <v>6084.4</v>
      </c>
      <c r="I82" s="31">
        <f t="shared" si="13"/>
        <v>9.7080933968369879E-3</v>
      </c>
      <c r="J82" s="31">
        <f t="shared" si="18"/>
        <v>3.8074194230380743E-5</v>
      </c>
      <c r="K82" s="31">
        <f t="shared" si="19"/>
        <v>7.7006206516204445</v>
      </c>
      <c r="M82">
        <v>5381.25</v>
      </c>
      <c r="N82" s="31">
        <f t="shared" si="14"/>
        <v>1.4136186829091828E-2</v>
      </c>
      <c r="O82" s="31">
        <f t="shared" si="20"/>
        <v>5.6874060024549063E-5</v>
      </c>
      <c r="P82" s="31">
        <f t="shared" si="21"/>
        <v>6.2610873705160586</v>
      </c>
      <c r="R82">
        <v>16076.2</v>
      </c>
      <c r="S82" s="31">
        <f t="shared" si="15"/>
        <v>1.3934807754650539E-2</v>
      </c>
      <c r="T82" s="31">
        <f t="shared" si="22"/>
        <v>8.9200870836794128E-5</v>
      </c>
      <c r="U82" s="31">
        <f t="shared" si="23"/>
        <v>7.1477478783392385</v>
      </c>
      <c r="V82" s="14"/>
    </row>
    <row r="83" spans="1:22" x14ac:dyDescent="0.25">
      <c r="A83" s="2">
        <v>77</v>
      </c>
      <c r="B83" s="1">
        <v>39051</v>
      </c>
      <c r="C83">
        <v>12221.93</v>
      </c>
      <c r="D83" s="31">
        <f t="shared" si="12"/>
        <v>-3.925824811702943E-4</v>
      </c>
      <c r="E83" s="31">
        <f t="shared" si="16"/>
        <v>2.2156873678807244E-5</v>
      </c>
      <c r="F83" s="31">
        <f t="shared" si="17"/>
        <v>10.710406885202655</v>
      </c>
      <c r="H83">
        <v>6048.8</v>
      </c>
      <c r="I83" s="31">
        <f t="shared" si="13"/>
        <v>-5.8510288606928307E-3</v>
      </c>
      <c r="J83" s="31">
        <f t="shared" si="18"/>
        <v>4.4321789487658738E-5</v>
      </c>
      <c r="K83" s="31">
        <f t="shared" si="19"/>
        <v>9.2516253737328462</v>
      </c>
      <c r="M83">
        <v>5327.64</v>
      </c>
      <c r="N83" s="31">
        <f t="shared" si="14"/>
        <v>-9.9623693379790341E-3</v>
      </c>
      <c r="O83" s="31">
        <f t="shared" si="20"/>
        <v>6.9419939189304609E-5</v>
      </c>
      <c r="P83" s="31">
        <f t="shared" si="21"/>
        <v>8.145649160958186</v>
      </c>
      <c r="R83">
        <v>16274.33</v>
      </c>
      <c r="S83" s="31">
        <f t="shared" si="15"/>
        <v>1.232442990258887E-2</v>
      </c>
      <c r="T83" s="31">
        <f t="shared" si="22"/>
        <v>9.8774070695859296E-5</v>
      </c>
      <c r="U83" s="31">
        <f t="shared" si="23"/>
        <v>7.6849077612853831</v>
      </c>
      <c r="V83" s="14"/>
    </row>
    <row r="84" spans="1:22" x14ac:dyDescent="0.25">
      <c r="A84" s="2">
        <v>78</v>
      </c>
      <c r="B84" s="1">
        <v>39052</v>
      </c>
      <c r="C84">
        <v>12194.13</v>
      </c>
      <c r="D84" s="31">
        <f t="shared" si="12"/>
        <v>-2.2745998381598562E-3</v>
      </c>
      <c r="E84" s="31">
        <f t="shared" si="16"/>
        <v>2.1514846463222724E-5</v>
      </c>
      <c r="F84" s="31">
        <f t="shared" si="17"/>
        <v>10.506291318406536</v>
      </c>
      <c r="H84">
        <v>6021.5</v>
      </c>
      <c r="I84" s="31">
        <f t="shared" si="13"/>
        <v>-4.5132918926068279E-3</v>
      </c>
      <c r="J84" s="31">
        <f t="shared" si="18"/>
        <v>4.3199876983921387E-5</v>
      </c>
      <c r="K84" s="31">
        <f t="shared" si="19"/>
        <v>9.5781483336234423</v>
      </c>
      <c r="M84">
        <v>5254.05</v>
      </c>
      <c r="N84" s="31">
        <f t="shared" si="14"/>
        <v>-1.3812870238980137E-2</v>
      </c>
      <c r="O84" s="31">
        <f t="shared" si="20"/>
        <v>7.2037701447517748E-5</v>
      </c>
      <c r="P84" s="31">
        <f t="shared" si="21"/>
        <v>6.8897719155202584</v>
      </c>
      <c r="R84">
        <v>16321.78</v>
      </c>
      <c r="S84" s="31">
        <f t="shared" si="15"/>
        <v>2.9156346221319543E-3</v>
      </c>
      <c r="T84" s="31">
        <f t="shared" si="22"/>
        <v>1.0361798540056561E-4</v>
      </c>
      <c r="U84" s="31">
        <f t="shared" si="23"/>
        <v>9.0927586185951093</v>
      </c>
      <c r="V84" s="14"/>
    </row>
    <row r="85" spans="1:22" x14ac:dyDescent="0.25">
      <c r="A85" s="2">
        <v>79</v>
      </c>
      <c r="B85" s="1">
        <v>39055</v>
      </c>
      <c r="C85">
        <v>12283.85</v>
      </c>
      <c r="D85" s="31">
        <f t="shared" si="12"/>
        <v>7.3576384703132715E-3</v>
      </c>
      <c r="E85" s="31">
        <f t="shared" si="16"/>
        <v>2.1038024591175363E-5</v>
      </c>
      <c r="F85" s="31">
        <f t="shared" si="17"/>
        <v>8.1959886177477088</v>
      </c>
      <c r="H85">
        <v>6050.4</v>
      </c>
      <c r="I85" s="31">
        <f t="shared" si="13"/>
        <v>4.7994685709540205E-3</v>
      </c>
      <c r="J85" s="31">
        <f t="shared" si="18"/>
        <v>4.0660697054564209E-5</v>
      </c>
      <c r="K85" s="31">
        <f t="shared" si="19"/>
        <v>9.5437335136540487</v>
      </c>
      <c r="M85">
        <v>5296.08</v>
      </c>
      <c r="N85" s="31">
        <f t="shared" si="14"/>
        <v>7.9995432095240331E-3</v>
      </c>
      <c r="O85" s="31">
        <f t="shared" si="20"/>
        <v>8.2459800782824522E-5</v>
      </c>
      <c r="P85" s="31">
        <f t="shared" si="21"/>
        <v>8.6271525187580078</v>
      </c>
      <c r="R85">
        <v>16303.59</v>
      </c>
      <c r="S85" s="31">
        <f t="shared" si="15"/>
        <v>-1.114461780516617E-3</v>
      </c>
      <c r="T85" s="31">
        <f t="shared" si="22"/>
        <v>9.4944028393090916E-5</v>
      </c>
      <c r="U85" s="31">
        <f t="shared" si="23"/>
        <v>9.2491413594207188</v>
      </c>
      <c r="V85" s="14"/>
    </row>
    <row r="86" spans="1:22" x14ac:dyDescent="0.25">
      <c r="A86" s="2">
        <v>80</v>
      </c>
      <c r="B86" s="1">
        <v>39056</v>
      </c>
      <c r="C86">
        <v>12331.6</v>
      </c>
      <c r="D86" s="31">
        <f t="shared" si="12"/>
        <v>3.8872177696731886E-3</v>
      </c>
      <c r="E86" s="31">
        <f t="shared" si="16"/>
        <v>2.2003770061040805E-5</v>
      </c>
      <c r="F86" s="31">
        <f t="shared" si="17"/>
        <v>10.037575252563432</v>
      </c>
      <c r="H86">
        <v>6086.4</v>
      </c>
      <c r="I86" s="31">
        <f t="shared" si="13"/>
        <v>5.9500198333994449E-3</v>
      </c>
      <c r="J86" s="31">
        <f t="shared" si="18"/>
        <v>3.8700340938924335E-5</v>
      </c>
      <c r="K86" s="31">
        <f t="shared" si="19"/>
        <v>9.2448708269905477</v>
      </c>
      <c r="M86">
        <v>5359.69</v>
      </c>
      <c r="N86" s="31">
        <f t="shared" si="14"/>
        <v>1.2010770230056885E-2</v>
      </c>
      <c r="O86" s="31">
        <f t="shared" si="20"/>
        <v>8.0839138925658862E-5</v>
      </c>
      <c r="P86" s="31">
        <f t="shared" si="21"/>
        <v>7.6385349910128326</v>
      </c>
      <c r="R86">
        <v>16265.76</v>
      </c>
      <c r="S86" s="31">
        <f t="shared" si="15"/>
        <v>-2.3203478497680527E-3</v>
      </c>
      <c r="T86" s="31">
        <f t="shared" si="22"/>
        <v>8.6399113872657151E-5</v>
      </c>
      <c r="U86" s="31">
        <f t="shared" si="23"/>
        <v>9.294217520677309</v>
      </c>
      <c r="V86" s="14"/>
    </row>
    <row r="87" spans="1:22" x14ac:dyDescent="0.25">
      <c r="A87" s="2">
        <v>81</v>
      </c>
      <c r="B87" s="1">
        <v>39057</v>
      </c>
      <c r="C87">
        <v>12309.25</v>
      </c>
      <c r="D87" s="31">
        <f t="shared" si="12"/>
        <v>-1.8124168802102212E-3</v>
      </c>
      <c r="E87" s="31">
        <f t="shared" si="16"/>
        <v>2.1802627437967151E-5</v>
      </c>
      <c r="F87" s="31">
        <f t="shared" si="17"/>
        <v>10.582816809777345</v>
      </c>
      <c r="H87">
        <v>6090.3</v>
      </c>
      <c r="I87" s="31">
        <f t="shared" si="13"/>
        <v>6.4077287066255026E-4</v>
      </c>
      <c r="J87" s="31">
        <f t="shared" si="18"/>
        <v>3.8333578549276934E-5</v>
      </c>
      <c r="K87" s="31">
        <f t="shared" si="19"/>
        <v>10.158473349736036</v>
      </c>
      <c r="M87">
        <v>5350.62</v>
      </c>
      <c r="N87" s="31">
        <f t="shared" si="14"/>
        <v>-1.6922620524693983E-3</v>
      </c>
      <c r="O87" s="31">
        <f t="shared" si="20"/>
        <v>8.6404790961013491E-5</v>
      </c>
      <c r="P87" s="31">
        <f t="shared" si="21"/>
        <v>9.3233240060715126</v>
      </c>
      <c r="R87">
        <v>16371.28</v>
      </c>
      <c r="S87" s="31">
        <f t="shared" si="15"/>
        <v>6.4872468301512155E-3</v>
      </c>
      <c r="T87" s="31">
        <f t="shared" si="22"/>
        <v>7.9011149075498005E-5</v>
      </c>
      <c r="U87" s="31">
        <f t="shared" si="23"/>
        <v>8.913283195389571</v>
      </c>
      <c r="V87" s="14"/>
    </row>
    <row r="88" spans="1:22" x14ac:dyDescent="0.25">
      <c r="A88" s="2">
        <v>82</v>
      </c>
      <c r="B88" s="1">
        <v>39058</v>
      </c>
      <c r="C88">
        <v>12278.41</v>
      </c>
      <c r="D88" s="31">
        <f t="shared" si="12"/>
        <v>-2.5054329061478275E-3</v>
      </c>
      <c r="E88" s="31">
        <f t="shared" si="16"/>
        <v>2.1262289868083584E-5</v>
      </c>
      <c r="F88" s="31">
        <f t="shared" si="17"/>
        <v>10.463348859464409</v>
      </c>
      <c r="H88">
        <v>6131.5</v>
      </c>
      <c r="I88" s="31">
        <f t="shared" si="13"/>
        <v>6.7648555900365857E-3</v>
      </c>
      <c r="J88" s="31">
        <f t="shared" si="18"/>
        <v>3.4115751889379162E-5</v>
      </c>
      <c r="K88" s="31">
        <f t="shared" si="19"/>
        <v>8.9443395772944463</v>
      </c>
      <c r="M88">
        <v>5379.21</v>
      </c>
      <c r="N88" s="31">
        <f t="shared" si="14"/>
        <v>5.343306009397069E-3</v>
      </c>
      <c r="O88" s="31">
        <f t="shared" si="20"/>
        <v>7.9073281974792982E-5</v>
      </c>
      <c r="P88" s="31">
        <f t="shared" si="21"/>
        <v>9.0840664110677096</v>
      </c>
      <c r="R88">
        <v>16473.36</v>
      </c>
      <c r="S88" s="31">
        <f t="shared" si="15"/>
        <v>6.2353096398082451E-3</v>
      </c>
      <c r="T88" s="31">
        <f t="shared" si="22"/>
        <v>7.5643706040906587E-5</v>
      </c>
      <c r="U88" s="31">
        <f t="shared" si="23"/>
        <v>8.975499832464358</v>
      </c>
      <c r="V88" s="14"/>
    </row>
    <row r="89" spans="1:22" x14ac:dyDescent="0.25">
      <c r="A89" s="2">
        <v>83</v>
      </c>
      <c r="B89" s="1">
        <v>39059</v>
      </c>
      <c r="C89">
        <v>12307.48</v>
      </c>
      <c r="D89" s="31">
        <f t="shared" si="12"/>
        <v>2.367570393886481E-3</v>
      </c>
      <c r="E89" s="31">
        <f t="shared" si="16"/>
        <v>2.0825033698932182E-5</v>
      </c>
      <c r="F89" s="31">
        <f t="shared" si="17"/>
        <v>10.510188821373154</v>
      </c>
      <c r="H89">
        <v>6152.4</v>
      </c>
      <c r="I89" s="31">
        <f t="shared" si="13"/>
        <v>3.4086275788958063E-3</v>
      </c>
      <c r="J89" s="31">
        <f t="shared" si="18"/>
        <v>3.5411198767102336E-5</v>
      </c>
      <c r="K89" s="31">
        <f t="shared" si="19"/>
        <v>9.9203731856037471</v>
      </c>
      <c r="M89">
        <v>5384.16</v>
      </c>
      <c r="N89" s="31">
        <f t="shared" si="14"/>
        <v>9.2020947313821509E-4</v>
      </c>
      <c r="O89" s="31">
        <f t="shared" si="20"/>
        <v>7.4639471276788442E-5</v>
      </c>
      <c r="P89" s="31">
        <f t="shared" si="21"/>
        <v>9.4914960760803471</v>
      </c>
      <c r="R89">
        <v>16417.82</v>
      </c>
      <c r="S89" s="31">
        <f t="shared" si="15"/>
        <v>-3.371504052603772E-3</v>
      </c>
      <c r="T89" s="31">
        <f t="shared" si="22"/>
        <v>7.2291050581559384E-5</v>
      </c>
      <c r="U89" s="31">
        <f t="shared" si="23"/>
        <v>9.3775702903450622</v>
      </c>
      <c r="V89" s="14"/>
    </row>
    <row r="90" spans="1:22" x14ac:dyDescent="0.25">
      <c r="A90" s="2">
        <v>84</v>
      </c>
      <c r="B90" s="1">
        <v>39062</v>
      </c>
      <c r="C90">
        <v>12328.48</v>
      </c>
      <c r="D90" s="31">
        <f t="shared" si="12"/>
        <v>1.7062794333202248E-3</v>
      </c>
      <c r="E90" s="31">
        <f t="shared" si="16"/>
        <v>2.038093354987672E-5</v>
      </c>
      <c r="F90" s="31">
        <f t="shared" si="17"/>
        <v>10.658062041617319</v>
      </c>
      <c r="H90">
        <v>6159.8</v>
      </c>
      <c r="I90" s="31">
        <f t="shared" si="13"/>
        <v>1.2027826539237607E-3</v>
      </c>
      <c r="J90" s="31">
        <f t="shared" si="18"/>
        <v>3.2764981734212269E-5</v>
      </c>
      <c r="K90" s="31">
        <f t="shared" si="19"/>
        <v>10.281996819509619</v>
      </c>
      <c r="M90">
        <v>5427.56</v>
      </c>
      <c r="N90" s="31">
        <f t="shared" si="14"/>
        <v>8.060681703367014E-3</v>
      </c>
      <c r="O90" s="31">
        <f t="shared" si="20"/>
        <v>6.8163471715547365E-5</v>
      </c>
      <c r="P90" s="31">
        <f t="shared" si="21"/>
        <v>8.640384602506483</v>
      </c>
      <c r="R90">
        <v>16527.990000000002</v>
      </c>
      <c r="S90" s="31">
        <f t="shared" si="15"/>
        <v>6.7103915136115452E-3</v>
      </c>
      <c r="T90" s="31">
        <f t="shared" si="22"/>
        <v>6.6735241231048609E-5</v>
      </c>
      <c r="U90" s="31">
        <f t="shared" si="23"/>
        <v>8.9400311327550206</v>
      </c>
      <c r="V90" s="14"/>
    </row>
    <row r="91" spans="1:22" x14ac:dyDescent="0.25">
      <c r="A91" s="2">
        <v>85</v>
      </c>
      <c r="B91" s="1">
        <v>39063</v>
      </c>
      <c r="C91">
        <v>12315.58</v>
      </c>
      <c r="D91" s="31">
        <f t="shared" si="12"/>
        <v>-1.0463577018415601E-3</v>
      </c>
      <c r="E91" s="31">
        <f t="shared" si="16"/>
        <v>1.9871182661568712E-5</v>
      </c>
      <c r="F91" s="31">
        <f t="shared" si="17"/>
        <v>10.771141881663755</v>
      </c>
      <c r="H91">
        <v>6156.4</v>
      </c>
      <c r="I91" s="31">
        <f t="shared" si="13"/>
        <v>-5.5196597292128734E-4</v>
      </c>
      <c r="J91" s="31">
        <f t="shared" si="18"/>
        <v>2.9281734584605244E-5</v>
      </c>
      <c r="K91" s="31">
        <f t="shared" si="19"/>
        <v>10.428141971305212</v>
      </c>
      <c r="M91">
        <v>5426.82</v>
      </c>
      <c r="N91" s="31">
        <f t="shared" si="14"/>
        <v>-1.3634119199063506E-4</v>
      </c>
      <c r="O91" s="31">
        <f t="shared" si="20"/>
        <v>6.7883617425718002E-5</v>
      </c>
      <c r="P91" s="31">
        <f t="shared" si="21"/>
        <v>9.5974419923862921</v>
      </c>
      <c r="R91">
        <v>16637.78</v>
      </c>
      <c r="S91" s="31">
        <f t="shared" si="15"/>
        <v>6.6426710083922619E-3</v>
      </c>
      <c r="T91" s="31">
        <f t="shared" si="22"/>
        <v>6.4755828389168364E-5</v>
      </c>
      <c r="U91" s="31">
        <f t="shared" si="23"/>
        <v>8.9634797956530416</v>
      </c>
      <c r="V91" s="14"/>
    </row>
    <row r="92" spans="1:22" x14ac:dyDescent="0.25">
      <c r="A92" s="2">
        <v>86</v>
      </c>
      <c r="B92" s="1">
        <v>39064</v>
      </c>
      <c r="C92">
        <v>12317.5</v>
      </c>
      <c r="D92" s="31">
        <f t="shared" si="12"/>
        <v>1.5590008753140923E-4</v>
      </c>
      <c r="E92" s="31">
        <f t="shared" si="16"/>
        <v>1.932330088127307E-5</v>
      </c>
      <c r="F92" s="31">
        <f t="shared" si="17"/>
        <v>10.852941091251953</v>
      </c>
      <c r="H92">
        <v>6192.5</v>
      </c>
      <c r="I92" s="31">
        <f t="shared" si="13"/>
        <v>5.8638165161458587E-3</v>
      </c>
      <c r="J92" s="31">
        <f t="shared" si="18"/>
        <v>2.6058880721336674E-5</v>
      </c>
      <c r="K92" s="31">
        <f t="shared" si="19"/>
        <v>9.235665329109807</v>
      </c>
      <c r="M92">
        <v>5475.85</v>
      </c>
      <c r="N92" s="31">
        <f t="shared" si="14"/>
        <v>9.0347570031806216E-3</v>
      </c>
      <c r="O92" s="31">
        <f t="shared" si="20"/>
        <v>6.1927825330010964E-5</v>
      </c>
      <c r="P92" s="31">
        <f t="shared" si="21"/>
        <v>8.3714447123393647</v>
      </c>
      <c r="R92">
        <v>16692.93</v>
      </c>
      <c r="S92" s="31">
        <f t="shared" si="15"/>
        <v>3.3147451162355468E-3</v>
      </c>
      <c r="T92" s="31">
        <f t="shared" si="22"/>
        <v>6.2874459888782907E-5</v>
      </c>
      <c r="U92" s="31">
        <f t="shared" si="23"/>
        <v>9.4996169679789784</v>
      </c>
      <c r="V92" s="14"/>
    </row>
    <row r="93" spans="1:22" x14ac:dyDescent="0.25">
      <c r="A93" s="2">
        <v>87</v>
      </c>
      <c r="B93" s="1">
        <v>39065</v>
      </c>
      <c r="C93">
        <v>12416.76</v>
      </c>
      <c r="D93" s="31">
        <f t="shared" si="12"/>
        <v>8.0584534199310102E-3</v>
      </c>
      <c r="E93" s="31">
        <f t="shared" si="16"/>
        <v>1.8760167673482466E-5</v>
      </c>
      <c r="F93" s="31">
        <f t="shared" si="17"/>
        <v>7.4222559603865577</v>
      </c>
      <c r="H93">
        <v>6228</v>
      </c>
      <c r="I93" s="31">
        <f t="shared" si="13"/>
        <v>5.7327412192167944E-3</v>
      </c>
      <c r="J93" s="31">
        <f t="shared" si="18"/>
        <v>2.6984845756447221E-5</v>
      </c>
      <c r="K93" s="31">
        <f t="shared" si="19"/>
        <v>9.3023544531164113</v>
      </c>
      <c r="M93">
        <v>5509.58</v>
      </c>
      <c r="N93" s="31">
        <f t="shared" si="14"/>
        <v>6.1597742816182988E-3</v>
      </c>
      <c r="O93" s="31">
        <f t="shared" si="20"/>
        <v>6.3656597915078304E-5</v>
      </c>
      <c r="P93" s="31">
        <f t="shared" si="21"/>
        <v>9.0659528031913776</v>
      </c>
      <c r="R93">
        <v>16829.2</v>
      </c>
      <c r="S93" s="31">
        <f t="shared" si="15"/>
        <v>8.163336214792755E-3</v>
      </c>
      <c r="T93" s="31">
        <f t="shared" si="22"/>
        <v>5.8142764508249452E-5</v>
      </c>
      <c r="U93" s="31">
        <f t="shared" si="23"/>
        <v>8.6064637823717831</v>
      </c>
      <c r="V93" s="14"/>
    </row>
    <row r="94" spans="1:22" x14ac:dyDescent="0.25">
      <c r="A94" s="2">
        <v>88</v>
      </c>
      <c r="B94" s="1">
        <v>39066</v>
      </c>
      <c r="C94">
        <v>12445.52</v>
      </c>
      <c r="D94" s="31">
        <f t="shared" si="12"/>
        <v>2.3162242001939491E-3</v>
      </c>
      <c r="E94" s="31">
        <f t="shared" si="16"/>
        <v>2.0107628906360711E-5</v>
      </c>
      <c r="F94" s="31">
        <f t="shared" si="17"/>
        <v>10.547602357608891</v>
      </c>
      <c r="H94">
        <v>6260</v>
      </c>
      <c r="I94" s="31">
        <f t="shared" si="13"/>
        <v>5.1380860629415539E-3</v>
      </c>
      <c r="J94" s="31">
        <f t="shared" si="18"/>
        <v>2.7638766030993333E-5</v>
      </c>
      <c r="K94" s="31">
        <f t="shared" si="19"/>
        <v>9.5411136700230124</v>
      </c>
      <c r="M94">
        <v>5541.62</v>
      </c>
      <c r="N94" s="31">
        <f t="shared" si="14"/>
        <v>5.8153253061031807E-3</v>
      </c>
      <c r="O94" s="31">
        <f t="shared" si="20"/>
        <v>6.1399972914063928E-5</v>
      </c>
      <c r="P94" s="31">
        <f t="shared" si="21"/>
        <v>9.1473190249559355</v>
      </c>
      <c r="R94">
        <v>16914.310000000001</v>
      </c>
      <c r="S94" s="31">
        <f t="shared" si="15"/>
        <v>5.0572813918665525E-3</v>
      </c>
      <c r="T94" s="31">
        <f t="shared" si="22"/>
        <v>5.8917653467826574E-5</v>
      </c>
      <c r="U94" s="31">
        <f t="shared" si="23"/>
        <v>9.3052707823081739</v>
      </c>
      <c r="V94" s="14"/>
    </row>
    <row r="95" spans="1:22" x14ac:dyDescent="0.25">
      <c r="A95" s="2">
        <v>89</v>
      </c>
      <c r="B95" s="1">
        <v>39069</v>
      </c>
      <c r="C95">
        <v>12441.27</v>
      </c>
      <c r="D95" s="31">
        <f t="shared" si="12"/>
        <v>-3.4148834279322998E-4</v>
      </c>
      <c r="E95" s="31">
        <f t="shared" si="16"/>
        <v>1.9677444700235154E-5</v>
      </c>
      <c r="F95" s="31">
        <f t="shared" si="17"/>
        <v>10.830111224976118</v>
      </c>
      <c r="H95">
        <v>6247.4</v>
      </c>
      <c r="I95" s="31">
        <f t="shared" si="13"/>
        <v>-2.0127795527157132E-3</v>
      </c>
      <c r="J95" s="31">
        <f t="shared" si="18"/>
        <v>2.7500981467833428E-5</v>
      </c>
      <c r="K95" s="31">
        <f t="shared" si="19"/>
        <v>10.353974793505262</v>
      </c>
      <c r="M95">
        <v>5530.32</v>
      </c>
      <c r="N95" s="31">
        <f t="shared" si="14"/>
        <v>-2.0391149158549633E-3</v>
      </c>
      <c r="O95" s="31">
        <f t="shared" si="20"/>
        <v>5.8979397107033934E-5</v>
      </c>
      <c r="P95" s="31">
        <f t="shared" si="21"/>
        <v>9.6678233575717627</v>
      </c>
      <c r="R95">
        <v>16962.11</v>
      </c>
      <c r="S95" s="31">
        <f t="shared" si="15"/>
        <v>2.826009455898542E-3</v>
      </c>
      <c r="T95" s="31">
        <f t="shared" si="22"/>
        <v>5.5877155332266845E-5</v>
      </c>
      <c r="U95" s="31">
        <f t="shared" si="23"/>
        <v>9.6494283742689291</v>
      </c>
      <c r="V95" s="14"/>
    </row>
    <row r="96" spans="1:22" x14ac:dyDescent="0.25">
      <c r="A96" s="2">
        <v>90</v>
      </c>
      <c r="B96" s="1">
        <v>39070</v>
      </c>
      <c r="C96">
        <v>12471.32</v>
      </c>
      <c r="D96" s="31">
        <f t="shared" si="12"/>
        <v>2.4153482723226222E-3</v>
      </c>
      <c r="E96" s="31">
        <f t="shared" si="16"/>
        <v>1.9106671321566208E-5</v>
      </c>
      <c r="F96" s="31">
        <f t="shared" si="17"/>
        <v>10.560139476564215</v>
      </c>
      <c r="H96">
        <v>6203.9</v>
      </c>
      <c r="I96" s="31">
        <f t="shared" si="13"/>
        <v>-6.962896564971028E-3</v>
      </c>
      <c r="J96" s="31">
        <f t="shared" si="18"/>
        <v>2.4892886140361777E-5</v>
      </c>
      <c r="K96" s="31">
        <f t="shared" si="19"/>
        <v>8.6533066578346247</v>
      </c>
      <c r="M96">
        <v>5484.76</v>
      </c>
      <c r="N96" s="31">
        <f t="shared" si="14"/>
        <v>-8.2382212964167527E-3</v>
      </c>
      <c r="O96" s="31">
        <f t="shared" si="20"/>
        <v>5.416830496636147E-5</v>
      </c>
      <c r="P96" s="31">
        <f t="shared" si="21"/>
        <v>8.5704994463430708</v>
      </c>
      <c r="R96">
        <v>16776.88</v>
      </c>
      <c r="S96" s="31">
        <f t="shared" si="15"/>
        <v>-1.0920221599789151E-2</v>
      </c>
      <c r="T96" s="31">
        <f t="shared" si="22"/>
        <v>5.1509873961905379E-5</v>
      </c>
      <c r="U96" s="31">
        <f t="shared" si="23"/>
        <v>7.5586228579699046</v>
      </c>
      <c r="V96" s="14"/>
    </row>
    <row r="97" spans="1:22" x14ac:dyDescent="0.25">
      <c r="A97" s="2">
        <v>91</v>
      </c>
      <c r="B97" s="1">
        <v>39071</v>
      </c>
      <c r="C97">
        <v>12463.87</v>
      </c>
      <c r="D97" s="31">
        <f t="shared" si="12"/>
        <v>-5.9737060712089084E-4</v>
      </c>
      <c r="E97" s="31">
        <f t="shared" si="16"/>
        <v>1.8719379973568128E-5</v>
      </c>
      <c r="F97" s="31">
        <f t="shared" si="17"/>
        <v>10.866887989412071</v>
      </c>
      <c r="H97">
        <v>6198.6</v>
      </c>
      <c r="I97" s="31">
        <f t="shared" si="13"/>
        <v>-8.5430132658477292E-4</v>
      </c>
      <c r="J97" s="31">
        <f t="shared" si="18"/>
        <v>2.751647925709146E-5</v>
      </c>
      <c r="K97" s="31">
        <f t="shared" si="19"/>
        <v>10.474202080852628</v>
      </c>
      <c r="M97">
        <v>5514.42</v>
      </c>
      <c r="N97" s="31">
        <f t="shared" si="14"/>
        <v>5.4077115498216612E-3</v>
      </c>
      <c r="O97" s="31">
        <f t="shared" si="20"/>
        <v>5.5370607022939137E-5</v>
      </c>
      <c r="P97" s="31">
        <f t="shared" si="21"/>
        <v>9.2733232568285473</v>
      </c>
      <c r="R97">
        <v>17011.04</v>
      </c>
      <c r="S97" s="31">
        <f t="shared" si="15"/>
        <v>1.3957303145757724E-2</v>
      </c>
      <c r="T97" s="31">
        <f t="shared" si="22"/>
        <v>5.7687374547772922E-5</v>
      </c>
      <c r="U97" s="31">
        <f t="shared" si="23"/>
        <v>6.3835407405000808</v>
      </c>
      <c r="V97" s="14"/>
    </row>
    <row r="98" spans="1:22" x14ac:dyDescent="0.25">
      <c r="A98" s="2">
        <v>92</v>
      </c>
      <c r="B98" s="1">
        <v>39072</v>
      </c>
      <c r="C98">
        <v>12421.25</v>
      </c>
      <c r="D98" s="31">
        <f t="shared" si="12"/>
        <v>-3.4194836756160645E-3</v>
      </c>
      <c r="E98" s="31">
        <f t="shared" si="16"/>
        <v>1.8183572335761753E-5</v>
      </c>
      <c r="F98" s="31">
        <f t="shared" si="17"/>
        <v>10.271946257038698</v>
      </c>
      <c r="H98">
        <v>6183.7</v>
      </c>
      <c r="I98" s="31">
        <f t="shared" si="13"/>
        <v>-2.4037685929081641E-3</v>
      </c>
      <c r="J98" s="31">
        <f t="shared" si="18"/>
        <v>2.4537245707344948E-5</v>
      </c>
      <c r="K98" s="31">
        <f t="shared" si="19"/>
        <v>10.379835393741496</v>
      </c>
      <c r="M98">
        <v>5510.39</v>
      </c>
      <c r="N98" s="31">
        <f t="shared" si="14"/>
        <v>-7.3081121858685873E-4</v>
      </c>
      <c r="O98" s="31">
        <f t="shared" si="20"/>
        <v>5.3077694917914621E-5</v>
      </c>
      <c r="P98" s="31">
        <f t="shared" si="21"/>
        <v>9.8336914506185664</v>
      </c>
      <c r="R98">
        <v>17047.830000000002</v>
      </c>
      <c r="S98" s="31">
        <f t="shared" si="15"/>
        <v>2.1627131556918844E-3</v>
      </c>
      <c r="T98" s="31">
        <f t="shared" si="22"/>
        <v>7.0191585240381702E-5</v>
      </c>
      <c r="U98" s="31">
        <f t="shared" si="23"/>
        <v>9.4976455281186087</v>
      </c>
      <c r="V98" s="14"/>
    </row>
    <row r="99" spans="1:22" x14ac:dyDescent="0.25">
      <c r="A99" s="2">
        <v>93</v>
      </c>
      <c r="B99" s="1">
        <v>39073</v>
      </c>
      <c r="C99">
        <v>12343.21</v>
      </c>
      <c r="D99" s="31">
        <f t="shared" si="12"/>
        <v>-6.2827815235987419E-3</v>
      </c>
      <c r="E99" s="31">
        <f t="shared" si="16"/>
        <v>1.7994177467613529E-5</v>
      </c>
      <c r="F99" s="31">
        <f t="shared" si="17"/>
        <v>8.7317891927441487</v>
      </c>
      <c r="H99">
        <v>6190</v>
      </c>
      <c r="I99" s="31">
        <f t="shared" si="13"/>
        <v>1.018807510066818E-3</v>
      </c>
      <c r="J99" s="31">
        <f t="shared" si="18"/>
        <v>2.2450838145691902E-5</v>
      </c>
      <c r="K99" s="31">
        <f t="shared" si="19"/>
        <v>10.657949648780134</v>
      </c>
      <c r="M99">
        <v>5453.94</v>
      </c>
      <c r="N99" s="31">
        <f t="shared" si="14"/>
        <v>-1.0244283979899921E-2</v>
      </c>
      <c r="O99" s="31">
        <f t="shared" si="20"/>
        <v>4.8466500856691251E-5</v>
      </c>
      <c r="P99" s="31">
        <f t="shared" si="21"/>
        <v>7.7693203720050033</v>
      </c>
      <c r="R99">
        <v>17104.96</v>
      </c>
      <c r="S99" s="31">
        <f t="shared" si="15"/>
        <v>3.3511596490578199E-3</v>
      </c>
      <c r="T99" s="31">
        <f t="shared" si="22"/>
        <v>6.421718014314904E-5</v>
      </c>
      <c r="U99" s="31">
        <f t="shared" si="23"/>
        <v>9.4783602385027876</v>
      </c>
      <c r="V99" s="14"/>
    </row>
    <row r="100" spans="1:22" x14ac:dyDescent="0.25">
      <c r="A100" s="2">
        <v>94</v>
      </c>
      <c r="B100" s="1">
        <v>39078</v>
      </c>
      <c r="C100">
        <v>12510.57</v>
      </c>
      <c r="D100" s="31">
        <f t="shared" si="12"/>
        <v>1.3558871638739079E-2</v>
      </c>
      <c r="E100" s="31">
        <f t="shared" si="16"/>
        <v>1.8620926741953815E-5</v>
      </c>
      <c r="F100" s="31">
        <f t="shared" si="17"/>
        <v>1.018300216215275</v>
      </c>
      <c r="H100">
        <v>6245.2</v>
      </c>
      <c r="I100" s="31">
        <f t="shared" si="13"/>
        <v>8.9176090468497289E-3</v>
      </c>
      <c r="J100" s="31">
        <f t="shared" si="18"/>
        <v>2.0069280821677819E-5</v>
      </c>
      <c r="K100" s="31">
        <f t="shared" si="19"/>
        <v>6.8538588028486682</v>
      </c>
      <c r="M100">
        <v>5540.01</v>
      </c>
      <c r="N100" s="31">
        <f t="shared" si="14"/>
        <v>1.5781251718940917E-2</v>
      </c>
      <c r="O100" s="31">
        <f t="shared" si="20"/>
        <v>5.3423049407375049E-5</v>
      </c>
      <c r="P100" s="31">
        <f t="shared" si="21"/>
        <v>5.1754620146301304</v>
      </c>
      <c r="R100">
        <v>17248.63</v>
      </c>
      <c r="S100" s="31">
        <f t="shared" si="15"/>
        <v>8.3993180925299969E-3</v>
      </c>
      <c r="T100" s="31">
        <f t="shared" si="22"/>
        <v>5.9385174494586825E-5</v>
      </c>
      <c r="U100" s="31">
        <f t="shared" si="23"/>
        <v>8.5434835116676417</v>
      </c>
      <c r="V100" s="14"/>
    </row>
    <row r="101" spans="1:22" x14ac:dyDescent="0.25">
      <c r="A101" s="2">
        <v>95</v>
      </c>
      <c r="B101" s="1">
        <v>39079</v>
      </c>
      <c r="C101">
        <v>12501.52</v>
      </c>
      <c r="D101" s="31">
        <f t="shared" si="12"/>
        <v>-7.2338830285105093E-4</v>
      </c>
      <c r="E101" s="31">
        <f t="shared" si="16"/>
        <v>2.344200841712466E-5</v>
      </c>
      <c r="F101" s="31">
        <f t="shared" si="17"/>
        <v>10.638658140424939</v>
      </c>
      <c r="H101">
        <v>6240.9</v>
      </c>
      <c r="I101" s="31">
        <f t="shared" si="13"/>
        <v>-6.8852879011083428E-4</v>
      </c>
      <c r="J101" s="31">
        <f t="shared" si="18"/>
        <v>2.6681856955249506E-5</v>
      </c>
      <c r="K101" s="31">
        <f t="shared" si="19"/>
        <v>10.513759163309304</v>
      </c>
      <c r="M101">
        <v>5533.36</v>
      </c>
      <c r="N101" s="31">
        <f t="shared" si="14"/>
        <v>-1.2003588441177084E-3</v>
      </c>
      <c r="O101" s="31">
        <f t="shared" si="20"/>
        <v>7.059096341537478E-5</v>
      </c>
      <c r="P101" s="31">
        <f t="shared" si="21"/>
        <v>9.5381970049506837</v>
      </c>
      <c r="R101">
        <v>17224.810000000001</v>
      </c>
      <c r="S101" s="31">
        <f t="shared" si="15"/>
        <v>-1.3809792429891365E-3</v>
      </c>
      <c r="T101" s="31">
        <f t="shared" si="22"/>
        <v>6.0403189460921368E-5</v>
      </c>
      <c r="U101" s="31">
        <f t="shared" si="23"/>
        <v>9.6828957519347671</v>
      </c>
      <c r="V101" s="14"/>
    </row>
    <row r="102" spans="1:22" x14ac:dyDescent="0.25">
      <c r="A102" s="2">
        <v>96</v>
      </c>
      <c r="B102" s="1">
        <v>39080</v>
      </c>
      <c r="C102">
        <v>12463.15</v>
      </c>
      <c r="D102" s="31">
        <f t="shared" si="12"/>
        <v>-3.0692267820233701E-3</v>
      </c>
      <c r="E102" s="31">
        <f t="shared" si="16"/>
        <v>2.2773253885400584E-5</v>
      </c>
      <c r="F102" s="31">
        <f t="shared" si="17"/>
        <v>10.276273936421232</v>
      </c>
      <c r="H102">
        <v>6220.8</v>
      </c>
      <c r="I102" s="31">
        <f t="shared" si="13"/>
        <v>-3.2206893236551549E-3</v>
      </c>
      <c r="J102" s="31">
        <f t="shared" si="18"/>
        <v>2.3767005083609689E-5</v>
      </c>
      <c r="K102" s="31">
        <f t="shared" si="19"/>
        <v>10.210773625700014</v>
      </c>
      <c r="M102">
        <v>5541.76</v>
      </c>
      <c r="N102" s="31">
        <f t="shared" si="14"/>
        <v>1.5180649731809509E-3</v>
      </c>
      <c r="O102" s="31">
        <f t="shared" si="20"/>
        <v>6.4522394074985659E-5</v>
      </c>
      <c r="P102" s="31">
        <f t="shared" si="21"/>
        <v>9.6127815882608463</v>
      </c>
      <c r="R102">
        <v>17225.830000000002</v>
      </c>
      <c r="S102" s="31">
        <f t="shared" si="15"/>
        <v>5.9216908633560337E-5</v>
      </c>
      <c r="T102" s="31">
        <f t="shared" si="22"/>
        <v>5.506878854004156E-5</v>
      </c>
      <c r="U102" s="31">
        <f t="shared" si="23"/>
        <v>9.8068637759877415</v>
      </c>
      <c r="V102" s="14"/>
    </row>
    <row r="103" spans="1:22" x14ac:dyDescent="0.25">
      <c r="A103" s="2">
        <v>97</v>
      </c>
      <c r="B103" s="1">
        <v>39086</v>
      </c>
      <c r="C103">
        <v>12480.69</v>
      </c>
      <c r="D103" s="31">
        <f t="shared" si="12"/>
        <v>1.4073488644524759E-3</v>
      </c>
      <c r="E103" s="31">
        <f t="shared" si="16"/>
        <v>2.238361835740872E-5</v>
      </c>
      <c r="F103" s="31">
        <f t="shared" si="17"/>
        <v>10.618695459271203</v>
      </c>
      <c r="H103">
        <v>6287</v>
      </c>
      <c r="I103" s="31">
        <f t="shared" si="13"/>
        <v>1.0641718106995855E-2</v>
      </c>
      <c r="J103" s="31">
        <f t="shared" si="18"/>
        <v>2.2277294759346312E-5</v>
      </c>
      <c r="K103" s="31">
        <f t="shared" si="19"/>
        <v>5.628463382652857</v>
      </c>
      <c r="M103">
        <v>5574.56</v>
      </c>
      <c r="N103" s="31">
        <f t="shared" si="14"/>
        <v>5.9186973091581337E-3</v>
      </c>
      <c r="O103" s="31">
        <f t="shared" si="20"/>
        <v>5.9062192800941172E-5</v>
      </c>
      <c r="P103" s="31">
        <f t="shared" si="21"/>
        <v>9.1437993839308671</v>
      </c>
      <c r="R103">
        <v>17353.669999999998</v>
      </c>
      <c r="S103" s="31">
        <f t="shared" si="15"/>
        <v>7.4214130755961534E-3</v>
      </c>
      <c r="T103" s="31">
        <f t="shared" si="22"/>
        <v>5.0047251004834332E-5</v>
      </c>
      <c r="U103" s="31">
        <f t="shared" si="23"/>
        <v>8.8020355395637484</v>
      </c>
      <c r="V103" s="14"/>
    </row>
    <row r="104" spans="1:22" x14ac:dyDescent="0.25">
      <c r="A104" s="2">
        <v>98</v>
      </c>
      <c r="B104" s="1">
        <v>39087</v>
      </c>
      <c r="C104">
        <v>12398.01</v>
      </c>
      <c r="D104" s="31">
        <f t="shared" si="12"/>
        <v>-6.6246337341926038E-3</v>
      </c>
      <c r="E104" s="31">
        <f t="shared" si="16"/>
        <v>2.1788271335691378E-5</v>
      </c>
      <c r="F104" s="31">
        <f t="shared" si="17"/>
        <v>8.71994627261682</v>
      </c>
      <c r="H104">
        <v>6220.1</v>
      </c>
      <c r="I104" s="31">
        <f t="shared" si="13"/>
        <v>-1.0641005248926298E-2</v>
      </c>
      <c r="J104" s="31">
        <f t="shared" si="18"/>
        <v>3.2394928849331138E-5</v>
      </c>
      <c r="K104" s="31">
        <f t="shared" si="19"/>
        <v>6.8421778601890813</v>
      </c>
      <c r="M104">
        <v>5517.35</v>
      </c>
      <c r="N104" s="31">
        <f t="shared" si="14"/>
        <v>-1.0262693378490863E-2</v>
      </c>
      <c r="O104" s="31">
        <f t="shared" si="20"/>
        <v>5.6953228533444259E-5</v>
      </c>
      <c r="P104" s="31">
        <f t="shared" si="21"/>
        <v>7.9239929991097888</v>
      </c>
      <c r="R104">
        <v>17091.59</v>
      </c>
      <c r="S104" s="31">
        <f t="shared" si="15"/>
        <v>-1.5102280958436926E-2</v>
      </c>
      <c r="T104" s="31">
        <f t="shared" si="22"/>
        <v>5.0505960026332307E-5</v>
      </c>
      <c r="U104" s="31">
        <f t="shared" si="23"/>
        <v>5.3775385077357258</v>
      </c>
      <c r="V104" s="14"/>
    </row>
    <row r="105" spans="1:22" x14ac:dyDescent="0.25">
      <c r="A105" s="2">
        <v>99</v>
      </c>
      <c r="B105" s="1">
        <v>39091</v>
      </c>
      <c r="C105">
        <v>12416.6</v>
      </c>
      <c r="D105" s="31">
        <f t="shared" si="12"/>
        <v>1.4994341833891201E-3</v>
      </c>
      <c r="E105" s="31">
        <f t="shared" si="16"/>
        <v>2.2433063244455632E-5</v>
      </c>
      <c r="F105" s="31">
        <f t="shared" si="17"/>
        <v>10.604751918353594</v>
      </c>
      <c r="H105">
        <v>6196.1</v>
      </c>
      <c r="I105" s="31">
        <f t="shared" si="13"/>
        <v>-3.8584588672207838E-3</v>
      </c>
      <c r="J105" s="31">
        <f t="shared" si="18"/>
        <v>4.13855837822115E-5</v>
      </c>
      <c r="K105" s="31">
        <f t="shared" si="19"/>
        <v>9.7328462937597244</v>
      </c>
      <c r="M105">
        <v>5533.03</v>
      </c>
      <c r="N105" s="31">
        <f t="shared" si="14"/>
        <v>2.8419440492264184E-3</v>
      </c>
      <c r="O105" s="31">
        <f t="shared" si="20"/>
        <v>6.119811823160088E-5</v>
      </c>
      <c r="P105" s="31">
        <f t="shared" si="21"/>
        <v>9.5694187192836395</v>
      </c>
      <c r="R105">
        <v>17237.77</v>
      </c>
      <c r="S105" s="31">
        <f t="shared" si="15"/>
        <v>8.5527443614081718E-3</v>
      </c>
      <c r="T105" s="31">
        <f t="shared" si="22"/>
        <v>6.6699269187917907E-5</v>
      </c>
      <c r="U105" s="31">
        <f t="shared" si="23"/>
        <v>8.5186113504560019</v>
      </c>
      <c r="V105" s="14"/>
    </row>
    <row r="106" spans="1:22" x14ac:dyDescent="0.25">
      <c r="A106" s="2">
        <v>100</v>
      </c>
      <c r="B106" s="1">
        <v>39092</v>
      </c>
      <c r="C106">
        <v>12442.16</v>
      </c>
      <c r="D106" s="31">
        <f t="shared" si="12"/>
        <v>2.058534542467301E-3</v>
      </c>
      <c r="E106" s="31">
        <f t="shared" si="16"/>
        <v>2.1844083961177359E-5</v>
      </c>
      <c r="F106" s="31">
        <f t="shared" si="17"/>
        <v>10.537589028490308</v>
      </c>
      <c r="H106">
        <v>6160.7</v>
      </c>
      <c r="I106" s="31">
        <f t="shared" si="13"/>
        <v>-5.7132712512710489E-3</v>
      </c>
      <c r="J106" s="31">
        <f t="shared" si="18"/>
        <v>3.8438467424223981E-5</v>
      </c>
      <c r="K106" s="31">
        <f t="shared" si="19"/>
        <v>9.3172642832129373</v>
      </c>
      <c r="M106">
        <v>5501.95</v>
      </c>
      <c r="N106" s="31">
        <f t="shared" si="14"/>
        <v>-5.61717539937429E-3</v>
      </c>
      <c r="O106" s="31">
        <f t="shared" si="20"/>
        <v>5.6536211333100808E-5</v>
      </c>
      <c r="P106" s="31">
        <f t="shared" si="21"/>
        <v>9.2225327554851262</v>
      </c>
      <c r="R106">
        <v>16942.400000000001</v>
      </c>
      <c r="S106" s="31">
        <f t="shared" si="15"/>
        <v>-1.7135047050749544E-2</v>
      </c>
      <c r="T106" s="31">
        <f t="shared" si="22"/>
        <v>6.7287475662112449E-5</v>
      </c>
      <c r="U106" s="31">
        <f t="shared" si="23"/>
        <v>5.243022504807719</v>
      </c>
      <c r="V106" s="14"/>
    </row>
    <row r="107" spans="1:22" x14ac:dyDescent="0.25">
      <c r="A107" s="2">
        <v>101</v>
      </c>
      <c r="B107" s="1">
        <v>39093</v>
      </c>
      <c r="C107">
        <v>12514.98</v>
      </c>
      <c r="D107" s="31">
        <f t="shared" si="12"/>
        <v>5.8526815279661823E-3</v>
      </c>
      <c r="E107" s="31">
        <f t="shared" si="16"/>
        <v>2.1330336210739693E-5</v>
      </c>
      <c r="F107" s="31">
        <f t="shared" si="17"/>
        <v>9.1495039784564955</v>
      </c>
      <c r="H107">
        <v>6230.1</v>
      </c>
      <c r="I107" s="31">
        <f t="shared" si="13"/>
        <v>1.1264953657863643E-2</v>
      </c>
      <c r="J107" s="31">
        <f t="shared" si="18"/>
        <v>3.77937203216327E-5</v>
      </c>
      <c r="K107" s="31">
        <f t="shared" si="19"/>
        <v>6.8256886019543686</v>
      </c>
      <c r="M107">
        <v>5609.8</v>
      </c>
      <c r="N107" s="31">
        <f t="shared" si="14"/>
        <v>1.960214105907912E-2</v>
      </c>
      <c r="O107" s="31">
        <f t="shared" si="20"/>
        <v>5.4343670579748547E-5</v>
      </c>
      <c r="P107" s="31">
        <f t="shared" si="21"/>
        <v>2.7495533906952057</v>
      </c>
      <c r="R107">
        <v>16838.169999999998</v>
      </c>
      <c r="S107" s="31">
        <f t="shared" si="15"/>
        <v>-6.1520209651527054E-3</v>
      </c>
      <c r="T107" s="31">
        <f t="shared" si="22"/>
        <v>8.7926364550233884E-5</v>
      </c>
      <c r="U107" s="31">
        <f t="shared" si="23"/>
        <v>8.9085670206837637</v>
      </c>
      <c r="V107" s="14"/>
    </row>
    <row r="108" spans="1:22" x14ac:dyDescent="0.25">
      <c r="A108" s="2">
        <v>102</v>
      </c>
      <c r="B108" s="1">
        <v>39094</v>
      </c>
      <c r="C108">
        <v>12556.08</v>
      </c>
      <c r="D108" s="31">
        <f t="shared" si="12"/>
        <v>3.2840643772503323E-3</v>
      </c>
      <c r="E108" s="31">
        <f t="shared" si="16"/>
        <v>2.1707437550871326E-5</v>
      </c>
      <c r="F108" s="31">
        <f t="shared" si="17"/>
        <v>10.241017659033108</v>
      </c>
      <c r="H108">
        <v>6239</v>
      </c>
      <c r="I108" s="31">
        <f t="shared" si="13"/>
        <v>1.4285484984189075E-3</v>
      </c>
      <c r="J108" s="31">
        <f t="shared" si="18"/>
        <v>4.7704104506388795E-5</v>
      </c>
      <c r="K108" s="31">
        <f t="shared" si="19"/>
        <v>9.9077137606149321</v>
      </c>
      <c r="M108">
        <v>5617.62</v>
      </c>
      <c r="N108" s="31">
        <f t="shared" si="14"/>
        <v>1.3939890905201092E-3</v>
      </c>
      <c r="O108" s="31">
        <f t="shared" si="20"/>
        <v>8.3295509621539977E-5</v>
      </c>
      <c r="P108" s="31">
        <f t="shared" si="21"/>
        <v>9.3697868606368004</v>
      </c>
      <c r="R108">
        <v>17057.009999999998</v>
      </c>
      <c r="S108" s="31">
        <f t="shared" si="15"/>
        <v>1.2996661751247324E-2</v>
      </c>
      <c r="T108" s="31">
        <f t="shared" si="22"/>
        <v>8.33595380020442E-5</v>
      </c>
      <c r="U108" s="31">
        <f t="shared" si="23"/>
        <v>7.3660261110358878</v>
      </c>
      <c r="V108" s="14"/>
    </row>
    <row r="109" spans="1:22" x14ac:dyDescent="0.25">
      <c r="A109" s="2">
        <v>103</v>
      </c>
      <c r="B109" s="1">
        <v>39098</v>
      </c>
      <c r="C109">
        <v>12582.59</v>
      </c>
      <c r="D109" s="31">
        <f t="shared" si="12"/>
        <v>2.1113277392307327E-3</v>
      </c>
      <c r="E109" s="31">
        <f t="shared" si="16"/>
        <v>2.138872963016411E-5</v>
      </c>
      <c r="F109" s="31">
        <f t="shared" si="17"/>
        <v>10.544232702125981</v>
      </c>
      <c r="H109">
        <v>6215.7</v>
      </c>
      <c r="I109" s="31">
        <f t="shared" si="13"/>
        <v>-3.7345728482128838E-3</v>
      </c>
      <c r="J109" s="31">
        <f t="shared" si="18"/>
        <v>4.2625387946652199E-5</v>
      </c>
      <c r="K109" s="31">
        <f t="shared" si="19"/>
        <v>9.7358603468818004</v>
      </c>
      <c r="M109">
        <v>5591.54</v>
      </c>
      <c r="N109" s="31">
        <f t="shared" si="14"/>
        <v>-4.6425354509560856E-3</v>
      </c>
      <c r="O109" s="31">
        <f t="shared" si="20"/>
        <v>7.6156082732253063E-5</v>
      </c>
      <c r="P109" s="31">
        <f t="shared" si="21"/>
        <v>9.1997129453008863</v>
      </c>
      <c r="R109">
        <v>17202.46</v>
      </c>
      <c r="S109" s="31">
        <f t="shared" si="15"/>
        <v>8.5272858490439262E-3</v>
      </c>
      <c r="T109" s="31">
        <f t="shared" si="22"/>
        <v>9.1161386897244009E-5</v>
      </c>
      <c r="U109" s="31">
        <f t="shared" si="23"/>
        <v>8.5052321707915315</v>
      </c>
      <c r="V109" s="14"/>
    </row>
    <row r="110" spans="1:22" x14ac:dyDescent="0.25">
      <c r="A110" s="2">
        <v>104</v>
      </c>
      <c r="B110" s="1">
        <v>39099</v>
      </c>
      <c r="C110">
        <v>12577.15</v>
      </c>
      <c r="D110" s="31">
        <f t="shared" si="12"/>
        <v>-4.3234342055177111E-4</v>
      </c>
      <c r="E110" s="31">
        <f t="shared" si="16"/>
        <v>2.089469241240289E-5</v>
      </c>
      <c r="F110" s="31">
        <f t="shared" si="17"/>
        <v>10.767069530450776</v>
      </c>
      <c r="H110">
        <v>6204.5</v>
      </c>
      <c r="I110" s="31">
        <f t="shared" si="13"/>
        <v>-1.8018887655452834E-3</v>
      </c>
      <c r="J110" s="31">
        <f t="shared" si="18"/>
        <v>3.9435757367842064E-5</v>
      </c>
      <c r="K110" s="31">
        <f t="shared" si="19"/>
        <v>10.058506154875591</v>
      </c>
      <c r="M110">
        <v>5561.78</v>
      </c>
      <c r="N110" s="31">
        <f t="shared" si="14"/>
        <v>-5.3223262285524596E-3</v>
      </c>
      <c r="O110" s="31">
        <f t="shared" si="20"/>
        <v>7.1364162516384251E-5</v>
      </c>
      <c r="P110" s="31">
        <f t="shared" si="21"/>
        <v>9.1507766204675018</v>
      </c>
      <c r="R110">
        <v>17261.349999999999</v>
      </c>
      <c r="S110" s="31">
        <f t="shared" si="15"/>
        <v>3.4233475909840466E-3</v>
      </c>
      <c r="T110" s="31">
        <f t="shared" si="22"/>
        <v>8.9479179710167037E-5</v>
      </c>
      <c r="U110" s="31">
        <f t="shared" si="23"/>
        <v>9.1905321237285236</v>
      </c>
      <c r="V110" s="14"/>
    </row>
    <row r="111" spans="1:22" x14ac:dyDescent="0.25">
      <c r="A111" s="2">
        <v>105</v>
      </c>
      <c r="B111" s="1">
        <v>39100</v>
      </c>
      <c r="C111">
        <v>12567.93</v>
      </c>
      <c r="D111" s="31">
        <f t="shared" si="12"/>
        <v>-7.3307545827149597E-4</v>
      </c>
      <c r="E111" s="31">
        <f t="shared" si="16"/>
        <v>2.0290451973731181E-5</v>
      </c>
      <c r="F111" s="31">
        <f t="shared" si="17"/>
        <v>10.778874783350956</v>
      </c>
      <c r="H111">
        <v>6210.3</v>
      </c>
      <c r="I111" s="31">
        <f t="shared" si="13"/>
        <v>9.3480538318964975E-4</v>
      </c>
      <c r="J111" s="31">
        <f t="shared" si="18"/>
        <v>3.5410791474354936E-5</v>
      </c>
      <c r="K111" s="31">
        <f t="shared" si="19"/>
        <v>10.223816121321143</v>
      </c>
      <c r="M111">
        <v>5555.04</v>
      </c>
      <c r="N111" s="31">
        <f t="shared" si="14"/>
        <v>-1.2118422519408862E-3</v>
      </c>
      <c r="O111" s="31">
        <f t="shared" si="20"/>
        <v>6.7587262012518644E-5</v>
      </c>
      <c r="P111" s="31">
        <f t="shared" si="21"/>
        <v>9.5803626454529915</v>
      </c>
      <c r="R111">
        <v>17370.93</v>
      </c>
      <c r="S111" s="31">
        <f t="shared" si="15"/>
        <v>6.3482867794234952E-3</v>
      </c>
      <c r="T111" s="31">
        <f t="shared" si="22"/>
        <v>8.2388067172302861E-5</v>
      </c>
      <c r="U111" s="31">
        <f t="shared" si="23"/>
        <v>8.9149123980543781</v>
      </c>
      <c r="V111" s="14"/>
    </row>
    <row r="112" spans="1:22" x14ac:dyDescent="0.25">
      <c r="A112" s="2">
        <v>106</v>
      </c>
      <c r="B112" s="1">
        <v>39101</v>
      </c>
      <c r="C112">
        <v>12565.53</v>
      </c>
      <c r="D112" s="31">
        <f t="shared" si="12"/>
        <v>-1.9096223483100529E-4</v>
      </c>
      <c r="E112" s="31">
        <f t="shared" si="16"/>
        <v>1.9714069673531319E-5</v>
      </c>
      <c r="F112" s="31">
        <f t="shared" si="17"/>
        <v>10.83232820642948</v>
      </c>
      <c r="H112">
        <v>6237.2</v>
      </c>
      <c r="I112" s="31">
        <f t="shared" si="13"/>
        <v>4.3315137755019295E-3</v>
      </c>
      <c r="J112" s="31">
        <f t="shared" si="18"/>
        <v>3.1569565064061828E-5</v>
      </c>
      <c r="K112" s="31">
        <f t="shared" si="19"/>
        <v>9.7690100930923478</v>
      </c>
      <c r="M112">
        <v>5614.7</v>
      </c>
      <c r="N112" s="31">
        <f t="shared" si="14"/>
        <v>1.0739796653129385E-2</v>
      </c>
      <c r="O112" s="31">
        <f t="shared" si="20"/>
        <v>6.1784726572543263E-5</v>
      </c>
      <c r="P112" s="31">
        <f t="shared" si="21"/>
        <v>7.8249976443717344</v>
      </c>
      <c r="R112">
        <v>17310.439999999999</v>
      </c>
      <c r="S112" s="31">
        <f t="shared" si="15"/>
        <v>-3.482254548259742E-3</v>
      </c>
      <c r="T112" s="31">
        <f t="shared" si="22"/>
        <v>7.8550021481967801E-5</v>
      </c>
      <c r="U112" s="31">
        <f t="shared" si="23"/>
        <v>9.2974007196206472</v>
      </c>
      <c r="V112" s="14"/>
    </row>
    <row r="113" spans="1:22" x14ac:dyDescent="0.25">
      <c r="A113" s="2">
        <v>107</v>
      </c>
      <c r="B113" s="1">
        <v>39104</v>
      </c>
      <c r="C113">
        <v>12477.16</v>
      </c>
      <c r="D113" s="31">
        <f t="shared" si="12"/>
        <v>-7.032731607819232E-3</v>
      </c>
      <c r="E113" s="31">
        <f t="shared" si="16"/>
        <v>1.9139888937436072E-5</v>
      </c>
      <c r="F113" s="31">
        <f t="shared" si="17"/>
        <v>8.2796397957074603</v>
      </c>
      <c r="H113">
        <v>6218.4</v>
      </c>
      <c r="I113" s="31">
        <f t="shared" si="13"/>
        <v>-3.0141730263580106E-3</v>
      </c>
      <c r="J113" s="31">
        <f t="shared" si="18"/>
        <v>3.0145098206729522E-5</v>
      </c>
      <c r="K113" s="31">
        <f t="shared" si="19"/>
        <v>10.108104601249529</v>
      </c>
      <c r="M113">
        <v>5579.78</v>
      </c>
      <c r="N113" s="31">
        <f t="shared" si="14"/>
        <v>-6.2193883911874316E-3</v>
      </c>
      <c r="O113" s="31">
        <f t="shared" si="20"/>
        <v>6.6484987240017813E-5</v>
      </c>
      <c r="P113" s="31">
        <f t="shared" si="21"/>
        <v>9.0367370029318632</v>
      </c>
      <c r="R113">
        <v>17424.18</v>
      </c>
      <c r="S113" s="31">
        <f t="shared" si="15"/>
        <v>6.5706013249808562E-3</v>
      </c>
      <c r="T113" s="31">
        <f t="shared" si="22"/>
        <v>7.2492661565924137E-5</v>
      </c>
      <c r="U113" s="31">
        <f t="shared" si="23"/>
        <v>8.9364780188591766</v>
      </c>
      <c r="V113" s="14"/>
    </row>
    <row r="114" spans="1:22" x14ac:dyDescent="0.25">
      <c r="A114" s="2">
        <v>108</v>
      </c>
      <c r="B114" s="1">
        <v>39105</v>
      </c>
      <c r="C114">
        <v>12533.8</v>
      </c>
      <c r="D114" s="31">
        <f t="shared" si="12"/>
        <v>4.53949456446815E-3</v>
      </c>
      <c r="E114" s="31">
        <f t="shared" si="16"/>
        <v>2.0024591695050554E-5</v>
      </c>
      <c r="F114" s="31">
        <f t="shared" si="17"/>
        <v>9.7894642574041928</v>
      </c>
      <c r="H114">
        <v>6227.6</v>
      </c>
      <c r="I114" s="31">
        <f t="shared" si="13"/>
        <v>1.4794802521550122E-3</v>
      </c>
      <c r="J114" s="31">
        <f t="shared" si="18"/>
        <v>2.7802802976973737E-5</v>
      </c>
      <c r="K114" s="31">
        <f t="shared" si="19"/>
        <v>10.411645617154557</v>
      </c>
      <c r="M114">
        <v>5575.07</v>
      </c>
      <c r="N114" s="31">
        <f t="shared" si="14"/>
        <v>-8.4411930219471679E-4</v>
      </c>
      <c r="O114" s="31">
        <f t="shared" si="20"/>
        <v>6.404490859979127E-5</v>
      </c>
      <c r="P114" s="31">
        <f t="shared" si="21"/>
        <v>9.6448004337809472</v>
      </c>
      <c r="R114">
        <v>17408.57</v>
      </c>
      <c r="S114" s="31">
        <f t="shared" si="15"/>
        <v>-8.9588147046234493E-4</v>
      </c>
      <c r="T114" s="31">
        <f t="shared" si="22"/>
        <v>6.9818911947129236E-5</v>
      </c>
      <c r="U114" s="31">
        <f t="shared" si="23"/>
        <v>9.558110135698934</v>
      </c>
      <c r="V114" s="14"/>
    </row>
    <row r="115" spans="1:22" x14ac:dyDescent="0.25">
      <c r="A115" s="2">
        <v>109</v>
      </c>
      <c r="B115" s="1">
        <v>39106</v>
      </c>
      <c r="C115">
        <v>12621.77</v>
      </c>
      <c r="D115" s="31">
        <f t="shared" si="12"/>
        <v>7.0186216470664257E-3</v>
      </c>
      <c r="E115" s="31">
        <f t="shared" si="16"/>
        <v>2.0041586340517361E-5</v>
      </c>
      <c r="F115" s="31">
        <f t="shared" si="17"/>
        <v>8.3597594748627309</v>
      </c>
      <c r="H115">
        <v>6314.8</v>
      </c>
      <c r="I115" s="31">
        <f t="shared" si="13"/>
        <v>1.4002183826835348E-2</v>
      </c>
      <c r="J115" s="31">
        <f t="shared" si="18"/>
        <v>2.4953998922779366E-5</v>
      </c>
      <c r="K115" s="31">
        <f t="shared" si="19"/>
        <v>2.7415733540439335</v>
      </c>
      <c r="M115">
        <v>5638.08</v>
      </c>
      <c r="N115" s="31">
        <f t="shared" si="14"/>
        <v>1.1302100242687576E-2</v>
      </c>
      <c r="O115" s="31">
        <f t="shared" si="20"/>
        <v>5.8486899649899603E-5</v>
      </c>
      <c r="P115" s="31">
        <f t="shared" si="21"/>
        <v>7.5626721847630467</v>
      </c>
      <c r="R115">
        <v>17507.400000000001</v>
      </c>
      <c r="S115" s="31">
        <f t="shared" si="15"/>
        <v>5.6770889280395656E-3</v>
      </c>
      <c r="T115" s="31">
        <f t="shared" si="22"/>
        <v>6.3525146240015444E-5</v>
      </c>
      <c r="U115" s="31">
        <f t="shared" si="23"/>
        <v>9.1567269973975289</v>
      </c>
      <c r="V115" s="14"/>
    </row>
    <row r="116" spans="1:22" x14ac:dyDescent="0.25">
      <c r="A116" s="2">
        <v>110</v>
      </c>
      <c r="B116" s="1">
        <v>39107</v>
      </c>
      <c r="C116">
        <v>12502.56</v>
      </c>
      <c r="D116" s="31">
        <f t="shared" si="12"/>
        <v>-9.4447926083267991E-3</v>
      </c>
      <c r="E116" s="31">
        <f t="shared" si="16"/>
        <v>2.0894192878404238E-5</v>
      </c>
      <c r="F116" s="31">
        <f t="shared" si="17"/>
        <v>6.5067139359666379</v>
      </c>
      <c r="H116">
        <v>6269.3</v>
      </c>
      <c r="I116" s="31">
        <f t="shared" si="13"/>
        <v>-7.2052954962944192E-3</v>
      </c>
      <c r="J116" s="31">
        <f t="shared" si="18"/>
        <v>4.3984680226680441E-5</v>
      </c>
      <c r="K116" s="31">
        <f t="shared" si="19"/>
        <v>8.8513426721768074</v>
      </c>
      <c r="M116">
        <v>5609.2</v>
      </c>
      <c r="N116" s="31">
        <f t="shared" si="14"/>
        <v>-5.122311141381483E-3</v>
      </c>
      <c r="O116" s="31">
        <f t="shared" si="20"/>
        <v>6.4564286014845895E-5</v>
      </c>
      <c r="P116" s="31">
        <f t="shared" si="21"/>
        <v>9.2414623815554275</v>
      </c>
      <c r="R116">
        <v>17458.3</v>
      </c>
      <c r="S116" s="31">
        <f t="shared" si="15"/>
        <v>-2.8045283708604462E-3</v>
      </c>
      <c r="T116" s="31">
        <f t="shared" si="22"/>
        <v>6.0671205120377161E-5</v>
      </c>
      <c r="U116" s="31">
        <f t="shared" si="23"/>
        <v>9.580401940251507</v>
      </c>
      <c r="V116" s="14"/>
    </row>
    <row r="117" spans="1:22" x14ac:dyDescent="0.25">
      <c r="A117" s="2">
        <v>111</v>
      </c>
      <c r="B117" s="1">
        <v>39108</v>
      </c>
      <c r="C117">
        <v>12487.02</v>
      </c>
      <c r="D117" s="31">
        <f t="shared" si="12"/>
        <v>-1.242945444772835E-3</v>
      </c>
      <c r="E117" s="31">
        <f t="shared" si="16"/>
        <v>2.2887435491068608E-5</v>
      </c>
      <c r="F117" s="31">
        <f t="shared" si="17"/>
        <v>10.617421964772188</v>
      </c>
      <c r="H117">
        <v>6228</v>
      </c>
      <c r="I117" s="31">
        <f t="shared" si="13"/>
        <v>-6.5876573142137369E-3</v>
      </c>
      <c r="J117" s="31">
        <f t="shared" si="18"/>
        <v>4.4866839771497899E-5</v>
      </c>
      <c r="K117" s="31">
        <f t="shared" si="19"/>
        <v>9.0445665165119689</v>
      </c>
      <c r="M117">
        <v>5582.3</v>
      </c>
      <c r="N117" s="31">
        <f t="shared" si="14"/>
        <v>-4.7956927904156807E-3</v>
      </c>
      <c r="O117" s="31">
        <f t="shared" si="20"/>
        <v>6.1200801597080837E-5</v>
      </c>
      <c r="P117" s="31">
        <f t="shared" si="21"/>
        <v>9.3255599419844621</v>
      </c>
      <c r="R117">
        <v>17421.93</v>
      </c>
      <c r="S117" s="31">
        <f t="shared" si="15"/>
        <v>-2.0832498009542158E-3</v>
      </c>
      <c r="T117" s="31">
        <f t="shared" si="22"/>
        <v>5.5855712910415942E-5</v>
      </c>
      <c r="U117" s="31">
        <f t="shared" si="23"/>
        <v>9.7150398065880861</v>
      </c>
      <c r="V117" s="14"/>
    </row>
    <row r="118" spans="1:22" x14ac:dyDescent="0.25">
      <c r="A118" s="2">
        <v>112</v>
      </c>
      <c r="B118" s="1">
        <v>39111</v>
      </c>
      <c r="C118">
        <v>12490.78</v>
      </c>
      <c r="D118" s="31">
        <f t="shared" si="12"/>
        <v>3.0111267540215507E-4</v>
      </c>
      <c r="E118" s="31">
        <f t="shared" si="16"/>
        <v>2.2264673409968592E-5</v>
      </c>
      <c r="F118" s="31">
        <f t="shared" si="17"/>
        <v>10.708436969029378</v>
      </c>
      <c r="H118">
        <v>6239.9</v>
      </c>
      <c r="I118" s="31">
        <f t="shared" si="13"/>
        <v>1.9107257546563321E-3</v>
      </c>
      <c r="J118" s="31">
        <f t="shared" si="18"/>
        <v>4.4703388414580286E-5</v>
      </c>
      <c r="K118" s="31">
        <f t="shared" si="19"/>
        <v>9.9337924373771429</v>
      </c>
      <c r="M118">
        <v>5619.7</v>
      </c>
      <c r="N118" s="31">
        <f t="shared" si="14"/>
        <v>6.6997474159396012E-3</v>
      </c>
      <c r="O118" s="31">
        <f t="shared" si="20"/>
        <v>5.7848206566216557E-5</v>
      </c>
      <c r="P118" s="31">
        <f t="shared" si="21"/>
        <v>8.9817502146264978</v>
      </c>
      <c r="R118">
        <v>17470.46</v>
      </c>
      <c r="S118" s="31">
        <f t="shared" si="15"/>
        <v>2.7855696814301765E-3</v>
      </c>
      <c r="T118" s="31">
        <f t="shared" si="22"/>
        <v>5.1157862832024373E-5</v>
      </c>
      <c r="U118" s="31">
        <f t="shared" si="23"/>
        <v>9.7289187776243047</v>
      </c>
      <c r="V118" s="14"/>
    </row>
    <row r="119" spans="1:22" x14ac:dyDescent="0.25">
      <c r="A119" s="2">
        <v>113</v>
      </c>
      <c r="B119" s="1">
        <v>39112</v>
      </c>
      <c r="C119">
        <v>12523.31</v>
      </c>
      <c r="D119" s="31">
        <f t="shared" si="12"/>
        <v>2.6043209471305101E-3</v>
      </c>
      <c r="E119" s="31">
        <f t="shared" si="16"/>
        <v>2.161764916618193E-5</v>
      </c>
      <c r="F119" s="31">
        <f t="shared" si="17"/>
        <v>10.428252790955851</v>
      </c>
      <c r="H119">
        <v>6242</v>
      </c>
      <c r="I119" s="31">
        <f t="shared" si="13"/>
        <v>3.365438548695274E-4</v>
      </c>
      <c r="J119" s="31">
        <f t="shared" si="18"/>
        <v>4.0137493151797419E-5</v>
      </c>
      <c r="K119" s="31">
        <f t="shared" si="19"/>
        <v>10.12037782461848</v>
      </c>
      <c r="M119">
        <v>5645.59</v>
      </c>
      <c r="N119" s="31">
        <f t="shared" si="14"/>
        <v>4.6070074915031635E-3</v>
      </c>
      <c r="O119" s="31">
        <f t="shared" si="20"/>
        <v>5.6710705504280488E-5</v>
      </c>
      <c r="P119" s="31">
        <f t="shared" si="21"/>
        <v>9.4032880953034024</v>
      </c>
      <c r="R119">
        <v>17490.189999999999</v>
      </c>
      <c r="S119" s="31">
        <f t="shared" si="15"/>
        <v>1.1293348887207071E-3</v>
      </c>
      <c r="T119" s="31">
        <f t="shared" si="22"/>
        <v>4.7200250878475399E-5</v>
      </c>
      <c r="U119" s="31">
        <f t="shared" si="23"/>
        <v>9.9340903647433816</v>
      </c>
      <c r="V119" s="14"/>
    </row>
    <row r="120" spans="1:22" x14ac:dyDescent="0.25">
      <c r="A120" s="2">
        <v>114</v>
      </c>
      <c r="B120" s="1">
        <v>39113</v>
      </c>
      <c r="C120">
        <v>12621.69</v>
      </c>
      <c r="D120" s="31">
        <f t="shared" si="12"/>
        <v>7.8557505962881229E-3</v>
      </c>
      <c r="E120" s="31">
        <f t="shared" si="16"/>
        <v>2.1184767989137284E-5</v>
      </c>
      <c r="F120" s="31">
        <f t="shared" si="17"/>
        <v>7.8491531529282081</v>
      </c>
      <c r="H120">
        <v>6203.1</v>
      </c>
      <c r="I120" s="31">
        <f t="shared" si="13"/>
        <v>-6.2319769304709444E-3</v>
      </c>
      <c r="J120" s="31">
        <f t="shared" si="18"/>
        <v>3.5685964512652019E-5</v>
      </c>
      <c r="K120" s="31">
        <f t="shared" si="19"/>
        <v>9.152439050331159</v>
      </c>
      <c r="M120">
        <v>5608.31</v>
      </c>
      <c r="N120" s="31">
        <f t="shared" si="14"/>
        <v>-6.6033842344200948E-3</v>
      </c>
      <c r="O120" s="31">
        <f t="shared" si="20"/>
        <v>5.3596460074183557E-5</v>
      </c>
      <c r="P120" s="31">
        <f t="shared" si="21"/>
        <v>9.0204535925726681</v>
      </c>
      <c r="R120">
        <v>17383.419999999998</v>
      </c>
      <c r="S120" s="31">
        <f t="shared" si="15"/>
        <v>-6.104564901810698E-3</v>
      </c>
      <c r="T120" s="31">
        <f t="shared" si="22"/>
        <v>4.3012251323381459E-5</v>
      </c>
      <c r="U120" s="31">
        <f t="shared" si="23"/>
        <v>9.1876279375895322</v>
      </c>
      <c r="V120" s="14"/>
    </row>
    <row r="121" spans="1:22" x14ac:dyDescent="0.25">
      <c r="A121" s="2">
        <v>115</v>
      </c>
      <c r="B121" s="1">
        <v>39114</v>
      </c>
      <c r="C121">
        <v>12673.68</v>
      </c>
      <c r="D121" s="31">
        <f t="shared" si="12"/>
        <v>4.1190997402090991E-3</v>
      </c>
      <c r="E121" s="31">
        <f t="shared" si="16"/>
        <v>2.2367352328536447E-5</v>
      </c>
      <c r="F121" s="31">
        <f t="shared" si="17"/>
        <v>9.9493479738009221</v>
      </c>
      <c r="H121">
        <v>6282.2</v>
      </c>
      <c r="I121" s="31">
        <f t="shared" si="13"/>
        <v>1.2751688671793047E-2</v>
      </c>
      <c r="J121" s="31">
        <f t="shared" si="18"/>
        <v>3.6036484992492359E-5</v>
      </c>
      <c r="K121" s="31">
        <f t="shared" si="19"/>
        <v>5.7187304762327251</v>
      </c>
      <c r="M121">
        <v>5662.25</v>
      </c>
      <c r="N121" s="31">
        <f t="shared" si="14"/>
        <v>9.6178706241273389E-3</v>
      </c>
      <c r="O121" s="31">
        <f t="shared" si="20"/>
        <v>5.2719588050957919E-5</v>
      </c>
      <c r="P121" s="31">
        <f t="shared" si="21"/>
        <v>8.0958922571013527</v>
      </c>
      <c r="R121">
        <v>17519.5</v>
      </c>
      <c r="S121" s="31">
        <f t="shared" si="15"/>
        <v>7.8281488912999714E-3</v>
      </c>
      <c r="T121" s="31">
        <f t="shared" si="22"/>
        <v>4.2488210426840026E-5</v>
      </c>
      <c r="U121" s="31">
        <f t="shared" si="23"/>
        <v>8.6240034767043863</v>
      </c>
      <c r="V121" s="14"/>
    </row>
    <row r="122" spans="1:22" x14ac:dyDescent="0.25">
      <c r="A122" s="2">
        <v>116</v>
      </c>
      <c r="B122" s="1">
        <v>39115</v>
      </c>
      <c r="C122">
        <v>12653.49</v>
      </c>
      <c r="D122" s="31">
        <f t="shared" si="12"/>
        <v>-1.5930653133107754E-3</v>
      </c>
      <c r="E122" s="31">
        <f t="shared" si="16"/>
        <v>2.2209772758995414E-5</v>
      </c>
      <c r="F122" s="31">
        <f t="shared" si="17"/>
        <v>10.600710566767185</v>
      </c>
      <c r="H122">
        <v>6310.9</v>
      </c>
      <c r="I122" s="31">
        <f t="shared" si="13"/>
        <v>4.5684632771958583E-3</v>
      </c>
      <c r="J122" s="31">
        <f t="shared" si="18"/>
        <v>5.0113604288704456E-5</v>
      </c>
      <c r="K122" s="31">
        <f t="shared" si="19"/>
        <v>9.4847471672984227</v>
      </c>
      <c r="M122">
        <v>5677.3</v>
      </c>
      <c r="N122" s="31">
        <f t="shared" si="14"/>
        <v>2.6579539935538314E-3</v>
      </c>
      <c r="O122" s="31">
        <f t="shared" si="20"/>
        <v>5.6210993395578707E-5</v>
      </c>
      <c r="P122" s="31">
        <f t="shared" si="21"/>
        <v>9.6607160416594002</v>
      </c>
      <c r="R122">
        <v>17547.11</v>
      </c>
      <c r="S122" s="31">
        <f t="shared" si="15"/>
        <v>1.5759582179857062E-3</v>
      </c>
      <c r="T122" s="31">
        <f t="shared" si="22"/>
        <v>4.4201871865330819E-5</v>
      </c>
      <c r="U122" s="31">
        <f t="shared" si="23"/>
        <v>9.9705547518464073</v>
      </c>
      <c r="V122" s="14"/>
    </row>
    <row r="123" spans="1:22" x14ac:dyDescent="0.25">
      <c r="A123" s="2">
        <v>117</v>
      </c>
      <c r="B123" s="1">
        <v>39118</v>
      </c>
      <c r="C123">
        <v>12661.74</v>
      </c>
      <c r="D123" s="31">
        <f t="shared" si="12"/>
        <v>6.5199403484730303E-4</v>
      </c>
      <c r="E123" s="31">
        <f t="shared" si="16"/>
        <v>2.1635757978774261E-5</v>
      </c>
      <c r="F123" s="31">
        <f t="shared" si="17"/>
        <v>10.721515295712585</v>
      </c>
      <c r="H123">
        <v>6317.9</v>
      </c>
      <c r="I123" s="31">
        <f t="shared" si="13"/>
        <v>1.1091920328320842E-3</v>
      </c>
      <c r="J123" s="31">
        <f t="shared" si="18"/>
        <v>4.6861201336670152E-5</v>
      </c>
      <c r="K123" s="31">
        <f t="shared" si="19"/>
        <v>9.942066211381773</v>
      </c>
      <c r="M123">
        <v>5681.11</v>
      </c>
      <c r="N123" s="31">
        <f t="shared" si="14"/>
        <v>6.7109365367331133E-4</v>
      </c>
      <c r="O123" s="31">
        <f t="shared" si="20"/>
        <v>5.1897947391557567E-5</v>
      </c>
      <c r="P123" s="31">
        <f t="shared" si="21"/>
        <v>9.8575533890764895</v>
      </c>
      <c r="R123">
        <v>17344.8</v>
      </c>
      <c r="S123" s="31">
        <f t="shared" si="15"/>
        <v>-1.1529533923250113E-2</v>
      </c>
      <c r="T123" s="31">
        <f t="shared" si="22"/>
        <v>4.039748481095693E-5</v>
      </c>
      <c r="U123" s="31">
        <f t="shared" si="23"/>
        <v>6.8261878623946197</v>
      </c>
      <c r="V123" s="14"/>
    </row>
    <row r="124" spans="1:22" x14ac:dyDescent="0.25">
      <c r="A124" s="2">
        <v>118</v>
      </c>
      <c r="B124" s="1">
        <v>39119</v>
      </c>
      <c r="C124">
        <v>12666.31</v>
      </c>
      <c r="D124" s="31">
        <f t="shared" si="12"/>
        <v>3.6092985640201973E-4</v>
      </c>
      <c r="E124" s="31">
        <f t="shared" si="16"/>
        <v>2.1016843504284073E-5</v>
      </c>
      <c r="F124" s="31">
        <f t="shared" si="17"/>
        <v>10.763987991104441</v>
      </c>
      <c r="H124">
        <v>6346.3</v>
      </c>
      <c r="I124" s="31">
        <f t="shared" si="13"/>
        <v>4.4951645325188036E-3</v>
      </c>
      <c r="J124" s="31">
        <f t="shared" si="18"/>
        <v>4.1786094930115875E-5</v>
      </c>
      <c r="K124" s="31">
        <f t="shared" si="19"/>
        <v>9.5993768771273569</v>
      </c>
      <c r="M124">
        <v>5676.78</v>
      </c>
      <c r="N124" s="31">
        <f t="shared" si="14"/>
        <v>-7.6217499749167456E-4</v>
      </c>
      <c r="O124" s="31">
        <f t="shared" si="20"/>
        <v>4.738294015995057E-5</v>
      </c>
      <c r="P124" s="31">
        <f t="shared" si="21"/>
        <v>9.9449883932263567</v>
      </c>
      <c r="R124">
        <v>17406.86</v>
      </c>
      <c r="S124" s="31">
        <f t="shared" si="15"/>
        <v>3.5780176191135852E-3</v>
      </c>
      <c r="T124" s="31">
        <f t="shared" si="22"/>
        <v>4.8835764757159823E-5</v>
      </c>
      <c r="U124" s="31">
        <f t="shared" si="23"/>
        <v>9.6648993829706207</v>
      </c>
      <c r="V124" s="14"/>
    </row>
    <row r="125" spans="1:22" x14ac:dyDescent="0.25">
      <c r="A125" s="2">
        <v>119</v>
      </c>
      <c r="B125" s="1">
        <v>39120</v>
      </c>
      <c r="C125">
        <v>12666.87</v>
      </c>
      <c r="D125" s="31">
        <f t="shared" si="12"/>
        <v>4.421177122629319E-5</v>
      </c>
      <c r="E125" s="31">
        <f t="shared" si="16"/>
        <v>2.0407385742492228E-5</v>
      </c>
      <c r="F125" s="31">
        <f t="shared" si="17"/>
        <v>10.799517893432181</v>
      </c>
      <c r="H125">
        <v>6369.5</v>
      </c>
      <c r="I125" s="31">
        <f t="shared" si="13"/>
        <v>3.6556733844917222E-3</v>
      </c>
      <c r="J125" s="31">
        <f t="shared" si="18"/>
        <v>3.9385994717205147E-5</v>
      </c>
      <c r="K125" s="31">
        <f t="shared" si="19"/>
        <v>9.8027931626378866</v>
      </c>
      <c r="M125">
        <v>5703</v>
      </c>
      <c r="N125" s="31">
        <f t="shared" si="14"/>
        <v>4.6188155961654773E-3</v>
      </c>
      <c r="O125" s="31">
        <f t="shared" si="20"/>
        <v>4.3275623577299844E-5</v>
      </c>
      <c r="P125" s="31">
        <f t="shared" si="21"/>
        <v>9.5549539738029381</v>
      </c>
      <c r="R125">
        <v>17292.32</v>
      </c>
      <c r="S125" s="31">
        <f t="shared" si="15"/>
        <v>-6.580164371977535E-3</v>
      </c>
      <c r="T125" s="31">
        <f t="shared" si="22"/>
        <v>4.5549776906217352E-5</v>
      </c>
      <c r="U125" s="31">
        <f t="shared" si="23"/>
        <v>9.0461279883593555</v>
      </c>
      <c r="V125" s="14"/>
    </row>
    <row r="126" spans="1:22" x14ac:dyDescent="0.25">
      <c r="A126" s="2">
        <v>120</v>
      </c>
      <c r="B126" s="1">
        <v>39121</v>
      </c>
      <c r="C126">
        <v>12637.63</v>
      </c>
      <c r="D126" s="31">
        <f t="shared" si="12"/>
        <v>-2.3083839969938588E-3</v>
      </c>
      <c r="E126" s="31">
        <f t="shared" si="16"/>
        <v>1.9811967420006351E-5</v>
      </c>
      <c r="F126" s="31">
        <f t="shared" si="17"/>
        <v>10.560263886974992</v>
      </c>
      <c r="H126">
        <v>6346.4</v>
      </c>
      <c r="I126" s="31">
        <f t="shared" si="13"/>
        <v>-3.6266582934296825E-3</v>
      </c>
      <c r="J126" s="31">
        <f t="shared" si="18"/>
        <v>3.6491800808358495E-5</v>
      </c>
      <c r="K126" s="31">
        <f t="shared" si="19"/>
        <v>9.8579954075356184</v>
      </c>
      <c r="M126">
        <v>5665.1</v>
      </c>
      <c r="N126" s="31">
        <f t="shared" si="14"/>
        <v>-6.645625109591379E-3</v>
      </c>
      <c r="O126" s="31">
        <f t="shared" si="20"/>
        <v>4.1349992923386578E-5</v>
      </c>
      <c r="P126" s="31">
        <f t="shared" si="21"/>
        <v>9.0253768649377335</v>
      </c>
      <c r="R126">
        <v>17292.48</v>
      </c>
      <c r="S126" s="31">
        <f t="shared" si="15"/>
        <v>9.2526624536126145E-6</v>
      </c>
      <c r="T126" s="31">
        <f t="shared" si="22"/>
        <v>4.5344483227050671E-5</v>
      </c>
      <c r="U126" s="31">
        <f t="shared" si="23"/>
        <v>10.001220149569669</v>
      </c>
      <c r="V126" s="14"/>
    </row>
    <row r="127" spans="1:22" x14ac:dyDescent="0.25">
      <c r="A127" s="2">
        <v>121</v>
      </c>
      <c r="B127" s="1">
        <v>39122</v>
      </c>
      <c r="C127">
        <v>12580.83</v>
      </c>
      <c r="D127" s="31">
        <f t="shared" si="12"/>
        <v>-4.4945136073772755E-3</v>
      </c>
      <c r="E127" s="31">
        <f t="shared" si="16"/>
        <v>1.9389352456933173E-5</v>
      </c>
      <c r="F127" s="31">
        <f t="shared" si="17"/>
        <v>9.8089439267218257</v>
      </c>
      <c r="H127">
        <v>6382.8</v>
      </c>
      <c r="I127" s="31">
        <f t="shared" si="13"/>
        <v>5.7355351065171666E-3</v>
      </c>
      <c r="J127" s="31">
        <f t="shared" si="18"/>
        <v>3.3896000890144785E-5</v>
      </c>
      <c r="K127" s="31">
        <f t="shared" si="19"/>
        <v>9.3217048420101349</v>
      </c>
      <c r="M127">
        <v>5692.45</v>
      </c>
      <c r="N127" s="31">
        <f t="shared" si="14"/>
        <v>4.8278053344158892E-3</v>
      </c>
      <c r="O127" s="31">
        <f t="shared" si="20"/>
        <v>4.1596977641896786E-5</v>
      </c>
      <c r="P127" s="31">
        <f t="shared" si="21"/>
        <v>9.5271609826912034</v>
      </c>
      <c r="R127">
        <v>17504.330000000002</v>
      </c>
      <c r="S127" s="31">
        <f t="shared" si="15"/>
        <v>1.225099002572229E-2</v>
      </c>
      <c r="T127" s="31">
        <f t="shared" si="22"/>
        <v>4.1209416869645206E-5</v>
      </c>
      <c r="U127" s="31">
        <f t="shared" si="23"/>
        <v>6.4547937653489571</v>
      </c>
      <c r="V127" s="14"/>
    </row>
    <row r="128" spans="1:22" x14ac:dyDescent="0.25">
      <c r="A128" s="2">
        <v>122</v>
      </c>
      <c r="B128" s="1">
        <v>39126</v>
      </c>
      <c r="C128">
        <v>12654.85</v>
      </c>
      <c r="D128" s="31">
        <f t="shared" si="12"/>
        <v>5.8835545826468076E-3</v>
      </c>
      <c r="E128" s="31">
        <f t="shared" si="16"/>
        <v>1.9413025710835349E-5</v>
      </c>
      <c r="F128" s="31">
        <f t="shared" si="17"/>
        <v>9.0664225871205648</v>
      </c>
      <c r="H128">
        <v>6381.8</v>
      </c>
      <c r="I128" s="31">
        <f t="shared" si="13"/>
        <v>-1.5667105345616342E-4</v>
      </c>
      <c r="J128" s="31">
        <f t="shared" si="18"/>
        <v>3.3784820319543725E-5</v>
      </c>
      <c r="K128" s="31">
        <f t="shared" si="19"/>
        <v>10.29477242537331</v>
      </c>
      <c r="M128">
        <v>5682.69</v>
      </c>
      <c r="N128" s="31">
        <f t="shared" si="14"/>
        <v>-1.7145517308013629E-3</v>
      </c>
      <c r="O128" s="31">
        <f t="shared" si="20"/>
        <v>3.9991922553505788E-5</v>
      </c>
      <c r="P128" s="31">
        <f t="shared" si="21"/>
        <v>10.05332602573621</v>
      </c>
      <c r="R128">
        <v>17621.45</v>
      </c>
      <c r="S128" s="31">
        <f t="shared" si="15"/>
        <v>6.6909159048074941E-3</v>
      </c>
      <c r="T128" s="31">
        <f t="shared" si="22"/>
        <v>5.1138207377908293E-5</v>
      </c>
      <c r="U128" s="31">
        <f t="shared" si="23"/>
        <v>9.0055401402699289</v>
      </c>
      <c r="V128" s="14"/>
    </row>
    <row r="129" spans="1:22" x14ac:dyDescent="0.25">
      <c r="A129" s="2">
        <v>123</v>
      </c>
      <c r="B129" s="1">
        <v>39127</v>
      </c>
      <c r="C129">
        <v>12741.86</v>
      </c>
      <c r="D129" s="31">
        <f t="shared" si="12"/>
        <v>6.8756247604673474E-3</v>
      </c>
      <c r="E129" s="31">
        <f t="shared" si="16"/>
        <v>1.9856645703666762E-5</v>
      </c>
      <c r="F129" s="31">
        <f t="shared" si="17"/>
        <v>8.4461962984564067</v>
      </c>
      <c r="H129">
        <v>6421.2</v>
      </c>
      <c r="I129" s="31">
        <f t="shared" si="13"/>
        <v>6.1738067629821735E-3</v>
      </c>
      <c r="J129" s="31">
        <f t="shared" si="18"/>
        <v>3.0029974227511357E-5</v>
      </c>
      <c r="K129" s="31">
        <f t="shared" si="19"/>
        <v>9.1440530403988678</v>
      </c>
      <c r="M129">
        <v>5725.84</v>
      </c>
      <c r="N129" s="31">
        <f t="shared" si="14"/>
        <v>7.5932348940379556E-3</v>
      </c>
      <c r="O129" s="31">
        <f t="shared" si="20"/>
        <v>3.674024178800025E-5</v>
      </c>
      <c r="P129" s="31">
        <f t="shared" si="21"/>
        <v>8.6423173551406958</v>
      </c>
      <c r="R129">
        <v>17752.64</v>
      </c>
      <c r="S129" s="31">
        <f t="shared" si="15"/>
        <v>7.4449037962255483E-3</v>
      </c>
      <c r="T129" s="31">
        <f t="shared" si="22"/>
        <v>5.0557325042122711E-5</v>
      </c>
      <c r="U129" s="31">
        <f t="shared" si="23"/>
        <v>8.796090905943613</v>
      </c>
      <c r="V129" s="14"/>
    </row>
    <row r="130" spans="1:22" x14ac:dyDescent="0.25">
      <c r="A130" s="2">
        <v>124</v>
      </c>
      <c r="B130" s="1">
        <v>39128</v>
      </c>
      <c r="C130">
        <v>12765.01</v>
      </c>
      <c r="D130" s="31">
        <f t="shared" si="12"/>
        <v>1.8168462061268634E-3</v>
      </c>
      <c r="E130" s="31">
        <f t="shared" si="16"/>
        <v>2.065667406728285E-5</v>
      </c>
      <c r="F130" s="31">
        <f t="shared" si="17"/>
        <v>10.627672400212688</v>
      </c>
      <c r="H130">
        <v>6433.3</v>
      </c>
      <c r="I130" s="31">
        <f t="shared" si="13"/>
        <v>1.8843829813742546E-3</v>
      </c>
      <c r="J130" s="31">
        <f t="shared" si="18"/>
        <v>3.0929296566788923E-5</v>
      </c>
      <c r="K130" s="31">
        <f t="shared" si="19"/>
        <v>10.268999731424834</v>
      </c>
      <c r="M130">
        <v>5720.88</v>
      </c>
      <c r="N130" s="31">
        <f t="shared" si="14"/>
        <v>-8.6624844564291636E-4</v>
      </c>
      <c r="O130" s="31">
        <f t="shared" si="20"/>
        <v>3.8575902265147445E-5</v>
      </c>
      <c r="P130" s="31">
        <f t="shared" si="21"/>
        <v>10.143430564818678</v>
      </c>
      <c r="R130">
        <v>17897.23</v>
      </c>
      <c r="S130" s="31">
        <f t="shared" si="15"/>
        <v>8.1447041116138302E-3</v>
      </c>
      <c r="T130" s="31">
        <f t="shared" si="22"/>
        <v>5.100136543639708E-5</v>
      </c>
      <c r="U130" s="31">
        <f t="shared" si="23"/>
        <v>8.5829830724014542</v>
      </c>
      <c r="V130" s="14"/>
    </row>
    <row r="131" spans="1:22" x14ac:dyDescent="0.25">
      <c r="A131" s="2">
        <v>125</v>
      </c>
      <c r="B131" s="1">
        <v>39129</v>
      </c>
      <c r="C131">
        <v>12767.57</v>
      </c>
      <c r="D131" s="31">
        <f t="shared" si="12"/>
        <v>2.0054821735349134E-4</v>
      </c>
      <c r="E131" s="31">
        <f t="shared" si="16"/>
        <v>2.0150243798530096E-5</v>
      </c>
      <c r="F131" s="31">
        <f t="shared" si="17"/>
        <v>10.810298185307531</v>
      </c>
      <c r="H131">
        <v>6419.5</v>
      </c>
      <c r="I131" s="31">
        <f t="shared" si="13"/>
        <v>-2.1450888346572026E-3</v>
      </c>
      <c r="J131" s="31">
        <f t="shared" si="18"/>
        <v>2.7884248213282023E-5</v>
      </c>
      <c r="K131" s="31">
        <f t="shared" si="19"/>
        <v>10.322430492657576</v>
      </c>
      <c r="M131">
        <v>5713.59</v>
      </c>
      <c r="N131" s="31">
        <f t="shared" si="14"/>
        <v>-1.2742794814783675E-3</v>
      </c>
      <c r="O131" s="31">
        <f t="shared" si="20"/>
        <v>3.5256358848614577E-5</v>
      </c>
      <c r="P131" s="31">
        <f t="shared" si="21"/>
        <v>10.206808047001733</v>
      </c>
      <c r="R131">
        <v>17875.650000000001</v>
      </c>
      <c r="S131" s="31">
        <f t="shared" si="15"/>
        <v>-1.2057731838948323E-3</v>
      </c>
      <c r="T131" s="31">
        <f t="shared" si="22"/>
        <v>5.2399786912529371E-5</v>
      </c>
      <c r="U131" s="31">
        <f t="shared" si="23"/>
        <v>9.8288619476403465</v>
      </c>
      <c r="V131" s="14"/>
    </row>
    <row r="132" spans="1:22" x14ac:dyDescent="0.25">
      <c r="A132" s="2">
        <v>126</v>
      </c>
      <c r="B132" s="1">
        <v>39133</v>
      </c>
      <c r="C132">
        <v>12786.64</v>
      </c>
      <c r="D132" s="31">
        <f t="shared" si="12"/>
        <v>1.4936279965568789E-3</v>
      </c>
      <c r="E132" s="31">
        <f t="shared" si="16"/>
        <v>1.9563445271969157E-5</v>
      </c>
      <c r="F132" s="31">
        <f t="shared" si="17"/>
        <v>10.727812406760501</v>
      </c>
      <c r="H132">
        <v>6412.3</v>
      </c>
      <c r="I132" s="31">
        <f t="shared" si="13"/>
        <v>-1.1215826777786148E-3</v>
      </c>
      <c r="J132" s="31">
        <f t="shared" si="18"/>
        <v>2.5294710954429174E-5</v>
      </c>
      <c r="K132" s="31">
        <f t="shared" si="19"/>
        <v>10.535183587623663</v>
      </c>
      <c r="M132">
        <v>5713.45</v>
      </c>
      <c r="N132" s="31">
        <f t="shared" si="14"/>
        <v>-2.4502983238266556E-5</v>
      </c>
      <c r="O132" s="31">
        <f t="shared" si="20"/>
        <v>3.23047856619816E-5</v>
      </c>
      <c r="P132" s="31">
        <f t="shared" si="21"/>
        <v>10.340276590437457</v>
      </c>
      <c r="R132">
        <v>17939.12</v>
      </c>
      <c r="S132" s="31">
        <f t="shared" si="15"/>
        <v>3.5506401165830343E-3</v>
      </c>
      <c r="T132" s="31">
        <f t="shared" si="22"/>
        <v>4.775390606054065E-5</v>
      </c>
      <c r="U132" s="31">
        <f t="shared" si="23"/>
        <v>9.6854493981130361</v>
      </c>
      <c r="V132" s="14"/>
    </row>
    <row r="133" spans="1:22" x14ac:dyDescent="0.25">
      <c r="A133" s="2">
        <v>127</v>
      </c>
      <c r="B133" s="1">
        <v>39134</v>
      </c>
      <c r="C133">
        <v>12738.41</v>
      </c>
      <c r="D133" s="31">
        <f t="shared" ref="D133:D196" si="24">(C133-C132)/C132</f>
        <v>-3.7719056765498651E-3</v>
      </c>
      <c r="E133" s="31">
        <f t="shared" si="16"/>
        <v>1.9057692643837147E-5</v>
      </c>
      <c r="F133" s="31">
        <f t="shared" si="17"/>
        <v>10.121502738244525</v>
      </c>
      <c r="H133">
        <v>6357.1</v>
      </c>
      <c r="I133" s="31">
        <f t="shared" si="13"/>
        <v>-8.6084556243469293E-3</v>
      </c>
      <c r="J133" s="31">
        <f t="shared" si="18"/>
        <v>2.2621321952277866E-5</v>
      </c>
      <c r="K133" s="31">
        <f t="shared" si="19"/>
        <v>7.4207035166373077</v>
      </c>
      <c r="M133">
        <v>5694.56</v>
      </c>
      <c r="N133" s="31">
        <f t="shared" si="14"/>
        <v>-3.3062335366546339E-3</v>
      </c>
      <c r="O133" s="31">
        <f t="shared" si="20"/>
        <v>2.9469790738935815E-5</v>
      </c>
      <c r="P133" s="31">
        <f t="shared" si="21"/>
        <v>10.061216534273738</v>
      </c>
      <c r="R133">
        <v>17913.21</v>
      </c>
      <c r="S133" s="31">
        <f t="shared" si="15"/>
        <v>-1.4443294877340615E-3</v>
      </c>
      <c r="T133" s="31">
        <f t="shared" si="22"/>
        <v>4.4548777987369088E-5</v>
      </c>
      <c r="U133" s="31">
        <f t="shared" si="23"/>
        <v>9.972098788716627</v>
      </c>
      <c r="V133" s="14"/>
    </row>
    <row r="134" spans="1:22" x14ac:dyDescent="0.25">
      <c r="A134" s="2">
        <v>128</v>
      </c>
      <c r="B134" s="1">
        <v>39135</v>
      </c>
      <c r="C134">
        <v>12686.02</v>
      </c>
      <c r="D134" s="31">
        <f t="shared" si="24"/>
        <v>-4.112758185676189E-3</v>
      </c>
      <c r="E134" s="31">
        <f t="shared" si="16"/>
        <v>1.8916743859650393E-5</v>
      </c>
      <c r="F134" s="31">
        <f t="shared" si="17"/>
        <v>9.981293371960243</v>
      </c>
      <c r="H134">
        <v>6380.9</v>
      </c>
      <c r="I134" s="31">
        <f t="shared" si="13"/>
        <v>3.74384546412661E-3</v>
      </c>
      <c r="J134" s="31">
        <f t="shared" si="18"/>
        <v>2.8347436402770591E-5</v>
      </c>
      <c r="K134" s="31">
        <f t="shared" si="19"/>
        <v>9.9765243491039133</v>
      </c>
      <c r="M134">
        <v>5707.86</v>
      </c>
      <c r="N134" s="31">
        <f t="shared" si="14"/>
        <v>2.3355623612709799E-3</v>
      </c>
      <c r="O134" s="31">
        <f t="shared" si="20"/>
        <v>2.7842853971179716E-5</v>
      </c>
      <c r="P134" s="31">
        <f t="shared" si="21"/>
        <v>10.293018538927695</v>
      </c>
      <c r="R134">
        <v>18108.79</v>
      </c>
      <c r="S134" s="31">
        <f t="shared" si="15"/>
        <v>1.0918199474019551E-2</v>
      </c>
      <c r="T134" s="31">
        <f t="shared" si="22"/>
        <v>4.0676501556010267E-5</v>
      </c>
      <c r="U134" s="31">
        <f t="shared" si="23"/>
        <v>7.1792471002278688</v>
      </c>
      <c r="V134" s="14"/>
    </row>
    <row r="135" spans="1:22" x14ac:dyDescent="0.25">
      <c r="A135" s="2">
        <v>129</v>
      </c>
      <c r="B135" s="1">
        <v>39136</v>
      </c>
      <c r="C135">
        <v>12647.48</v>
      </c>
      <c r="D135" s="31">
        <f t="shared" si="24"/>
        <v>-3.0379898502446686E-3</v>
      </c>
      <c r="E135" s="31">
        <f t="shared" si="16"/>
        <v>1.8858327743735598E-5</v>
      </c>
      <c r="F135" s="31">
        <f t="shared" si="17"/>
        <v>10.389149761546289</v>
      </c>
      <c r="H135">
        <v>6401.5</v>
      </c>
      <c r="I135" s="31">
        <f t="shared" ref="I135:I198" si="25">(H135-H134)/H134</f>
        <v>3.228384710620816E-3</v>
      </c>
      <c r="J135" s="31">
        <f t="shared" si="18"/>
        <v>2.6753524143228517E-5</v>
      </c>
      <c r="K135" s="31">
        <f t="shared" si="19"/>
        <v>10.139270707517042</v>
      </c>
      <c r="M135">
        <v>5716.38</v>
      </c>
      <c r="N135" s="31">
        <f t="shared" ref="N135:N198" si="26">(M135-M134)/M134</f>
        <v>1.4926785169924344E-3</v>
      </c>
      <c r="O135" s="31">
        <f t="shared" si="20"/>
        <v>2.5878096999359745E-5</v>
      </c>
      <c r="P135" s="31">
        <f t="shared" si="21"/>
        <v>10.476014202252211</v>
      </c>
      <c r="R135">
        <v>18188.419999999998</v>
      </c>
      <c r="S135" s="31">
        <f t="shared" ref="S135:S198" si="27">(R135-R134)/R134</f>
        <v>4.3973120236082798E-3</v>
      </c>
      <c r="T135" s="31">
        <f t="shared" si="22"/>
        <v>4.7837896767193079E-5</v>
      </c>
      <c r="U135" s="31">
        <f t="shared" si="23"/>
        <v>9.5434866612665736</v>
      </c>
      <c r="V135" s="14"/>
    </row>
    <row r="136" spans="1:22" x14ac:dyDescent="0.25">
      <c r="A136" s="2">
        <v>130</v>
      </c>
      <c r="B136" s="1">
        <v>39139</v>
      </c>
      <c r="C136">
        <v>12632.26</v>
      </c>
      <c r="D136" s="31">
        <f t="shared" si="24"/>
        <v>-1.2034017843870356E-3</v>
      </c>
      <c r="E136" s="31">
        <f t="shared" si="16"/>
        <v>1.8577360852711131E-5</v>
      </c>
      <c r="F136" s="31">
        <f t="shared" si="17"/>
        <v>10.815613077997241</v>
      </c>
      <c r="H136">
        <v>6434.7</v>
      </c>
      <c r="I136" s="31">
        <f t="shared" si="25"/>
        <v>5.1862844645785859E-3</v>
      </c>
      <c r="J136" s="31">
        <f t="shared" si="18"/>
        <v>2.4937170341401549E-5</v>
      </c>
      <c r="K136" s="31">
        <f t="shared" si="19"/>
        <v>9.5205384663948873</v>
      </c>
      <c r="M136">
        <v>5762.54</v>
      </c>
      <c r="N136" s="31">
        <f t="shared" si="26"/>
        <v>8.0750404976575822E-3</v>
      </c>
      <c r="O136" s="31">
        <f t="shared" si="20"/>
        <v>2.3802587228200453E-5</v>
      </c>
      <c r="P136" s="31">
        <f t="shared" si="21"/>
        <v>7.9062544515091577</v>
      </c>
      <c r="R136">
        <v>18215.349999999999</v>
      </c>
      <c r="S136" s="31">
        <f t="shared" si="27"/>
        <v>1.4806123896413373E-3</v>
      </c>
      <c r="T136" s="31">
        <f t="shared" si="22"/>
        <v>4.5238771388366333E-5</v>
      </c>
      <c r="U136" s="31">
        <f t="shared" si="23"/>
        <v>9.9550973426802791</v>
      </c>
      <c r="V136" s="14"/>
    </row>
    <row r="137" spans="1:22" x14ac:dyDescent="0.25">
      <c r="A137" s="2">
        <v>131</v>
      </c>
      <c r="B137" s="1">
        <v>39140</v>
      </c>
      <c r="C137">
        <v>12216.24</v>
      </c>
      <c r="D137" s="31">
        <f t="shared" si="24"/>
        <v>-3.2933141021479956E-2</v>
      </c>
      <c r="E137" s="31">
        <f t="shared" si="16"/>
        <v>1.8077541438643916E-5</v>
      </c>
      <c r="F137" s="31">
        <f t="shared" si="17"/>
        <v>-49.075801562324571</v>
      </c>
      <c r="H137">
        <v>6286.1</v>
      </c>
      <c r="I137" s="31">
        <f t="shared" si="25"/>
        <v>-2.3093539714361115E-2</v>
      </c>
      <c r="J137" s="31">
        <f t="shared" si="18"/>
        <v>2.5155205029963431E-5</v>
      </c>
      <c r="K137" s="31">
        <f t="shared" si="19"/>
        <v>-10.610398233299254</v>
      </c>
      <c r="M137">
        <v>5588.39</v>
      </c>
      <c r="N137" s="31">
        <f t="shared" si="26"/>
        <v>-3.0221048357147999E-2</v>
      </c>
      <c r="O137" s="31">
        <f t="shared" si="20"/>
        <v>2.7436149106101143E-5</v>
      </c>
      <c r="P137" s="31">
        <f t="shared" si="21"/>
        <v>-22.784978985992193</v>
      </c>
      <c r="R137">
        <v>18119.919999999998</v>
      </c>
      <c r="S137" s="31">
        <f t="shared" si="27"/>
        <v>-5.2389879963876786E-3</v>
      </c>
      <c r="T137" s="31">
        <f t="shared" si="22"/>
        <v>4.1313250606195005E-5</v>
      </c>
      <c r="U137" s="31">
        <f t="shared" si="23"/>
        <v>9.4299642687775478</v>
      </c>
      <c r="V137" s="14"/>
    </row>
    <row r="138" spans="1:22" x14ac:dyDescent="0.25">
      <c r="A138" s="2">
        <v>132</v>
      </c>
      <c r="B138" s="1">
        <v>39141</v>
      </c>
      <c r="C138">
        <v>12268.63</v>
      </c>
      <c r="D138" s="31">
        <f t="shared" si="24"/>
        <v>4.288553597506223E-3</v>
      </c>
      <c r="E138" s="31">
        <f t="shared" ref="E138:E201" si="28">$C$2*E137+(1-$C$2)*D137*D137</f>
        <v>4.9197791505631683E-5</v>
      </c>
      <c r="F138" s="31">
        <f t="shared" ref="F138:F201" si="29">-LN(E138)-D138*D138/E138</f>
        <v>9.5458301657697273</v>
      </c>
      <c r="H138">
        <v>6171.5</v>
      </c>
      <c r="I138" s="31">
        <f t="shared" si="25"/>
        <v>-1.8230699479804706E-2</v>
      </c>
      <c r="J138" s="31">
        <f t="shared" ref="J138:J201" si="30">H$2*J137+(1-H$2)*I137*I137</f>
        <v>8.1672783572459291E-5</v>
      </c>
      <c r="K138" s="31">
        <f t="shared" ref="K138:K201" si="31">-LN(J138)-I138*I138/J138</f>
        <v>5.3433998019064051</v>
      </c>
      <c r="M138">
        <v>5516.32</v>
      </c>
      <c r="N138" s="31">
        <f t="shared" si="26"/>
        <v>-1.289637981601152E-2</v>
      </c>
      <c r="O138" s="31">
        <f t="shared" ref="O138:O201" si="32">M$2*O137+(1-M$2)*N137*N137</f>
        <v>1.0518003428561582E-4</v>
      </c>
      <c r="P138" s="31">
        <f t="shared" ref="P138:P201" si="33">-LN(O138)-N138*N138/O138</f>
        <v>7.5785805688286807</v>
      </c>
      <c r="R138">
        <v>17604.12</v>
      </c>
      <c r="S138" s="31">
        <f t="shared" si="27"/>
        <v>-2.846590934176306E-2</v>
      </c>
      <c r="T138" s="31">
        <f t="shared" ref="T138:T201" si="34">R$2*T137+(1-R$2)*S137*S137</f>
        <v>4.0048752914306198E-5</v>
      </c>
      <c r="U138" s="31">
        <f t="shared" ref="U138:U201" si="35">-LN(T138)-S138*S138/T138</f>
        <v>-10.107626352311904</v>
      </c>
      <c r="V138" s="14"/>
    </row>
    <row r="139" spans="1:22" x14ac:dyDescent="0.25">
      <c r="A139" s="2">
        <v>133</v>
      </c>
      <c r="B139" s="1">
        <v>39142</v>
      </c>
      <c r="C139">
        <v>12234.34</v>
      </c>
      <c r="D139" s="31">
        <f t="shared" si="24"/>
        <v>-2.7949330935890197E-3</v>
      </c>
      <c r="E139" s="31">
        <f t="shared" si="28"/>
        <v>4.8298887872621186E-5</v>
      </c>
      <c r="F139" s="31">
        <f t="shared" si="29"/>
        <v>9.7763663942399646</v>
      </c>
      <c r="H139">
        <v>6116</v>
      </c>
      <c r="I139" s="31">
        <f t="shared" si="25"/>
        <v>-8.9929514704690915E-3</v>
      </c>
      <c r="J139" s="31">
        <f t="shared" si="30"/>
        <v>1.0955424882489401E-4</v>
      </c>
      <c r="K139" s="31">
        <f t="shared" si="31"/>
        <v>8.3808886119477144</v>
      </c>
      <c r="M139">
        <v>5458.4</v>
      </c>
      <c r="N139" s="31">
        <f t="shared" si="26"/>
        <v>-1.0499753458827638E-2</v>
      </c>
      <c r="O139" s="31">
        <f t="shared" si="32"/>
        <v>1.1054534181539518E-4</v>
      </c>
      <c r="P139" s="31">
        <f t="shared" si="33"/>
        <v>8.112803302540712</v>
      </c>
      <c r="R139">
        <v>17453.509999999998</v>
      </c>
      <c r="S139" s="31">
        <f t="shared" si="27"/>
        <v>-8.5553836261057399E-3</v>
      </c>
      <c r="T139" s="31">
        <f t="shared" si="34"/>
        <v>1.1029057427488812E-4</v>
      </c>
      <c r="U139" s="31">
        <f t="shared" si="35"/>
        <v>8.4487398296581588</v>
      </c>
      <c r="V139" s="14"/>
    </row>
    <row r="140" spans="1:22" x14ac:dyDescent="0.25">
      <c r="A140" s="2">
        <v>134</v>
      </c>
      <c r="B140" s="1">
        <v>39143</v>
      </c>
      <c r="C140">
        <v>12114.1</v>
      </c>
      <c r="D140" s="31">
        <f t="shared" si="24"/>
        <v>-9.8280740930855107E-3</v>
      </c>
      <c r="E140" s="31">
        <f t="shared" si="28"/>
        <v>4.7117494419613157E-5</v>
      </c>
      <c r="F140" s="31">
        <f t="shared" si="29"/>
        <v>7.9128624417667695</v>
      </c>
      <c r="H140">
        <v>6116.2</v>
      </c>
      <c r="I140" s="31">
        <f t="shared" si="25"/>
        <v>3.2701111837772744E-5</v>
      </c>
      <c r="J140" s="31">
        <f t="shared" si="30"/>
        <v>1.0636431582698362E-4</v>
      </c>
      <c r="K140" s="31">
        <f t="shared" si="31"/>
        <v>9.148630361101036</v>
      </c>
      <c r="M140">
        <v>5424.7</v>
      </c>
      <c r="N140" s="31">
        <f t="shared" si="26"/>
        <v>-6.173970394254694E-3</v>
      </c>
      <c r="O140" s="31">
        <f t="shared" si="32"/>
        <v>1.1051896844704394E-4</v>
      </c>
      <c r="P140" s="31">
        <f t="shared" si="33"/>
        <v>8.7654241316222823</v>
      </c>
      <c r="R140">
        <v>17217.93</v>
      </c>
      <c r="S140" s="31">
        <f t="shared" si="27"/>
        <v>-1.3497571548645408E-2</v>
      </c>
      <c r="T140" s="31">
        <f t="shared" si="34"/>
        <v>1.0690770078192766E-4</v>
      </c>
      <c r="U140" s="31">
        <f t="shared" si="35"/>
        <v>7.43941641163575</v>
      </c>
      <c r="V140" s="14"/>
    </row>
    <row r="141" spans="1:22" x14ac:dyDescent="0.25">
      <c r="A141" s="2">
        <v>135</v>
      </c>
      <c r="B141" s="1">
        <v>39146</v>
      </c>
      <c r="C141">
        <v>12050.41</v>
      </c>
      <c r="D141" s="31">
        <f t="shared" si="24"/>
        <v>-5.2575098439009505E-3</v>
      </c>
      <c r="E141" s="31">
        <f t="shared" si="28"/>
        <v>4.8561103018396993E-5</v>
      </c>
      <c r="F141" s="31">
        <f t="shared" si="29"/>
        <v>9.3634788437346845</v>
      </c>
      <c r="H141">
        <v>6058.7</v>
      </c>
      <c r="I141" s="31">
        <f t="shared" si="25"/>
        <v>-9.4012622216408884E-3</v>
      </c>
      <c r="J141" s="31">
        <f t="shared" si="30"/>
        <v>9.4534506199230292E-5</v>
      </c>
      <c r="K141" s="31">
        <f t="shared" si="31"/>
        <v>8.331609451862672</v>
      </c>
      <c r="M141">
        <v>5385.03</v>
      </c>
      <c r="N141" s="31">
        <f t="shared" si="26"/>
        <v>-7.3128467933710759E-3</v>
      </c>
      <c r="O141" s="31">
        <f t="shared" si="32"/>
        <v>1.0416509726239408E-4</v>
      </c>
      <c r="P141" s="31">
        <f t="shared" si="33"/>
        <v>8.656139517969434</v>
      </c>
      <c r="R141">
        <v>16642.25</v>
      </c>
      <c r="S141" s="31">
        <f t="shared" si="27"/>
        <v>-3.3434913488439105E-2</v>
      </c>
      <c r="T141" s="31">
        <f t="shared" si="34"/>
        <v>1.1377237026129242E-4</v>
      </c>
      <c r="U141" s="31">
        <f t="shared" si="35"/>
        <v>-0.74439144064483997</v>
      </c>
      <c r="V141" s="14"/>
    </row>
    <row r="142" spans="1:22" x14ac:dyDescent="0.25">
      <c r="A142" s="2">
        <v>136</v>
      </c>
      <c r="B142" s="1">
        <v>39147</v>
      </c>
      <c r="C142">
        <v>12207.59</v>
      </c>
      <c r="D142" s="31">
        <f t="shared" si="24"/>
        <v>1.3043539597407913E-2</v>
      </c>
      <c r="E142" s="31">
        <f t="shared" si="28"/>
        <v>4.7950678831331872E-5</v>
      </c>
      <c r="F142" s="31">
        <f t="shared" si="29"/>
        <v>6.3972350623177494</v>
      </c>
      <c r="H142">
        <v>6138.5</v>
      </c>
      <c r="I142" s="31">
        <f t="shared" si="25"/>
        <v>1.3171142324261011E-2</v>
      </c>
      <c r="J142" s="31">
        <f t="shared" si="30"/>
        <v>9.3850411854337423E-5</v>
      </c>
      <c r="K142" s="31">
        <f t="shared" si="31"/>
        <v>7.4253456592687472</v>
      </c>
      <c r="M142">
        <v>5437.13</v>
      </c>
      <c r="N142" s="31">
        <f t="shared" si="26"/>
        <v>9.6749693130772467E-3</v>
      </c>
      <c r="O142" s="31">
        <f t="shared" si="32"/>
        <v>9.9716805726606981E-5</v>
      </c>
      <c r="P142" s="31">
        <f t="shared" si="33"/>
        <v>8.2744676509274822</v>
      </c>
      <c r="R142">
        <v>16844.5</v>
      </c>
      <c r="S142" s="31">
        <f t="shared" si="27"/>
        <v>1.2152803857651459E-2</v>
      </c>
      <c r="T142" s="31">
        <f t="shared" si="34"/>
        <v>2.0534062284633607E-4</v>
      </c>
      <c r="U142" s="31">
        <f t="shared" si="35"/>
        <v>7.7715933115471598</v>
      </c>
      <c r="V142" s="14"/>
    </row>
    <row r="143" spans="1:22" x14ac:dyDescent="0.25">
      <c r="A143" s="2">
        <v>137</v>
      </c>
      <c r="B143" s="1">
        <v>39148</v>
      </c>
      <c r="C143">
        <v>12192.45</v>
      </c>
      <c r="D143" s="31">
        <f t="shared" si="24"/>
        <v>-1.2402120320226528E-3</v>
      </c>
      <c r="E143" s="31">
        <f t="shared" si="28"/>
        <v>5.151591317437595E-5</v>
      </c>
      <c r="F143" s="31">
        <f t="shared" si="29"/>
        <v>9.8437625080351996</v>
      </c>
      <c r="H143">
        <v>6156.5</v>
      </c>
      <c r="I143" s="31">
        <f t="shared" si="25"/>
        <v>2.932312454182618E-3</v>
      </c>
      <c r="J143" s="31">
        <f t="shared" si="30"/>
        <v>1.0270676922584886E-4</v>
      </c>
      <c r="K143" s="31">
        <f t="shared" si="31"/>
        <v>9.099914033801797</v>
      </c>
      <c r="M143">
        <v>5455.07</v>
      </c>
      <c r="N143" s="31">
        <f t="shared" si="26"/>
        <v>3.2995348649010781E-3</v>
      </c>
      <c r="O143" s="31">
        <f t="shared" si="32"/>
        <v>9.91804402499453E-5</v>
      </c>
      <c r="P143" s="31">
        <f t="shared" si="33"/>
        <v>9.1088008128389326</v>
      </c>
      <c r="R143">
        <v>16764.62</v>
      </c>
      <c r="S143" s="31">
        <f t="shared" si="27"/>
        <v>-4.7422007183354218E-3</v>
      </c>
      <c r="T143" s="31">
        <f t="shared" si="34"/>
        <v>2.0008338026548261E-4</v>
      </c>
      <c r="U143" s="31">
        <f t="shared" si="35"/>
        <v>8.4043808965281226</v>
      </c>
      <c r="V143" s="14"/>
    </row>
    <row r="144" spans="1:22" x14ac:dyDescent="0.25">
      <c r="A144" s="2">
        <v>138</v>
      </c>
      <c r="B144" s="1">
        <v>39149</v>
      </c>
      <c r="C144">
        <v>12260.7</v>
      </c>
      <c r="D144" s="31">
        <f t="shared" si="24"/>
        <v>5.5977264618677948E-3</v>
      </c>
      <c r="E144" s="31">
        <f t="shared" si="28"/>
        <v>5.0057591113955952E-5</v>
      </c>
      <c r="F144" s="31">
        <f t="shared" si="29"/>
        <v>9.2763665682477736</v>
      </c>
      <c r="H144">
        <v>6227.7</v>
      </c>
      <c r="I144" s="31">
        <f t="shared" si="25"/>
        <v>1.1565012588321258E-2</v>
      </c>
      <c r="J144" s="31">
        <f t="shared" si="30"/>
        <v>9.2239963604855518E-5</v>
      </c>
      <c r="K144" s="31">
        <f t="shared" si="31"/>
        <v>7.8411000672326976</v>
      </c>
      <c r="M144">
        <v>5524.26</v>
      </c>
      <c r="N144" s="31">
        <f t="shared" si="26"/>
        <v>1.2683613592492949E-2</v>
      </c>
      <c r="O144" s="31">
        <f t="shared" si="32"/>
        <v>9.1431857510079179E-5</v>
      </c>
      <c r="P144" s="31">
        <f t="shared" si="33"/>
        <v>7.5404198657356218</v>
      </c>
      <c r="R144">
        <v>17090.310000000001</v>
      </c>
      <c r="S144" s="31">
        <f t="shared" si="27"/>
        <v>1.9427222328928562E-2</v>
      </c>
      <c r="T144" s="31">
        <f t="shared" si="34"/>
        <v>1.8388806646683331E-4</v>
      </c>
      <c r="U144" s="31">
        <f t="shared" si="35"/>
        <v>6.5487555867038019</v>
      </c>
      <c r="V144" s="14"/>
    </row>
    <row r="145" spans="1:22" x14ac:dyDescent="0.25">
      <c r="A145" s="2">
        <v>139</v>
      </c>
      <c r="B145" s="1">
        <v>39150</v>
      </c>
      <c r="C145">
        <v>12276.32</v>
      </c>
      <c r="D145" s="31">
        <f t="shared" si="24"/>
        <v>1.2739892502058594E-3</v>
      </c>
      <c r="E145" s="31">
        <f t="shared" si="28"/>
        <v>4.9511263681113884E-5</v>
      </c>
      <c r="F145" s="31">
        <f t="shared" si="29"/>
        <v>9.8805289637396108</v>
      </c>
      <c r="H145">
        <v>6245.2</v>
      </c>
      <c r="I145" s="31">
        <f t="shared" si="25"/>
        <v>2.8100261733866438E-3</v>
      </c>
      <c r="J145" s="31">
        <f t="shared" si="30"/>
        <v>9.6856690913198136E-5</v>
      </c>
      <c r="K145" s="31">
        <f t="shared" si="31"/>
        <v>9.160753029751584</v>
      </c>
      <c r="M145">
        <v>5537.84</v>
      </c>
      <c r="N145" s="31">
        <f t="shared" si="26"/>
        <v>2.458247801515484E-3</v>
      </c>
      <c r="O145" s="31">
        <f t="shared" si="32"/>
        <v>9.752606085259598E-5</v>
      </c>
      <c r="P145" s="31">
        <f t="shared" si="33"/>
        <v>9.1734281817856527</v>
      </c>
      <c r="R145">
        <v>17164.04</v>
      </c>
      <c r="S145" s="31">
        <f t="shared" si="27"/>
        <v>4.314140586098178E-3</v>
      </c>
      <c r="T145" s="31">
        <f t="shared" si="34"/>
        <v>2.0153643957560832E-4</v>
      </c>
      <c r="U145" s="31">
        <f t="shared" si="35"/>
        <v>8.4171907542569215</v>
      </c>
      <c r="V145" s="14"/>
    </row>
    <row r="146" spans="1:22" x14ac:dyDescent="0.25">
      <c r="A146" s="2">
        <v>140</v>
      </c>
      <c r="B146" s="1">
        <v>39153</v>
      </c>
      <c r="C146">
        <v>12318.62</v>
      </c>
      <c r="D146" s="31">
        <f t="shared" si="24"/>
        <v>3.4456579821967081E-3</v>
      </c>
      <c r="E146" s="31">
        <f t="shared" si="28"/>
        <v>4.8113914093233301E-5</v>
      </c>
      <c r="F146" s="31">
        <f t="shared" si="29"/>
        <v>9.695179782545285</v>
      </c>
      <c r="H146">
        <v>6233.3</v>
      </c>
      <c r="I146" s="31">
        <f t="shared" si="25"/>
        <v>-1.9054633958879839E-3</v>
      </c>
      <c r="J146" s="31">
        <f t="shared" si="30"/>
        <v>8.6962435615886636E-5</v>
      </c>
      <c r="K146" s="31">
        <f t="shared" si="31"/>
        <v>9.3082830529062726</v>
      </c>
      <c r="M146">
        <v>5496.07</v>
      </c>
      <c r="N146" s="31">
        <f t="shared" si="26"/>
        <v>-7.5426520087255025E-3</v>
      </c>
      <c r="O146" s="31">
        <f t="shared" si="32"/>
        <v>8.9497563577748556E-5</v>
      </c>
      <c r="P146" s="31">
        <f t="shared" si="33"/>
        <v>8.685621523203638</v>
      </c>
      <c r="R146">
        <v>17292.39</v>
      </c>
      <c r="S146" s="31">
        <f t="shared" si="27"/>
        <v>7.4778432117379437E-3</v>
      </c>
      <c r="T146" s="31">
        <f t="shared" si="34"/>
        <v>1.8485509577950129E-4</v>
      </c>
      <c r="U146" s="31">
        <f t="shared" si="35"/>
        <v>8.2934411587604888</v>
      </c>
      <c r="V146" s="14"/>
    </row>
    <row r="147" spans="1:22" x14ac:dyDescent="0.25">
      <c r="A147" s="2">
        <v>141</v>
      </c>
      <c r="B147" s="1">
        <v>39154</v>
      </c>
      <c r="C147">
        <v>12075.96</v>
      </c>
      <c r="D147" s="31">
        <f t="shared" si="24"/>
        <v>-1.9698635074383467E-2</v>
      </c>
      <c r="E147" s="31">
        <f t="shared" si="28"/>
        <v>4.7056412939231039E-5</v>
      </c>
      <c r="F147" s="31">
        <f t="shared" si="29"/>
        <v>1.7179712335545148</v>
      </c>
      <c r="H147">
        <v>6161.2</v>
      </c>
      <c r="I147" s="31">
        <f t="shared" si="25"/>
        <v>-1.1566906774902597E-2</v>
      </c>
      <c r="J147" s="31">
        <f t="shared" si="30"/>
        <v>7.7694220067145827E-5</v>
      </c>
      <c r="K147" s="31">
        <f t="shared" si="31"/>
        <v>7.7406796825100272</v>
      </c>
      <c r="M147">
        <v>5432.94</v>
      </c>
      <c r="N147" s="31">
        <f t="shared" si="26"/>
        <v>-1.1486389365492091E-2</v>
      </c>
      <c r="O147" s="31">
        <f t="shared" si="32"/>
        <v>8.6636084721131263E-5</v>
      </c>
      <c r="P147" s="31">
        <f t="shared" si="33"/>
        <v>7.8309051438278185</v>
      </c>
      <c r="R147">
        <v>17178.84</v>
      </c>
      <c r="S147" s="31">
        <f t="shared" si="27"/>
        <v>-6.5664723037127471E-3</v>
      </c>
      <c r="T147" s="31">
        <f t="shared" si="34"/>
        <v>1.7309701981347192E-4</v>
      </c>
      <c r="U147" s="31">
        <f t="shared" si="35"/>
        <v>8.4125577874674207</v>
      </c>
      <c r="V147" s="14"/>
    </row>
    <row r="148" spans="1:22" x14ac:dyDescent="0.25">
      <c r="A148" s="2">
        <v>142</v>
      </c>
      <c r="B148" s="1">
        <v>39155</v>
      </c>
      <c r="C148">
        <v>12133.4</v>
      </c>
      <c r="D148" s="31">
        <f t="shared" si="24"/>
        <v>4.7565576566997994E-3</v>
      </c>
      <c r="E148" s="31">
        <f t="shared" si="28"/>
        <v>5.7006000691917107E-5</v>
      </c>
      <c r="F148" s="31">
        <f t="shared" si="29"/>
        <v>9.3754687720334999</v>
      </c>
      <c r="H148">
        <v>6000.7</v>
      </c>
      <c r="I148" s="31">
        <f t="shared" si="25"/>
        <v>-2.6050120106472764E-2</v>
      </c>
      <c r="J148" s="31">
        <f t="shared" si="30"/>
        <v>8.3933610463041104E-5</v>
      </c>
      <c r="K148" s="31">
        <f t="shared" si="31"/>
        <v>1.3004186931039037</v>
      </c>
      <c r="M148">
        <v>5296.22</v>
      </c>
      <c r="N148" s="31">
        <f t="shared" si="26"/>
        <v>-2.5165011945649934E-2</v>
      </c>
      <c r="O148" s="31">
        <f t="shared" si="32"/>
        <v>9.0611676816285434E-5</v>
      </c>
      <c r="P148" s="31">
        <f t="shared" si="33"/>
        <v>2.3200067428710041</v>
      </c>
      <c r="R148">
        <v>16676.89</v>
      </c>
      <c r="S148" s="31">
        <f t="shared" si="27"/>
        <v>-2.9219085805560836E-2</v>
      </c>
      <c r="T148" s="31">
        <f t="shared" si="34"/>
        <v>1.612439664978036E-4</v>
      </c>
      <c r="U148" s="31">
        <f t="shared" si="35"/>
        <v>3.437789406004045</v>
      </c>
      <c r="V148" s="14"/>
    </row>
    <row r="149" spans="1:22" x14ac:dyDescent="0.25">
      <c r="A149" s="2">
        <v>143</v>
      </c>
      <c r="B149" s="1">
        <v>39156</v>
      </c>
      <c r="C149">
        <v>12159.68</v>
      </c>
      <c r="D149" s="31">
        <f t="shared" si="24"/>
        <v>2.1659221652628822E-3</v>
      </c>
      <c r="E149" s="31">
        <f t="shared" si="28"/>
        <v>5.6002778926063979E-5</v>
      </c>
      <c r="F149" s="31">
        <f t="shared" si="29"/>
        <v>9.7063416368879789</v>
      </c>
      <c r="H149">
        <v>6133.2</v>
      </c>
      <c r="I149" s="31">
        <f t="shared" si="25"/>
        <v>2.2080757244988085E-2</v>
      </c>
      <c r="J149" s="31">
        <f t="shared" si="30"/>
        <v>1.5007387991124881E-4</v>
      </c>
      <c r="K149" s="31">
        <f t="shared" si="31"/>
        <v>5.5555840554120746</v>
      </c>
      <c r="M149">
        <v>5389.85</v>
      </c>
      <c r="N149" s="31">
        <f t="shared" si="26"/>
        <v>1.7678646279799575E-2</v>
      </c>
      <c r="O149" s="31">
        <f t="shared" si="32"/>
        <v>1.3823571580143506E-4</v>
      </c>
      <c r="P149" s="31">
        <f t="shared" si="33"/>
        <v>6.6256690208091875</v>
      </c>
      <c r="R149">
        <v>16860.39</v>
      </c>
      <c r="S149" s="31">
        <f t="shared" si="27"/>
        <v>1.1003250606078232E-2</v>
      </c>
      <c r="T149" s="31">
        <f t="shared" si="34"/>
        <v>2.2439573662338198E-4</v>
      </c>
      <c r="U149" s="31">
        <f t="shared" si="35"/>
        <v>7.862554712456653</v>
      </c>
      <c r="V149" s="14"/>
    </row>
    <row r="150" spans="1:22" x14ac:dyDescent="0.25">
      <c r="A150" s="2">
        <v>144</v>
      </c>
      <c r="B150" s="1">
        <v>39157</v>
      </c>
      <c r="C150">
        <v>12110.41</v>
      </c>
      <c r="D150" s="31">
        <f t="shared" si="24"/>
        <v>-4.0519158398905596E-3</v>
      </c>
      <c r="E150" s="31">
        <f t="shared" si="28"/>
        <v>5.4505538169599102E-5</v>
      </c>
      <c r="F150" s="31">
        <f t="shared" si="29"/>
        <v>9.5159907431174311</v>
      </c>
      <c r="H150">
        <v>6130.6</v>
      </c>
      <c r="I150" s="31">
        <f t="shared" si="25"/>
        <v>-4.2392225917945841E-4</v>
      </c>
      <c r="J150" s="31">
        <f t="shared" si="30"/>
        <v>1.8760935197197293E-4</v>
      </c>
      <c r="K150" s="31">
        <f t="shared" si="31"/>
        <v>8.580190776922537</v>
      </c>
      <c r="M150">
        <v>5382.16</v>
      </c>
      <c r="N150" s="31">
        <f t="shared" si="26"/>
        <v>-1.426755846637756E-3</v>
      </c>
      <c r="O150" s="31">
        <f t="shared" si="32"/>
        <v>1.5353207017260119E-4</v>
      </c>
      <c r="P150" s="31">
        <f t="shared" si="33"/>
        <v>8.7683424087823099</v>
      </c>
      <c r="R150">
        <v>16744.150000000001</v>
      </c>
      <c r="S150" s="31">
        <f t="shared" si="27"/>
        <v>-6.894265197898623E-3</v>
      </c>
      <c r="T150" s="31">
        <f t="shared" si="34"/>
        <v>2.1497334932954031E-4</v>
      </c>
      <c r="U150" s="31">
        <f t="shared" si="35"/>
        <v>8.2238951679985774</v>
      </c>
      <c r="V150" s="14"/>
    </row>
    <row r="151" spans="1:22" x14ac:dyDescent="0.25">
      <c r="A151" s="2">
        <v>145</v>
      </c>
      <c r="B151" s="1">
        <v>39160</v>
      </c>
      <c r="C151">
        <v>12226.17</v>
      </c>
      <c r="D151" s="31">
        <f t="shared" si="24"/>
        <v>9.5587184909511919E-3</v>
      </c>
      <c r="E151" s="31">
        <f t="shared" si="28"/>
        <v>5.3394167136444039E-5</v>
      </c>
      <c r="F151" s="31">
        <f t="shared" si="29"/>
        <v>8.1265903117638025</v>
      </c>
      <c r="H151">
        <v>6189.4</v>
      </c>
      <c r="I151" s="31">
        <f t="shared" si="25"/>
        <v>9.5912308746287922E-3</v>
      </c>
      <c r="J151" s="31">
        <f t="shared" si="30"/>
        <v>1.667632697408964E-4</v>
      </c>
      <c r="K151" s="31">
        <f t="shared" si="31"/>
        <v>8.1473047747622243</v>
      </c>
      <c r="M151">
        <v>5458.95</v>
      </c>
      <c r="N151" s="31">
        <f t="shared" si="26"/>
        <v>1.4267505982728117E-2</v>
      </c>
      <c r="O151" s="31">
        <f t="shared" si="32"/>
        <v>1.4023683833660585E-4</v>
      </c>
      <c r="P151" s="31">
        <f t="shared" si="33"/>
        <v>7.4206211288035391</v>
      </c>
      <c r="R151">
        <v>17009.55</v>
      </c>
      <c r="S151" s="31">
        <f t="shared" si="27"/>
        <v>1.5850311899976877E-2</v>
      </c>
      <c r="T151" s="31">
        <f t="shared" si="34"/>
        <v>1.9970386277864139E-4</v>
      </c>
      <c r="U151" s="31">
        <f t="shared" si="35"/>
        <v>7.2606502985290762</v>
      </c>
      <c r="V151" s="14"/>
    </row>
    <row r="152" spans="1:22" x14ac:dyDescent="0.25">
      <c r="A152" s="2">
        <v>146</v>
      </c>
      <c r="B152" s="1">
        <v>39161</v>
      </c>
      <c r="C152">
        <v>12288.1</v>
      </c>
      <c r="D152" s="31">
        <f t="shared" si="24"/>
        <v>5.0653638874643726E-3</v>
      </c>
      <c r="E152" s="31">
        <f t="shared" si="28"/>
        <v>5.4502253031367981E-5</v>
      </c>
      <c r="F152" s="31">
        <f t="shared" si="29"/>
        <v>9.3465006151505428</v>
      </c>
      <c r="H152">
        <v>6220.3</v>
      </c>
      <c r="I152" s="31">
        <f t="shared" si="25"/>
        <v>4.9924063721847912E-3</v>
      </c>
      <c r="J152" s="31">
        <f t="shared" si="30"/>
        <v>1.5844711401633168E-4</v>
      </c>
      <c r="K152" s="31">
        <f t="shared" si="31"/>
        <v>8.5927872222380657</v>
      </c>
      <c r="M152">
        <v>5503.27</v>
      </c>
      <c r="N152" s="31">
        <f t="shared" si="26"/>
        <v>8.1187774205663393E-3</v>
      </c>
      <c r="O152" s="31">
        <f t="shared" si="32"/>
        <v>1.4579419062062148E-4</v>
      </c>
      <c r="P152" s="31">
        <f t="shared" si="33"/>
        <v>8.3812077715202182</v>
      </c>
      <c r="R152">
        <v>17163.2</v>
      </c>
      <c r="S152" s="31">
        <f t="shared" si="27"/>
        <v>9.0331607832071659E-3</v>
      </c>
      <c r="T152" s="31">
        <f t="shared" si="34"/>
        <v>2.0440287477374071E-4</v>
      </c>
      <c r="U152" s="31">
        <f t="shared" si="35"/>
        <v>8.0962158440869239</v>
      </c>
      <c r="V152" s="14"/>
    </row>
    <row r="153" spans="1:22" x14ac:dyDescent="0.25">
      <c r="A153" s="2">
        <v>147</v>
      </c>
      <c r="B153" s="1">
        <v>39163</v>
      </c>
      <c r="C153">
        <v>12461.14</v>
      </c>
      <c r="D153" s="31">
        <f t="shared" si="24"/>
        <v>1.4081916651068843E-2</v>
      </c>
      <c r="E153" s="31">
        <f t="shared" si="28"/>
        <v>5.3660592323122948E-5</v>
      </c>
      <c r="F153" s="31">
        <f t="shared" si="29"/>
        <v>6.13737532602571</v>
      </c>
      <c r="H153">
        <v>6318</v>
      </c>
      <c r="I153" s="31">
        <f t="shared" si="25"/>
        <v>1.5706637943507518E-2</v>
      </c>
      <c r="J153" s="31">
        <f t="shared" si="30"/>
        <v>1.4359657460291851E-4</v>
      </c>
      <c r="K153" s="31">
        <f t="shared" si="31"/>
        <v>7.130505817281966</v>
      </c>
      <c r="M153">
        <v>5598.37</v>
      </c>
      <c r="N153" s="31">
        <f t="shared" si="26"/>
        <v>1.7280634967937143E-2</v>
      </c>
      <c r="O153" s="31">
        <f t="shared" si="32"/>
        <v>1.3878400346345956E-4</v>
      </c>
      <c r="P153" s="31">
        <f t="shared" si="33"/>
        <v>6.7309003784320289</v>
      </c>
      <c r="R153">
        <v>17419.2</v>
      </c>
      <c r="S153" s="31">
        <f t="shared" si="27"/>
        <v>1.4915633448308006E-2</v>
      </c>
      <c r="T153" s="31">
        <f t="shared" si="34"/>
        <v>1.9320399776106778E-4</v>
      </c>
      <c r="U153" s="31">
        <f t="shared" si="35"/>
        <v>7.4002550532325522</v>
      </c>
      <c r="V153" s="14"/>
    </row>
    <row r="154" spans="1:22" x14ac:dyDescent="0.25">
      <c r="A154" s="2">
        <v>148</v>
      </c>
      <c r="B154" s="1">
        <v>39164</v>
      </c>
      <c r="C154">
        <v>12481.01</v>
      </c>
      <c r="D154" s="31">
        <f t="shared" si="24"/>
        <v>1.5945571592968864E-3</v>
      </c>
      <c r="E154" s="31">
        <f t="shared" si="28"/>
        <v>5.7881095062754608E-5</v>
      </c>
      <c r="F154" s="31">
        <f t="shared" si="29"/>
        <v>9.7131915331443075</v>
      </c>
      <c r="H154">
        <v>6339.4</v>
      </c>
      <c r="I154" s="31">
        <f t="shared" si="25"/>
        <v>3.3871478315922183E-3</v>
      </c>
      <c r="J154" s="31">
        <f t="shared" si="30"/>
        <v>1.5506365463553894E-4</v>
      </c>
      <c r="K154" s="31">
        <f t="shared" si="31"/>
        <v>8.6976873613363352</v>
      </c>
      <c r="M154">
        <v>5634.75</v>
      </c>
      <c r="N154" s="31">
        <f t="shared" si="26"/>
        <v>6.4983200467279064E-3</v>
      </c>
      <c r="O154" s="31">
        <f t="shared" si="32"/>
        <v>1.5281113997065083E-4</v>
      </c>
      <c r="P154" s="31">
        <f t="shared" si="33"/>
        <v>8.5099655990948957</v>
      </c>
      <c r="R154">
        <v>17480.61</v>
      </c>
      <c r="S154" s="31">
        <f t="shared" si="27"/>
        <v>3.5254202259575556E-3</v>
      </c>
      <c r="T154" s="31">
        <f t="shared" si="34"/>
        <v>1.9587339418179896E-4</v>
      </c>
      <c r="U154" s="31">
        <f t="shared" si="35"/>
        <v>8.474589906618414</v>
      </c>
      <c r="V154" s="14"/>
    </row>
    <row r="155" spans="1:22" x14ac:dyDescent="0.25">
      <c r="A155" s="2">
        <v>149</v>
      </c>
      <c r="B155" s="1">
        <v>39167</v>
      </c>
      <c r="C155">
        <v>12469.07</v>
      </c>
      <c r="D155" s="31">
        <f t="shared" si="24"/>
        <v>-9.5665334776596676E-4</v>
      </c>
      <c r="E155" s="31">
        <f t="shared" si="28"/>
        <v>5.626635110874192E-5</v>
      </c>
      <c r="F155" s="31">
        <f t="shared" si="29"/>
        <v>9.7691486341102092</v>
      </c>
      <c r="H155">
        <v>6291.9</v>
      </c>
      <c r="I155" s="31">
        <f t="shared" si="25"/>
        <v>-7.4928226646054832E-3</v>
      </c>
      <c r="J155" s="31">
        <f t="shared" si="30"/>
        <v>1.3909335586352139E-4</v>
      </c>
      <c r="K155" s="31">
        <f t="shared" si="31"/>
        <v>8.4767342169962774</v>
      </c>
      <c r="M155">
        <v>5576.3</v>
      </c>
      <c r="N155" s="31">
        <f t="shared" si="26"/>
        <v>-1.0373131017347676E-2</v>
      </c>
      <c r="O155" s="31">
        <f t="shared" si="32"/>
        <v>1.4310644769968282E-4</v>
      </c>
      <c r="P155" s="31">
        <f t="shared" si="33"/>
        <v>8.1000210529030312</v>
      </c>
      <c r="R155">
        <v>17521.96</v>
      </c>
      <c r="S155" s="31">
        <f t="shared" si="27"/>
        <v>2.3654780925836424E-3</v>
      </c>
      <c r="T155" s="31">
        <f t="shared" si="34"/>
        <v>1.7914461428110122E-4</v>
      </c>
      <c r="U155" s="31">
        <f t="shared" si="35"/>
        <v>8.5960827099336612</v>
      </c>
      <c r="V155" s="14"/>
    </row>
    <row r="156" spans="1:22" x14ac:dyDescent="0.25">
      <c r="A156" s="2">
        <v>150</v>
      </c>
      <c r="B156" s="1">
        <v>39168</v>
      </c>
      <c r="C156">
        <v>12397.29</v>
      </c>
      <c r="D156" s="31">
        <f t="shared" si="24"/>
        <v>-5.7566442405086217E-3</v>
      </c>
      <c r="E156" s="31">
        <f t="shared" si="28"/>
        <v>5.4651237073731911E-5</v>
      </c>
      <c r="F156" s="31">
        <f t="shared" si="29"/>
        <v>9.2081672016171083</v>
      </c>
      <c r="H156">
        <v>6292.6</v>
      </c>
      <c r="I156" s="31">
        <f t="shared" si="25"/>
        <v>1.1125415216400891E-4</v>
      </c>
      <c r="J156" s="31">
        <f t="shared" si="30"/>
        <v>1.2986747991785717E-4</v>
      </c>
      <c r="K156" s="31">
        <f t="shared" si="31"/>
        <v>8.9489007040926367</v>
      </c>
      <c r="M156">
        <v>5587.06</v>
      </c>
      <c r="N156" s="31">
        <f t="shared" si="26"/>
        <v>1.9295948926708064E-3</v>
      </c>
      <c r="O156" s="31">
        <f t="shared" si="32"/>
        <v>1.3999058634586703E-4</v>
      </c>
      <c r="P156" s="31">
        <f t="shared" si="33"/>
        <v>8.8473383292506611</v>
      </c>
      <c r="R156">
        <v>17365.05</v>
      </c>
      <c r="S156" s="31">
        <f t="shared" si="27"/>
        <v>-8.9550484078265141E-3</v>
      </c>
      <c r="T156" s="31">
        <f t="shared" si="34"/>
        <v>1.6331824549144547E-4</v>
      </c>
      <c r="U156" s="31">
        <f t="shared" si="35"/>
        <v>8.228787586667984</v>
      </c>
      <c r="V156" s="14"/>
    </row>
    <row r="157" spans="1:22" x14ac:dyDescent="0.25">
      <c r="A157" s="2">
        <v>151</v>
      </c>
      <c r="B157" s="1">
        <v>39169</v>
      </c>
      <c r="C157">
        <v>12300.36</v>
      </c>
      <c r="D157" s="31">
        <f t="shared" si="24"/>
        <v>-7.8186442359580426E-3</v>
      </c>
      <c r="E157" s="31">
        <f t="shared" si="28"/>
        <v>5.4023521437156048E-5</v>
      </c>
      <c r="F157" s="31">
        <f t="shared" si="29"/>
        <v>8.694524697730909</v>
      </c>
      <c r="H157">
        <v>6267.2</v>
      </c>
      <c r="I157" s="31">
        <f t="shared" si="25"/>
        <v>-4.0364873025459337E-3</v>
      </c>
      <c r="J157" s="31">
        <f t="shared" si="30"/>
        <v>1.1542488633387028E-4</v>
      </c>
      <c r="K157" s="31">
        <f t="shared" si="31"/>
        <v>8.9257318497194156</v>
      </c>
      <c r="M157">
        <v>5552.69</v>
      </c>
      <c r="N157" s="31">
        <f t="shared" si="26"/>
        <v>-6.1517148553981516E-3</v>
      </c>
      <c r="O157" s="31">
        <f t="shared" si="32"/>
        <v>1.2803185844562309E-4</v>
      </c>
      <c r="P157" s="31">
        <f t="shared" si="33"/>
        <v>8.6676519077981489</v>
      </c>
      <c r="R157">
        <v>17254.73</v>
      </c>
      <c r="S157" s="31">
        <f t="shared" si="27"/>
        <v>-6.352990633485058E-3</v>
      </c>
      <c r="T157" s="31">
        <f t="shared" si="34"/>
        <v>1.5573784149883009E-4</v>
      </c>
      <c r="U157" s="31">
        <f t="shared" si="35"/>
        <v>8.5081798643786044</v>
      </c>
      <c r="V157" s="14"/>
    </row>
    <row r="158" spans="1:22" x14ac:dyDescent="0.25">
      <c r="A158" s="2">
        <v>152</v>
      </c>
      <c r="B158" s="1">
        <v>39170</v>
      </c>
      <c r="C158">
        <v>12348.75</v>
      </c>
      <c r="D158" s="31">
        <f t="shared" si="24"/>
        <v>3.9340311990868088E-3</v>
      </c>
      <c r="E158" s="31">
        <f t="shared" si="28"/>
        <v>5.4230919195994054E-5</v>
      </c>
      <c r="F158" s="31">
        <f t="shared" si="29"/>
        <v>9.5368759957954481</v>
      </c>
      <c r="H158">
        <v>6324.2</v>
      </c>
      <c r="I158" s="31">
        <f t="shared" si="25"/>
        <v>9.0949706407965278E-3</v>
      </c>
      <c r="J158" s="31">
        <f t="shared" si="30"/>
        <v>1.0439938020717919E-4</v>
      </c>
      <c r="K158" s="31">
        <f t="shared" si="31"/>
        <v>8.3749594051102445</v>
      </c>
      <c r="M158">
        <v>5631.53</v>
      </c>
      <c r="N158" s="31">
        <f t="shared" si="26"/>
        <v>1.4198523598472118E-2</v>
      </c>
      <c r="O158" s="31">
        <f t="shared" si="32"/>
        <v>1.2011699339003329E-4</v>
      </c>
      <c r="P158" s="31">
        <f t="shared" si="33"/>
        <v>7.3486967052461107</v>
      </c>
      <c r="R158">
        <v>17263.939999999999</v>
      </c>
      <c r="S158" s="31">
        <f t="shared" si="27"/>
        <v>5.3376668310655263E-4</v>
      </c>
      <c r="T158" s="31">
        <f t="shared" si="34"/>
        <v>1.4521629904320002E-4</v>
      </c>
      <c r="U158" s="31">
        <f t="shared" si="35"/>
        <v>8.8353242612031941</v>
      </c>
      <c r="V158" s="14"/>
    </row>
    <row r="159" spans="1:22" x14ac:dyDescent="0.25">
      <c r="A159" s="2">
        <v>153</v>
      </c>
      <c r="B159" s="1">
        <v>39171</v>
      </c>
      <c r="C159">
        <v>12354.35</v>
      </c>
      <c r="D159" s="31">
        <f t="shared" si="24"/>
        <v>4.5348719506025823E-4</v>
      </c>
      <c r="E159" s="31">
        <f t="shared" si="28"/>
        <v>5.3100091291578392E-5</v>
      </c>
      <c r="F159" s="31">
        <f t="shared" si="29"/>
        <v>9.8394590238026023</v>
      </c>
      <c r="H159">
        <v>6308</v>
      </c>
      <c r="I159" s="31">
        <f t="shared" si="25"/>
        <v>-2.5615888175579233E-3</v>
      </c>
      <c r="J159" s="31">
        <f t="shared" si="30"/>
        <v>1.0198801349060601E-4</v>
      </c>
      <c r="K159" s="31">
        <f t="shared" si="31"/>
        <v>9.126316948127565</v>
      </c>
      <c r="M159">
        <v>5634.16</v>
      </c>
      <c r="N159" s="31">
        <f t="shared" si="26"/>
        <v>4.6701340488288428E-4</v>
      </c>
      <c r="O159" s="31">
        <f t="shared" si="32"/>
        <v>1.2726772148764464E-4</v>
      </c>
      <c r="P159" s="31">
        <f t="shared" si="33"/>
        <v>8.9675039248959223</v>
      </c>
      <c r="R159">
        <v>17287.650000000001</v>
      </c>
      <c r="S159" s="31">
        <f t="shared" si="27"/>
        <v>1.3733829010065355E-3</v>
      </c>
      <c r="T159" s="31">
        <f t="shared" si="34"/>
        <v>1.3199965144356293E-4</v>
      </c>
      <c r="U159" s="31">
        <f t="shared" si="35"/>
        <v>8.9184219913134939</v>
      </c>
      <c r="V159" s="14"/>
    </row>
    <row r="160" spans="1:22" x14ac:dyDescent="0.25">
      <c r="A160" s="2">
        <v>154</v>
      </c>
      <c r="B160" s="1">
        <v>39174</v>
      </c>
      <c r="C160">
        <v>12382.3</v>
      </c>
      <c r="D160" s="31">
        <f t="shared" si="24"/>
        <v>2.2623610307299785E-3</v>
      </c>
      <c r="E160" s="31">
        <f t="shared" si="28"/>
        <v>5.1556663023458258E-5</v>
      </c>
      <c r="F160" s="31">
        <f t="shared" si="29"/>
        <v>9.773554301799523</v>
      </c>
      <c r="H160">
        <v>6315.5</v>
      </c>
      <c r="I160" s="31">
        <f t="shared" si="25"/>
        <v>1.1889663918833227E-3</v>
      </c>
      <c r="J160" s="31">
        <f t="shared" si="30"/>
        <v>9.1374622881552011E-5</v>
      </c>
      <c r="K160" s="31">
        <f t="shared" si="31"/>
        <v>9.2850719389790211</v>
      </c>
      <c r="M160">
        <v>5645.56</v>
      </c>
      <c r="N160" s="31">
        <f t="shared" si="26"/>
        <v>2.0233717182331608E-3</v>
      </c>
      <c r="O160" s="31">
        <f t="shared" si="32"/>
        <v>1.1611792697592255E-4</v>
      </c>
      <c r="P160" s="31">
        <f t="shared" si="33"/>
        <v>9.0256467257549264</v>
      </c>
      <c r="R160">
        <v>17028.41</v>
      </c>
      <c r="S160" s="31">
        <f t="shared" si="27"/>
        <v>-1.4995676104039681E-2</v>
      </c>
      <c r="T160" s="31">
        <f t="shared" si="34"/>
        <v>1.201342862770635E-4</v>
      </c>
      <c r="U160" s="31">
        <f t="shared" si="35"/>
        <v>7.1550758762773548</v>
      </c>
      <c r="V160" s="14"/>
    </row>
    <row r="161" spans="1:22" x14ac:dyDescent="0.25">
      <c r="A161" s="2">
        <v>155</v>
      </c>
      <c r="B161" s="1">
        <v>39175</v>
      </c>
      <c r="C161">
        <v>12510.93</v>
      </c>
      <c r="D161" s="31">
        <f t="shared" si="24"/>
        <v>1.0388215436550642E-2</v>
      </c>
      <c r="E161" s="31">
        <f t="shared" si="28"/>
        <v>5.020161859615385E-5</v>
      </c>
      <c r="F161" s="31">
        <f t="shared" si="29"/>
        <v>7.749831006571271</v>
      </c>
      <c r="H161">
        <v>6366.1</v>
      </c>
      <c r="I161" s="31">
        <f t="shared" si="25"/>
        <v>8.0120338848864488E-3</v>
      </c>
      <c r="J161" s="31">
        <f t="shared" si="30"/>
        <v>8.1369086909278954E-5</v>
      </c>
      <c r="K161" s="31">
        <f t="shared" si="31"/>
        <v>8.6276075751140358</v>
      </c>
      <c r="M161">
        <v>5711.91</v>
      </c>
      <c r="N161" s="31">
        <f t="shared" si="26"/>
        <v>1.175259850218569E-2</v>
      </c>
      <c r="O161" s="31">
        <f t="shared" si="32"/>
        <v>1.062867807093866E-4</v>
      </c>
      <c r="P161" s="31">
        <f t="shared" si="33"/>
        <v>7.8498329452961082</v>
      </c>
      <c r="R161">
        <v>17244.05</v>
      </c>
      <c r="S161" s="31">
        <f t="shared" si="27"/>
        <v>1.2663542867478492E-2</v>
      </c>
      <c r="T161" s="31">
        <f t="shared" si="34"/>
        <v>1.2968541931765261E-4</v>
      </c>
      <c r="U161" s="31">
        <f t="shared" si="35"/>
        <v>7.7138272028525252</v>
      </c>
      <c r="V161" s="14"/>
    </row>
    <row r="162" spans="1:22" x14ac:dyDescent="0.25">
      <c r="A162" s="2">
        <v>156</v>
      </c>
      <c r="B162" s="1">
        <v>39176</v>
      </c>
      <c r="C162">
        <v>12530.05</v>
      </c>
      <c r="D162" s="31">
        <f t="shared" si="24"/>
        <v>1.5282636862326766E-3</v>
      </c>
      <c r="E162" s="31">
        <f t="shared" si="28"/>
        <v>5.1885661266887488E-5</v>
      </c>
      <c r="F162" s="31">
        <f t="shared" si="29"/>
        <v>9.8214539137153185</v>
      </c>
      <c r="H162">
        <v>6364.7</v>
      </c>
      <c r="I162" s="31">
        <f t="shared" si="25"/>
        <v>-2.1991486153226397E-4</v>
      </c>
      <c r="J162" s="31">
        <f t="shared" si="30"/>
        <v>7.9458713278386642E-5</v>
      </c>
      <c r="K162" s="31">
        <f t="shared" si="31"/>
        <v>9.4396643510279308</v>
      </c>
      <c r="M162">
        <v>5739.01</v>
      </c>
      <c r="N162" s="31">
        <f t="shared" si="26"/>
        <v>4.7444725144479456E-3</v>
      </c>
      <c r="O162" s="31">
        <f t="shared" si="32"/>
        <v>1.0908075739280173E-4</v>
      </c>
      <c r="P162" s="31">
        <f t="shared" si="33"/>
        <v>8.9170610082913253</v>
      </c>
      <c r="R162">
        <v>17544.09</v>
      </c>
      <c r="S162" s="31">
        <f t="shared" si="27"/>
        <v>1.7399624798118823E-2</v>
      </c>
      <c r="T162" s="31">
        <f t="shared" si="34"/>
        <v>1.3248319420014858E-4</v>
      </c>
      <c r="U162" s="31">
        <f t="shared" si="35"/>
        <v>6.6438823246127203</v>
      </c>
      <c r="V162" s="14"/>
    </row>
    <row r="163" spans="1:22" x14ac:dyDescent="0.25">
      <c r="A163" s="2">
        <v>157</v>
      </c>
      <c r="B163" s="1">
        <v>39177</v>
      </c>
      <c r="C163">
        <v>12560.83</v>
      </c>
      <c r="D163" s="31">
        <f t="shared" si="24"/>
        <v>2.4564945870128737E-3</v>
      </c>
      <c r="E163" s="31">
        <f t="shared" si="28"/>
        <v>5.0439819702149713E-5</v>
      </c>
      <c r="F163" s="31">
        <f t="shared" si="29"/>
        <v>9.7750946644770593</v>
      </c>
      <c r="H163">
        <v>6397.3</v>
      </c>
      <c r="I163" s="31">
        <f t="shared" si="25"/>
        <v>5.1220010369695925E-3</v>
      </c>
      <c r="J163" s="31">
        <f t="shared" si="30"/>
        <v>7.0626627357156104E-5</v>
      </c>
      <c r="K163" s="31">
        <f t="shared" si="31"/>
        <v>9.1866443512983285</v>
      </c>
      <c r="M163">
        <v>5741.38</v>
      </c>
      <c r="N163" s="31">
        <f t="shared" si="26"/>
        <v>4.1296321142494799E-4</v>
      </c>
      <c r="O163" s="31">
        <f t="shared" si="32"/>
        <v>1.0148336403462909E-4</v>
      </c>
      <c r="P163" s="31">
        <f t="shared" si="33"/>
        <v>9.1939352152341716</v>
      </c>
      <c r="R163">
        <v>17491.419999999998</v>
      </c>
      <c r="S163" s="31">
        <f t="shared" si="27"/>
        <v>-3.0021505817629693E-3</v>
      </c>
      <c r="T163" s="31">
        <f t="shared" si="34"/>
        <v>1.4800996127726693E-4</v>
      </c>
      <c r="U163" s="31">
        <f t="shared" si="35"/>
        <v>8.7573370512520405</v>
      </c>
      <c r="V163" s="14"/>
    </row>
    <row r="164" spans="1:22" x14ac:dyDescent="0.25">
      <c r="A164" s="2">
        <v>158</v>
      </c>
      <c r="B164" s="1">
        <v>39182</v>
      </c>
      <c r="C164">
        <v>12573.85</v>
      </c>
      <c r="D164" s="31">
        <f t="shared" si="24"/>
        <v>1.0365557053156867E-3</v>
      </c>
      <c r="E164" s="31">
        <f t="shared" si="28"/>
        <v>4.914409500624292E-5</v>
      </c>
      <c r="F164" s="31">
        <f t="shared" si="29"/>
        <v>9.8988906496448905</v>
      </c>
      <c r="H164">
        <v>6417.8</v>
      </c>
      <c r="I164" s="31">
        <f t="shared" si="25"/>
        <v>3.2044768886874148E-3</v>
      </c>
      <c r="J164" s="31">
        <f t="shared" si="30"/>
        <v>6.5689341548839491E-5</v>
      </c>
      <c r="K164" s="31">
        <f t="shared" si="31"/>
        <v>9.474252135336009</v>
      </c>
      <c r="M164">
        <v>5766.27</v>
      </c>
      <c r="N164" s="31">
        <f t="shared" si="26"/>
        <v>4.3351946744511474E-3</v>
      </c>
      <c r="O164" s="31">
        <f t="shared" si="32"/>
        <v>9.2592214378826916E-5</v>
      </c>
      <c r="P164" s="31">
        <f t="shared" si="33"/>
        <v>9.084330409789013</v>
      </c>
      <c r="R164">
        <v>17664.689999999999</v>
      </c>
      <c r="S164" s="31">
        <f t="shared" si="27"/>
        <v>9.9059996272458407E-3</v>
      </c>
      <c r="T164" s="31">
        <f t="shared" si="34"/>
        <v>1.353344805445908E-4</v>
      </c>
      <c r="U164" s="31">
        <f t="shared" si="35"/>
        <v>8.1826774900071282</v>
      </c>
      <c r="V164" s="14"/>
    </row>
    <row r="165" spans="1:22" x14ac:dyDescent="0.25">
      <c r="A165" s="2">
        <v>159</v>
      </c>
      <c r="B165" s="1">
        <v>39183</v>
      </c>
      <c r="C165">
        <v>12484.62</v>
      </c>
      <c r="D165" s="31">
        <f t="shared" si="24"/>
        <v>-7.0964740314223215E-3</v>
      </c>
      <c r="E165" s="31">
        <f t="shared" si="28"/>
        <v>4.7741451334716226E-5</v>
      </c>
      <c r="F165" s="31">
        <f t="shared" si="29"/>
        <v>8.894863181403819</v>
      </c>
      <c r="H165">
        <v>6413.3</v>
      </c>
      <c r="I165" s="31">
        <f t="shared" si="25"/>
        <v>-7.01174857427779E-4</v>
      </c>
      <c r="J165" s="31">
        <f t="shared" si="30"/>
        <v>5.9525408137064486E-5</v>
      </c>
      <c r="K165" s="31">
        <f t="shared" si="31"/>
        <v>9.7208478750348934</v>
      </c>
      <c r="M165">
        <v>5751.92</v>
      </c>
      <c r="N165" s="31">
        <f t="shared" si="26"/>
        <v>-2.4886104882359591E-3</v>
      </c>
      <c r="O165" s="31">
        <f t="shared" si="32"/>
        <v>8.611572198632161E-5</v>
      </c>
      <c r="P165" s="31">
        <f t="shared" si="33"/>
        <v>9.2879015874650861</v>
      </c>
      <c r="R165">
        <v>17670.07</v>
      </c>
      <c r="S165" s="31">
        <f t="shared" si="27"/>
        <v>3.0456237839447052E-4</v>
      </c>
      <c r="T165" s="31">
        <f t="shared" si="34"/>
        <v>1.3194160628248928E-4</v>
      </c>
      <c r="U165" s="31">
        <f t="shared" si="35"/>
        <v>8.932448084944232</v>
      </c>
      <c r="V165" s="14"/>
    </row>
    <row r="166" spans="1:22" x14ac:dyDescent="0.25">
      <c r="A166" s="2">
        <v>160</v>
      </c>
      <c r="B166" s="1">
        <v>39184</v>
      </c>
      <c r="C166">
        <v>12552.96</v>
      </c>
      <c r="D166" s="31">
        <f t="shared" si="24"/>
        <v>5.4739351297835512E-3</v>
      </c>
      <c r="E166" s="31">
        <f t="shared" si="28"/>
        <v>4.7817857381427404E-5</v>
      </c>
      <c r="F166" s="31">
        <f t="shared" si="29"/>
        <v>9.3214842922664101</v>
      </c>
      <c r="H166">
        <v>6416.4</v>
      </c>
      <c r="I166" s="31">
        <f t="shared" si="25"/>
        <v>4.8337049568856192E-4</v>
      </c>
      <c r="J166" s="31">
        <f t="shared" si="30"/>
        <v>5.2959623537883062E-5</v>
      </c>
      <c r="K166" s="31">
        <f t="shared" si="31"/>
        <v>9.8415689591466773</v>
      </c>
      <c r="M166">
        <v>5748.94</v>
      </c>
      <c r="N166" s="31">
        <f t="shared" si="26"/>
        <v>-5.1808787326674795E-4</v>
      </c>
      <c r="O166" s="31">
        <f t="shared" si="32"/>
        <v>7.9101770302533226E-5</v>
      </c>
      <c r="P166" s="31">
        <f t="shared" si="33"/>
        <v>9.4413820154282888</v>
      </c>
      <c r="R166">
        <v>17540.419999999998</v>
      </c>
      <c r="S166" s="31">
        <f t="shared" si="27"/>
        <v>-7.3372657833274827E-3</v>
      </c>
      <c r="T166" s="31">
        <f t="shared" si="34"/>
        <v>1.1991798783199971E-4</v>
      </c>
      <c r="U166" s="31">
        <f t="shared" si="35"/>
        <v>8.5797667555007138</v>
      </c>
      <c r="V166" s="14"/>
    </row>
    <row r="167" spans="1:22" x14ac:dyDescent="0.25">
      <c r="A167" s="2">
        <v>161</v>
      </c>
      <c r="B167" s="1">
        <v>39185</v>
      </c>
      <c r="C167">
        <v>12612.13</v>
      </c>
      <c r="D167" s="31">
        <f t="shared" si="24"/>
        <v>4.7136292954012499E-3</v>
      </c>
      <c r="E167" s="31">
        <f t="shared" si="28"/>
        <v>4.7296891461126546E-5</v>
      </c>
      <c r="F167" s="31">
        <f t="shared" si="29"/>
        <v>9.4893035866077113</v>
      </c>
      <c r="H167">
        <v>6462.4</v>
      </c>
      <c r="I167" s="31">
        <f t="shared" si="25"/>
        <v>7.1691291066641738E-3</v>
      </c>
      <c r="J167" s="31">
        <f t="shared" si="30"/>
        <v>4.7095396136146112E-5</v>
      </c>
      <c r="K167" s="31">
        <f t="shared" si="31"/>
        <v>8.8720096933814716</v>
      </c>
      <c r="M167">
        <v>5789.34</v>
      </c>
      <c r="N167" s="31">
        <f t="shared" si="26"/>
        <v>7.0273824391975824E-3</v>
      </c>
      <c r="O167" s="31">
        <f t="shared" si="32"/>
        <v>7.2183404769258255E-5</v>
      </c>
      <c r="P167" s="31">
        <f t="shared" si="33"/>
        <v>8.852152778049355</v>
      </c>
      <c r="R167">
        <v>17363.95</v>
      </c>
      <c r="S167" s="31">
        <f t="shared" si="27"/>
        <v>-1.0060762513098178E-2</v>
      </c>
      <c r="T167" s="31">
        <f t="shared" si="34"/>
        <v>1.1389176157073674E-4</v>
      </c>
      <c r="U167" s="31">
        <f t="shared" si="35"/>
        <v>8.1915327485209612</v>
      </c>
      <c r="V167" s="14"/>
    </row>
    <row r="168" spans="1:22" x14ac:dyDescent="0.25">
      <c r="A168" s="2">
        <v>162</v>
      </c>
      <c r="B168" s="1">
        <v>39188</v>
      </c>
      <c r="C168">
        <v>12720.46</v>
      </c>
      <c r="D168" s="31">
        <f t="shared" si="24"/>
        <v>8.5893500939175169E-3</v>
      </c>
      <c r="E168" s="31">
        <f t="shared" si="28"/>
        <v>4.6565113135179683E-5</v>
      </c>
      <c r="F168" s="31">
        <f t="shared" si="29"/>
        <v>8.3902767715061373</v>
      </c>
      <c r="H168">
        <v>6516.2</v>
      </c>
      <c r="I168" s="31">
        <f t="shared" si="25"/>
        <v>8.3250804654617771E-3</v>
      </c>
      <c r="J168" s="31">
        <f t="shared" si="30"/>
        <v>4.7573758750279681E-5</v>
      </c>
      <c r="K168" s="31">
        <f t="shared" si="31"/>
        <v>8.4963974320638496</v>
      </c>
      <c r="M168">
        <v>5861.97</v>
      </c>
      <c r="N168" s="31">
        <f t="shared" si="26"/>
        <v>1.2545471504523851E-2</v>
      </c>
      <c r="O168" s="31">
        <f t="shared" si="32"/>
        <v>7.018255250974416E-5</v>
      </c>
      <c r="P168" s="31">
        <f t="shared" si="33"/>
        <v>7.3218469659787182</v>
      </c>
      <c r="R168">
        <v>17628.3</v>
      </c>
      <c r="S168" s="31">
        <f t="shared" si="27"/>
        <v>1.5224070559981947E-2</v>
      </c>
      <c r="T168" s="31">
        <f t="shared" si="34"/>
        <v>1.127360962363203E-4</v>
      </c>
      <c r="U168" s="31">
        <f t="shared" si="35"/>
        <v>7.0345770091327999</v>
      </c>
      <c r="V168" s="14"/>
    </row>
    <row r="169" spans="1:22" x14ac:dyDescent="0.25">
      <c r="A169" s="2">
        <v>163</v>
      </c>
      <c r="B169" s="1">
        <v>39189</v>
      </c>
      <c r="C169">
        <v>12773.04</v>
      </c>
      <c r="D169" s="31">
        <f t="shared" si="24"/>
        <v>4.1334983168849039E-3</v>
      </c>
      <c r="E169" s="31">
        <f t="shared" si="28"/>
        <v>4.7359137887651091E-5</v>
      </c>
      <c r="F169" s="31">
        <f t="shared" si="29"/>
        <v>9.596979669569345</v>
      </c>
      <c r="H169">
        <v>6497.8</v>
      </c>
      <c r="I169" s="31">
        <f t="shared" si="25"/>
        <v>-2.8237316227248451E-3</v>
      </c>
      <c r="J169" s="31">
        <f t="shared" si="30"/>
        <v>4.9990944180396052E-5</v>
      </c>
      <c r="K169" s="31">
        <f t="shared" si="31"/>
        <v>9.7441705920690396</v>
      </c>
      <c r="M169">
        <v>5858.14</v>
      </c>
      <c r="N169" s="31">
        <f t="shared" si="26"/>
        <v>-6.53363971497624E-4</v>
      </c>
      <c r="O169" s="31">
        <f t="shared" si="32"/>
        <v>7.7835722634639006E-5</v>
      </c>
      <c r="P169" s="31">
        <f t="shared" si="33"/>
        <v>9.4554256435285922</v>
      </c>
      <c r="R169">
        <v>17527.45</v>
      </c>
      <c r="S169" s="31">
        <f t="shared" si="27"/>
        <v>-5.7209146656228083E-3</v>
      </c>
      <c r="T169" s="31">
        <f t="shared" si="34"/>
        <v>1.2359130059103466E-4</v>
      </c>
      <c r="U169" s="31">
        <f t="shared" si="35"/>
        <v>8.7337151210910609</v>
      </c>
      <c r="V169" s="14"/>
    </row>
    <row r="170" spans="1:22" x14ac:dyDescent="0.25">
      <c r="A170" s="2">
        <v>164</v>
      </c>
      <c r="B170" s="1">
        <v>39190</v>
      </c>
      <c r="C170">
        <v>12803.84</v>
      </c>
      <c r="D170" s="31">
        <f t="shared" si="24"/>
        <v>2.411328861414297E-3</v>
      </c>
      <c r="E170" s="31">
        <f t="shared" si="28"/>
        <v>4.647578016571328E-5</v>
      </c>
      <c r="F170" s="31">
        <f t="shared" si="29"/>
        <v>9.8514709155492088</v>
      </c>
      <c r="H170">
        <v>6449.4</v>
      </c>
      <c r="I170" s="31">
        <f t="shared" si="25"/>
        <v>-7.4486749361323129E-3</v>
      </c>
      <c r="J170" s="31">
        <f t="shared" si="30"/>
        <v>4.5317724321699258E-5</v>
      </c>
      <c r="K170" s="31">
        <f t="shared" si="31"/>
        <v>8.7775064136149137</v>
      </c>
      <c r="M170">
        <v>5835.95</v>
      </c>
      <c r="N170" s="31">
        <f t="shared" si="26"/>
        <v>-3.7878917198975286E-3</v>
      </c>
      <c r="O170" s="31">
        <f t="shared" si="32"/>
        <v>7.1042371823783855E-5</v>
      </c>
      <c r="P170" s="31">
        <f t="shared" si="33"/>
        <v>9.3502683540049691</v>
      </c>
      <c r="R170">
        <v>17667.330000000002</v>
      </c>
      <c r="S170" s="31">
        <f t="shared" si="27"/>
        <v>7.9806246772919625E-3</v>
      </c>
      <c r="T170" s="31">
        <f t="shared" si="34"/>
        <v>1.1530533315225071E-4</v>
      </c>
      <c r="U170" s="31">
        <f t="shared" si="35"/>
        <v>8.515564132995399</v>
      </c>
      <c r="V170" s="14"/>
    </row>
    <row r="171" spans="1:22" x14ac:dyDescent="0.25">
      <c r="A171" s="2">
        <v>165</v>
      </c>
      <c r="B171" s="1">
        <v>39191</v>
      </c>
      <c r="C171">
        <v>12808.63</v>
      </c>
      <c r="D171" s="31">
        <f t="shared" si="24"/>
        <v>3.7410651804451275E-4</v>
      </c>
      <c r="E171" s="31">
        <f t="shared" si="28"/>
        <v>4.5289308433855279E-5</v>
      </c>
      <c r="F171" s="31">
        <f t="shared" si="29"/>
        <v>9.9993493113800991</v>
      </c>
      <c r="H171">
        <v>6440.6</v>
      </c>
      <c r="I171" s="31">
        <f t="shared" si="25"/>
        <v>-1.3644680125281844E-3</v>
      </c>
      <c r="J171" s="31">
        <f t="shared" si="30"/>
        <v>4.6448287940896597E-5</v>
      </c>
      <c r="K171" s="31">
        <f t="shared" si="31"/>
        <v>9.937088247914021</v>
      </c>
      <c r="M171">
        <v>5829.04</v>
      </c>
      <c r="N171" s="31">
        <f t="shared" si="26"/>
        <v>-1.1840403019216844E-3</v>
      </c>
      <c r="O171" s="31">
        <f t="shared" si="32"/>
        <v>6.6066920366755912E-5</v>
      </c>
      <c r="P171" s="31">
        <f t="shared" si="33"/>
        <v>9.6036222123356279</v>
      </c>
      <c r="R171">
        <v>17371.97</v>
      </c>
      <c r="S171" s="31">
        <f t="shared" si="27"/>
        <v>-1.671786285760217E-2</v>
      </c>
      <c r="T171" s="31">
        <f t="shared" si="34"/>
        <v>1.1059843863159134E-4</v>
      </c>
      <c r="U171" s="31">
        <f t="shared" si="35"/>
        <v>6.5825622338827241</v>
      </c>
      <c r="V171" s="14"/>
    </row>
    <row r="172" spans="1:22" x14ac:dyDescent="0.25">
      <c r="A172" s="2">
        <v>166</v>
      </c>
      <c r="B172" s="1">
        <v>39192</v>
      </c>
      <c r="C172">
        <v>12961.98</v>
      </c>
      <c r="D172" s="31">
        <f t="shared" si="24"/>
        <v>1.1972396735638423E-2</v>
      </c>
      <c r="E172" s="31">
        <f t="shared" si="28"/>
        <v>4.3971877217011009E-5</v>
      </c>
      <c r="F172" s="31">
        <f t="shared" si="29"/>
        <v>6.7721885223388663</v>
      </c>
      <c r="H172">
        <v>6486.8</v>
      </c>
      <c r="I172" s="31">
        <f t="shared" si="25"/>
        <v>7.1732447287519508E-3</v>
      </c>
      <c r="J172" s="31">
        <f t="shared" si="30"/>
        <v>4.1489338287181906E-5</v>
      </c>
      <c r="K172" s="31">
        <f t="shared" si="31"/>
        <v>8.8498653330074752</v>
      </c>
      <c r="M172">
        <v>5938.9</v>
      </c>
      <c r="N172" s="31">
        <f t="shared" si="26"/>
        <v>1.8847014259637893E-2</v>
      </c>
      <c r="O172" s="31">
        <f t="shared" si="32"/>
        <v>6.0391963480903287E-5</v>
      </c>
      <c r="P172" s="31">
        <f t="shared" si="33"/>
        <v>3.832912542743748</v>
      </c>
      <c r="R172">
        <v>17452.62</v>
      </c>
      <c r="S172" s="31">
        <f t="shared" si="27"/>
        <v>4.6425362235830367E-3</v>
      </c>
      <c r="T172" s="31">
        <f t="shared" si="34"/>
        <v>1.2599979339187397E-4</v>
      </c>
      <c r="U172" s="31">
        <f t="shared" si="35"/>
        <v>8.8081733230703776</v>
      </c>
      <c r="V172" s="14"/>
    </row>
    <row r="173" spans="1:22" x14ac:dyDescent="0.25">
      <c r="A173" s="2">
        <v>167</v>
      </c>
      <c r="B173" s="1">
        <v>39195</v>
      </c>
      <c r="C173">
        <v>12919.4</v>
      </c>
      <c r="D173" s="31">
        <f t="shared" si="24"/>
        <v>-3.2849919533898316E-3</v>
      </c>
      <c r="E173" s="31">
        <f t="shared" si="28"/>
        <v>4.687132976071005E-5</v>
      </c>
      <c r="F173" s="31">
        <f t="shared" si="29"/>
        <v>9.7378746763630257</v>
      </c>
      <c r="H173">
        <v>6479.7</v>
      </c>
      <c r="I173" s="31">
        <f t="shared" si="25"/>
        <v>-1.094530431029223E-3</v>
      </c>
      <c r="J173" s="31">
        <f t="shared" si="30"/>
        <v>4.2597776485392957E-5</v>
      </c>
      <c r="K173" s="31">
        <f t="shared" si="31"/>
        <v>10.035585041197498</v>
      </c>
      <c r="M173">
        <v>5917.32</v>
      </c>
      <c r="N173" s="31">
        <f t="shared" si="26"/>
        <v>-3.6336695347623177E-3</v>
      </c>
      <c r="O173" s="31">
        <f t="shared" si="32"/>
        <v>8.6265003714338219E-5</v>
      </c>
      <c r="P173" s="31">
        <f t="shared" si="33"/>
        <v>9.2050284990624753</v>
      </c>
      <c r="R173">
        <v>17455.37</v>
      </c>
      <c r="S173" s="31">
        <f t="shared" si="27"/>
        <v>1.5756946521496487E-4</v>
      </c>
      <c r="T173" s="31">
        <f t="shared" si="34"/>
        <v>1.1647504822820387E-4</v>
      </c>
      <c r="U173" s="31">
        <f t="shared" si="35"/>
        <v>9.0576203234914505</v>
      </c>
      <c r="V173" s="14"/>
    </row>
    <row r="174" spans="1:22" x14ac:dyDescent="0.25">
      <c r="A174" s="2">
        <v>168</v>
      </c>
      <c r="B174" s="1">
        <v>39196</v>
      </c>
      <c r="C174">
        <v>12953.94</v>
      </c>
      <c r="D174" s="31">
        <f t="shared" si="24"/>
        <v>2.6734987692927591E-3</v>
      </c>
      <c r="E174" s="31">
        <f t="shared" si="28"/>
        <v>4.5818532254782309E-5</v>
      </c>
      <c r="F174" s="31">
        <f t="shared" si="29"/>
        <v>9.8348239956075663</v>
      </c>
      <c r="H174">
        <v>6429.5</v>
      </c>
      <c r="I174" s="31">
        <f t="shared" si="25"/>
        <v>-7.7472722502584714E-3</v>
      </c>
      <c r="J174" s="31">
        <f t="shared" si="30"/>
        <v>3.7993258215905608E-5</v>
      </c>
      <c r="K174" s="31">
        <f t="shared" si="31"/>
        <v>8.5983418893471448</v>
      </c>
      <c r="M174">
        <v>5886.03</v>
      </c>
      <c r="N174" s="31">
        <f t="shared" si="26"/>
        <v>-5.2878668045669265E-3</v>
      </c>
      <c r="O174" s="31">
        <f t="shared" si="32"/>
        <v>7.9853176996214637E-5</v>
      </c>
      <c r="P174" s="31">
        <f t="shared" si="33"/>
        <v>9.0851590575923318</v>
      </c>
      <c r="R174">
        <v>17451.77</v>
      </c>
      <c r="S174" s="31">
        <f t="shared" si="27"/>
        <v>-2.062402572960954E-4</v>
      </c>
      <c r="T174" s="31">
        <f t="shared" si="34"/>
        <v>1.0585566826643632E-4</v>
      </c>
      <c r="U174" s="31">
        <f t="shared" si="35"/>
        <v>9.1530321907020173</v>
      </c>
      <c r="V174" s="14"/>
    </row>
    <row r="175" spans="1:22" x14ac:dyDescent="0.25">
      <c r="A175" s="2">
        <v>169</v>
      </c>
      <c r="B175" s="1">
        <v>39197</v>
      </c>
      <c r="C175">
        <v>13089.89</v>
      </c>
      <c r="D175" s="31">
        <f t="shared" si="24"/>
        <v>1.0494876462296328E-2</v>
      </c>
      <c r="E175" s="31">
        <f t="shared" si="28"/>
        <v>4.4690137362221052E-5</v>
      </c>
      <c r="F175" s="31">
        <f t="shared" si="29"/>
        <v>7.5511774255705353</v>
      </c>
      <c r="H175">
        <v>6461.9</v>
      </c>
      <c r="I175" s="31">
        <f t="shared" si="25"/>
        <v>5.0392721051403123E-3</v>
      </c>
      <c r="J175" s="31">
        <f t="shared" si="30"/>
        <v>4.0443116224526496E-5</v>
      </c>
      <c r="K175" s="31">
        <f t="shared" si="31"/>
        <v>9.4877133504002966</v>
      </c>
      <c r="M175">
        <v>5947.33</v>
      </c>
      <c r="N175" s="31">
        <f t="shared" si="26"/>
        <v>1.0414489902362064E-2</v>
      </c>
      <c r="O175" s="31">
        <f t="shared" si="32"/>
        <v>7.5299199255392336E-5</v>
      </c>
      <c r="P175" s="31">
        <f t="shared" si="33"/>
        <v>8.0536326465740462</v>
      </c>
      <c r="R175">
        <v>17236.16</v>
      </c>
      <c r="S175" s="31">
        <f t="shared" si="27"/>
        <v>-1.2354620763395378E-2</v>
      </c>
      <c r="T175" s="31">
        <f t="shared" si="34"/>
        <v>9.6206310233871883E-5</v>
      </c>
      <c r="U175" s="31">
        <f t="shared" si="35"/>
        <v>7.6624600703783567</v>
      </c>
      <c r="V175" s="14"/>
    </row>
    <row r="176" spans="1:22" x14ac:dyDescent="0.25">
      <c r="A176" s="2">
        <v>170</v>
      </c>
      <c r="B176" s="1">
        <v>39198</v>
      </c>
      <c r="C176">
        <v>13105.5</v>
      </c>
      <c r="D176" s="31">
        <f t="shared" si="24"/>
        <v>1.1925233901889612E-3</v>
      </c>
      <c r="E176" s="31">
        <f t="shared" si="28"/>
        <v>4.6599996327395443E-5</v>
      </c>
      <c r="F176" s="31">
        <f t="shared" si="29"/>
        <v>9.943392667570409</v>
      </c>
      <c r="H176">
        <v>6469.4</v>
      </c>
      <c r="I176" s="31">
        <f t="shared" si="25"/>
        <v>1.1606493446200035E-3</v>
      </c>
      <c r="J176" s="31">
        <f t="shared" si="30"/>
        <v>3.8769370165207793E-5</v>
      </c>
      <c r="K176" s="31">
        <f t="shared" si="31"/>
        <v>10.123133371772109</v>
      </c>
      <c r="M176">
        <v>5944.44</v>
      </c>
      <c r="N176" s="31">
        <f t="shared" si="26"/>
        <v>-4.8593234274881794E-4</v>
      </c>
      <c r="O176" s="31">
        <f t="shared" si="32"/>
        <v>7.8209510621080001E-5</v>
      </c>
      <c r="P176" s="31">
        <f t="shared" si="33"/>
        <v>9.4531000974968773</v>
      </c>
      <c r="R176">
        <v>17429.169999999998</v>
      </c>
      <c r="S176" s="31">
        <f t="shared" si="27"/>
        <v>1.1197969849432728E-2</v>
      </c>
      <c r="T176" s="31">
        <f t="shared" si="34"/>
        <v>1.0135233111347776E-4</v>
      </c>
      <c r="U176" s="31">
        <f t="shared" si="35"/>
        <v>7.9596936278476038</v>
      </c>
      <c r="V176" s="14"/>
    </row>
    <row r="177" spans="1:22" x14ac:dyDescent="0.25">
      <c r="A177" s="2">
        <v>171</v>
      </c>
      <c r="B177" s="1">
        <v>39199</v>
      </c>
      <c r="C177">
        <v>13120.94</v>
      </c>
      <c r="D177" s="31">
        <f t="shared" si="24"/>
        <v>1.1781313189119461E-3</v>
      </c>
      <c r="E177" s="31">
        <f t="shared" si="28"/>
        <v>4.5281732577087143E-5</v>
      </c>
      <c r="F177" s="31">
        <f t="shared" si="29"/>
        <v>9.9719544694556035</v>
      </c>
      <c r="H177">
        <v>6418.7</v>
      </c>
      <c r="I177" s="31">
        <f t="shared" si="25"/>
        <v>-7.8368936841128733E-3</v>
      </c>
      <c r="J177" s="31">
        <f t="shared" si="30"/>
        <v>3.460723460645544E-5</v>
      </c>
      <c r="K177" s="31">
        <f t="shared" si="31"/>
        <v>8.4967638895830788</v>
      </c>
      <c r="M177">
        <v>5930.77</v>
      </c>
      <c r="N177" s="31">
        <f t="shared" si="26"/>
        <v>-2.299627887572112E-3</v>
      </c>
      <c r="O177" s="31">
        <f t="shared" si="32"/>
        <v>7.1366615940735137E-5</v>
      </c>
      <c r="P177" s="31">
        <f t="shared" si="33"/>
        <v>9.4735800510252037</v>
      </c>
      <c r="R177">
        <v>17400.41</v>
      </c>
      <c r="S177" s="31">
        <f t="shared" si="27"/>
        <v>-1.6501072627094922E-3</v>
      </c>
      <c r="T177" s="31">
        <f t="shared" si="34"/>
        <v>1.0354479783105111E-4</v>
      </c>
      <c r="U177" s="31">
        <f t="shared" si="35"/>
        <v>9.1492098235552017</v>
      </c>
      <c r="V177" s="14"/>
    </row>
    <row r="178" spans="1:22" x14ac:dyDescent="0.25">
      <c r="A178" s="2">
        <v>172</v>
      </c>
      <c r="B178" s="1">
        <v>39204</v>
      </c>
      <c r="C178">
        <v>13211.88</v>
      </c>
      <c r="D178" s="31">
        <f t="shared" si="24"/>
        <v>6.9309058649760372E-3</v>
      </c>
      <c r="E178" s="31">
        <f t="shared" si="28"/>
        <v>4.4000939416355062E-5</v>
      </c>
      <c r="F178" s="31">
        <f t="shared" si="29"/>
        <v>8.9395625167769417</v>
      </c>
      <c r="H178">
        <v>6484.5</v>
      </c>
      <c r="I178" s="31">
        <f t="shared" si="25"/>
        <v>1.0251296991602689E-2</v>
      </c>
      <c r="J178" s="31">
        <f t="shared" si="30"/>
        <v>3.7589028405347893E-5</v>
      </c>
      <c r="K178" s="31">
        <f t="shared" si="31"/>
        <v>7.3930599511115567</v>
      </c>
      <c r="M178">
        <v>5990.13</v>
      </c>
      <c r="N178" s="31">
        <f t="shared" si="26"/>
        <v>1.000881841649561E-2</v>
      </c>
      <c r="O178" s="31">
        <f t="shared" si="32"/>
        <v>6.5567623596566126E-5</v>
      </c>
      <c r="P178" s="31">
        <f t="shared" si="33"/>
        <v>8.1045945042484409</v>
      </c>
      <c r="R178">
        <v>17394.919999999998</v>
      </c>
      <c r="S178" s="31">
        <f t="shared" si="27"/>
        <v>-3.1550980695291666E-4</v>
      </c>
      <c r="T178" s="31">
        <f t="shared" si="34"/>
        <v>9.4350598546494638E-5</v>
      </c>
      <c r="U178" s="31">
        <f t="shared" si="35"/>
        <v>9.267437872780647</v>
      </c>
      <c r="V178" s="14"/>
    </row>
    <row r="179" spans="1:22" x14ac:dyDescent="0.25">
      <c r="A179" s="2">
        <v>173</v>
      </c>
      <c r="B179" s="1">
        <v>39210</v>
      </c>
      <c r="C179">
        <v>13309.07</v>
      </c>
      <c r="D179" s="31">
        <f t="shared" si="24"/>
        <v>7.3562581555388423E-3</v>
      </c>
      <c r="E179" s="31">
        <f t="shared" si="28"/>
        <v>4.4118722568822633E-5</v>
      </c>
      <c r="F179" s="31">
        <f t="shared" si="29"/>
        <v>8.802060113915088</v>
      </c>
      <c r="H179">
        <v>6550.4</v>
      </c>
      <c r="I179" s="31">
        <f t="shared" si="25"/>
        <v>1.0162695658878809E-2</v>
      </c>
      <c r="J179" s="31">
        <f t="shared" si="30"/>
        <v>4.50964419639723E-5</v>
      </c>
      <c r="K179" s="31">
        <f t="shared" si="31"/>
        <v>7.7164958606110954</v>
      </c>
      <c r="M179">
        <v>6034.25</v>
      </c>
      <c r="N179" s="31">
        <f t="shared" si="26"/>
        <v>7.3654494977571251E-3</v>
      </c>
      <c r="O179" s="31">
        <f t="shared" si="32"/>
        <v>6.8604872029443076E-5</v>
      </c>
      <c r="P179" s="31">
        <f t="shared" si="33"/>
        <v>8.796389079142676</v>
      </c>
      <c r="R179">
        <v>17656.84</v>
      </c>
      <c r="S179" s="31">
        <f t="shared" si="27"/>
        <v>1.505726959365159E-2</v>
      </c>
      <c r="T179" s="31">
        <f t="shared" si="34"/>
        <v>8.575561492736434E-5</v>
      </c>
      <c r="U179" s="31">
        <f t="shared" si="35"/>
        <v>6.7202011474818271</v>
      </c>
      <c r="V179" s="14"/>
    </row>
    <row r="180" spans="1:22" x14ac:dyDescent="0.25">
      <c r="A180" s="2">
        <v>174</v>
      </c>
      <c r="B180" s="1">
        <v>39211</v>
      </c>
      <c r="C180">
        <v>13362.87</v>
      </c>
      <c r="D180" s="31">
        <f t="shared" si="24"/>
        <v>4.0423560774720613E-3</v>
      </c>
      <c r="E180" s="31">
        <f t="shared" si="28"/>
        <v>4.4410394393178797E-5</v>
      </c>
      <c r="F180" s="31">
        <f t="shared" si="29"/>
        <v>9.6540906548622214</v>
      </c>
      <c r="H180">
        <v>6549.6</v>
      </c>
      <c r="I180" s="31">
        <f t="shared" si="25"/>
        <v>-1.2212994626271256E-4</v>
      </c>
      <c r="J180" s="31">
        <f t="shared" si="30"/>
        <v>5.1567708772572699E-5</v>
      </c>
      <c r="K180" s="31">
        <f t="shared" si="31"/>
        <v>9.8723256349281012</v>
      </c>
      <c r="M180">
        <v>6051.63</v>
      </c>
      <c r="N180" s="31">
        <f t="shared" si="26"/>
        <v>2.8802253801218226E-3</v>
      </c>
      <c r="O180" s="31">
        <f t="shared" si="32"/>
        <v>6.7345084026218465E-5</v>
      </c>
      <c r="P180" s="31">
        <f t="shared" si="33"/>
        <v>9.482498707130274</v>
      </c>
      <c r="R180">
        <v>17748.12</v>
      </c>
      <c r="S180" s="31">
        <f t="shared" si="27"/>
        <v>5.1696679587060219E-3</v>
      </c>
      <c r="T180" s="31">
        <f t="shared" si="34"/>
        <v>9.8610626177799207E-5</v>
      </c>
      <c r="U180" s="31">
        <f t="shared" si="35"/>
        <v>8.953311380532103</v>
      </c>
      <c r="V180" s="14"/>
    </row>
    <row r="181" spans="1:22" x14ac:dyDescent="0.25">
      <c r="A181" s="2">
        <v>175</v>
      </c>
      <c r="B181" s="1">
        <v>39212</v>
      </c>
      <c r="C181">
        <v>13215.13</v>
      </c>
      <c r="D181" s="31">
        <f t="shared" si="24"/>
        <v>-1.1056008177884062E-2</v>
      </c>
      <c r="E181" s="31">
        <f t="shared" si="28"/>
        <v>4.3591335759195197E-5</v>
      </c>
      <c r="F181" s="31">
        <f t="shared" si="29"/>
        <v>7.2365325980985853</v>
      </c>
      <c r="H181">
        <v>6524.1</v>
      </c>
      <c r="I181" s="31">
        <f t="shared" si="25"/>
        <v>-3.8933675338951993E-3</v>
      </c>
      <c r="J181" s="31">
        <f t="shared" si="30"/>
        <v>4.5833963820070439E-5</v>
      </c>
      <c r="K181" s="31">
        <f t="shared" si="31"/>
        <v>9.6597629428986362</v>
      </c>
      <c r="M181">
        <v>6012.76</v>
      </c>
      <c r="N181" s="31">
        <f t="shared" si="26"/>
        <v>-6.4230628772743688E-3</v>
      </c>
      <c r="O181" s="31">
        <f t="shared" si="32"/>
        <v>6.2162947175074395E-5</v>
      </c>
      <c r="P181" s="31">
        <f t="shared" si="33"/>
        <v>9.0220805784748901</v>
      </c>
      <c r="R181">
        <v>17736.96</v>
      </c>
      <c r="S181" s="31">
        <f t="shared" si="27"/>
        <v>-6.2879899392160156E-4</v>
      </c>
      <c r="T181" s="31">
        <f t="shared" si="34"/>
        <v>9.2055242938434735E-5</v>
      </c>
      <c r="U181" s="31">
        <f t="shared" si="35"/>
        <v>9.2888265759251318</v>
      </c>
      <c r="V181" s="14"/>
    </row>
    <row r="182" spans="1:22" x14ac:dyDescent="0.25">
      <c r="A182" s="2">
        <v>176</v>
      </c>
      <c r="B182" s="1">
        <v>39213</v>
      </c>
      <c r="C182">
        <v>13326.22</v>
      </c>
      <c r="D182" s="31">
        <f t="shared" si="24"/>
        <v>8.406273718079213E-3</v>
      </c>
      <c r="E182" s="31">
        <f t="shared" si="28"/>
        <v>4.5886120277135081E-5</v>
      </c>
      <c r="F182" s="31">
        <f t="shared" si="29"/>
        <v>8.4493301681212838</v>
      </c>
      <c r="H182">
        <v>6565.7</v>
      </c>
      <c r="I182" s="31">
        <f t="shared" si="25"/>
        <v>6.3763584249167627E-3</v>
      </c>
      <c r="J182" s="31">
        <f t="shared" si="30"/>
        <v>4.2422191915377241E-5</v>
      </c>
      <c r="K182" s="31">
        <f t="shared" si="31"/>
        <v>9.1094267270905291</v>
      </c>
      <c r="M182">
        <v>6050.63</v>
      </c>
      <c r="N182" s="31">
        <f t="shared" si="26"/>
        <v>6.298272340821834E-3</v>
      </c>
      <c r="O182" s="31">
        <f t="shared" si="32"/>
        <v>6.0328143573245722E-5</v>
      </c>
      <c r="P182" s="31">
        <f t="shared" si="33"/>
        <v>9.0581707273589007</v>
      </c>
      <c r="R182">
        <v>17553.72</v>
      </c>
      <c r="S182" s="31">
        <f t="shared" si="27"/>
        <v>-1.0330969906906143E-2</v>
      </c>
      <c r="T182" s="31">
        <f t="shared" si="34"/>
        <v>8.3696556933304832E-5</v>
      </c>
      <c r="U182" s="31">
        <f t="shared" si="35"/>
        <v>8.113123591925314</v>
      </c>
      <c r="V182" s="14"/>
    </row>
    <row r="183" spans="1:22" x14ac:dyDescent="0.25">
      <c r="A183" s="2">
        <v>177</v>
      </c>
      <c r="B183" s="1">
        <v>39216</v>
      </c>
      <c r="C183">
        <v>13346.78</v>
      </c>
      <c r="D183" s="31">
        <f t="shared" si="24"/>
        <v>1.5428230961218794E-3</v>
      </c>
      <c r="E183" s="31">
        <f t="shared" si="28"/>
        <v>4.6609166001628541E-5</v>
      </c>
      <c r="F183" s="31">
        <f t="shared" si="29"/>
        <v>9.9226439201840488</v>
      </c>
      <c r="H183">
        <v>6555.5</v>
      </c>
      <c r="I183" s="31">
        <f t="shared" si="25"/>
        <v>-1.5535281843519835E-3</v>
      </c>
      <c r="J183" s="31">
        <f t="shared" si="30"/>
        <v>4.2225971087384384E-5</v>
      </c>
      <c r="K183" s="31">
        <f t="shared" si="31"/>
        <v>10.015319518769937</v>
      </c>
      <c r="M183">
        <v>6026.42</v>
      </c>
      <c r="N183" s="31">
        <f t="shared" si="26"/>
        <v>-4.00123623490447E-3</v>
      </c>
      <c r="O183" s="31">
        <f t="shared" si="32"/>
        <v>5.8515042982396415E-5</v>
      </c>
      <c r="P183" s="31">
        <f t="shared" si="33"/>
        <v>9.4726236900343661</v>
      </c>
      <c r="R183">
        <v>17677.939999999999</v>
      </c>
      <c r="S183" s="31">
        <f t="shared" si="27"/>
        <v>7.0765626887062984E-3</v>
      </c>
      <c r="T183" s="31">
        <f t="shared" si="34"/>
        <v>8.579693612285556E-5</v>
      </c>
      <c r="U183" s="31">
        <f t="shared" si="35"/>
        <v>8.7798497814070604</v>
      </c>
      <c r="V183" s="14"/>
    </row>
    <row r="184" spans="1:22" x14ac:dyDescent="0.25">
      <c r="A184" s="2">
        <v>178</v>
      </c>
      <c r="B184" s="1">
        <v>39217</v>
      </c>
      <c r="C184">
        <v>13383.84</v>
      </c>
      <c r="D184" s="31">
        <f t="shared" si="24"/>
        <v>2.7766996983541715E-3</v>
      </c>
      <c r="E184" s="31">
        <f t="shared" si="28"/>
        <v>4.5318594130292492E-5</v>
      </c>
      <c r="F184" s="31">
        <f t="shared" si="29"/>
        <v>9.8316629491607657</v>
      </c>
      <c r="H184">
        <v>6568.6</v>
      </c>
      <c r="I184" s="31">
        <f t="shared" si="25"/>
        <v>1.9983220196781882E-3</v>
      </c>
      <c r="J184" s="31">
        <f t="shared" si="30"/>
        <v>3.7797989025392004E-5</v>
      </c>
      <c r="K184" s="31">
        <f t="shared" si="31"/>
        <v>10.077606420361217</v>
      </c>
      <c r="M184">
        <v>6049.76</v>
      </c>
      <c r="N184" s="31">
        <f t="shared" si="26"/>
        <v>3.8729461272198327E-3</v>
      </c>
      <c r="O184" s="31">
        <f t="shared" si="32"/>
        <v>5.4784817690329281E-5</v>
      </c>
      <c r="P184" s="31">
        <f t="shared" si="33"/>
        <v>9.5383042307141093</v>
      </c>
      <c r="R184">
        <v>17512.98</v>
      </c>
      <c r="S184" s="31">
        <f t="shared" si="27"/>
        <v>-9.3314039984296326E-3</v>
      </c>
      <c r="T184" s="31">
        <f t="shared" si="34"/>
        <v>8.2539615349188654E-5</v>
      </c>
      <c r="U184" s="31">
        <f t="shared" si="35"/>
        <v>8.3472830010827277</v>
      </c>
      <c r="V184" s="14"/>
    </row>
    <row r="185" spans="1:22" x14ac:dyDescent="0.25">
      <c r="A185" s="2">
        <v>179</v>
      </c>
      <c r="B185" s="1">
        <v>39218</v>
      </c>
      <c r="C185">
        <v>13487.53</v>
      </c>
      <c r="D185" s="31">
        <f t="shared" si="24"/>
        <v>7.747402838049507E-3</v>
      </c>
      <c r="E185" s="31">
        <f t="shared" si="28"/>
        <v>4.4221199543925771E-5</v>
      </c>
      <c r="F185" s="31">
        <f t="shared" si="29"/>
        <v>8.668987790053011</v>
      </c>
      <c r="H185">
        <v>6559.5</v>
      </c>
      <c r="I185" s="31">
        <f t="shared" si="25"/>
        <v>-1.3853789239716779E-3</v>
      </c>
      <c r="J185" s="31">
        <f t="shared" si="30"/>
        <v>3.4038202099854079E-5</v>
      </c>
      <c r="K185" s="31">
        <f t="shared" si="31"/>
        <v>10.231641169900097</v>
      </c>
      <c r="M185">
        <v>6017.91</v>
      </c>
      <c r="N185" s="31">
        <f t="shared" si="26"/>
        <v>-5.2646716563963464E-3</v>
      </c>
      <c r="O185" s="31">
        <f t="shared" si="32"/>
        <v>5.1293301883474109E-5</v>
      </c>
      <c r="P185" s="31">
        <f t="shared" si="33"/>
        <v>9.3375919601833601</v>
      </c>
      <c r="R185">
        <v>17529</v>
      </c>
      <c r="S185" s="31">
        <f t="shared" si="27"/>
        <v>9.1475008822030496E-4</v>
      </c>
      <c r="T185" s="31">
        <f t="shared" si="34"/>
        <v>8.2953217324000338E-5</v>
      </c>
      <c r="U185" s="31">
        <f t="shared" si="35"/>
        <v>9.3871465313020508</v>
      </c>
      <c r="V185" s="14"/>
    </row>
    <row r="186" spans="1:22" x14ac:dyDescent="0.25">
      <c r="A186" s="2">
        <v>180</v>
      </c>
      <c r="B186" s="1">
        <v>39219</v>
      </c>
      <c r="C186">
        <v>13476.72</v>
      </c>
      <c r="D186" s="31">
        <f t="shared" si="24"/>
        <v>-8.0148107177528498E-4</v>
      </c>
      <c r="E186" s="31">
        <f t="shared" si="28"/>
        <v>4.4682264804700225E-5</v>
      </c>
      <c r="F186" s="31">
        <f t="shared" si="29"/>
        <v>10.001557455386237</v>
      </c>
      <c r="H186">
        <v>6579.3</v>
      </c>
      <c r="I186" s="31">
        <f t="shared" si="25"/>
        <v>3.0185227532586604E-3</v>
      </c>
      <c r="J186" s="31">
        <f t="shared" si="30"/>
        <v>3.0465908018265958E-5</v>
      </c>
      <c r="K186" s="31">
        <f t="shared" si="31"/>
        <v>10.099830940029625</v>
      </c>
      <c r="M186">
        <v>6027</v>
      </c>
      <c r="N186" s="31">
        <f t="shared" si="26"/>
        <v>1.5104911838163325E-3</v>
      </c>
      <c r="O186" s="31">
        <f t="shared" si="32"/>
        <v>4.9224240110025092E-5</v>
      </c>
      <c r="P186" s="31">
        <f t="shared" si="33"/>
        <v>9.8727735562513583</v>
      </c>
      <c r="R186">
        <v>17498.599999999999</v>
      </c>
      <c r="S186" s="31">
        <f t="shared" si="27"/>
        <v>-1.7342689257802187E-3</v>
      </c>
      <c r="T186" s="31">
        <f t="shared" si="34"/>
        <v>7.5464817742384205E-5</v>
      </c>
      <c r="U186" s="31">
        <f t="shared" si="35"/>
        <v>9.451988491692763</v>
      </c>
      <c r="V186" s="14"/>
    </row>
    <row r="187" spans="1:22" x14ac:dyDescent="0.25">
      <c r="A187" s="2">
        <v>181</v>
      </c>
      <c r="B187" s="1">
        <v>39220</v>
      </c>
      <c r="C187">
        <v>13556.53</v>
      </c>
      <c r="D187" s="31">
        <f t="shared" si="24"/>
        <v>5.9220641224275129E-3</v>
      </c>
      <c r="E187" s="31">
        <f t="shared" si="28"/>
        <v>4.3397206965374158E-5</v>
      </c>
      <c r="F187" s="31">
        <f t="shared" si="29"/>
        <v>9.2369795155363565</v>
      </c>
      <c r="H187">
        <v>6640.9</v>
      </c>
      <c r="I187" s="31">
        <f t="shared" si="25"/>
        <v>9.3626981593785737E-3</v>
      </c>
      <c r="J187" s="31">
        <f t="shared" si="30"/>
        <v>2.8090850551012116E-5</v>
      </c>
      <c r="K187" s="31">
        <f t="shared" si="31"/>
        <v>7.3594734516265738</v>
      </c>
      <c r="M187">
        <v>6101.14</v>
      </c>
      <c r="N187" s="31">
        <f t="shared" si="26"/>
        <v>1.2301310768209778E-2</v>
      </c>
      <c r="O187" s="31">
        <f t="shared" si="32"/>
        <v>4.5104582185246423E-5</v>
      </c>
      <c r="P187" s="31">
        <f t="shared" si="33"/>
        <v>6.6516071206466236</v>
      </c>
      <c r="R187">
        <v>17399.580000000002</v>
      </c>
      <c r="S187" s="31">
        <f t="shared" si="27"/>
        <v>-5.6587384133586008E-3</v>
      </c>
      <c r="T187" s="31">
        <f t="shared" si="34"/>
        <v>6.8857275192790642E-5</v>
      </c>
      <c r="U187" s="31">
        <f t="shared" si="35"/>
        <v>9.1184356415671246</v>
      </c>
      <c r="V187" s="14"/>
    </row>
    <row r="188" spans="1:22" x14ac:dyDescent="0.25">
      <c r="A188" s="2">
        <v>182</v>
      </c>
      <c r="B188" s="1">
        <v>39223</v>
      </c>
      <c r="C188">
        <v>13542.88</v>
      </c>
      <c r="D188" s="31">
        <f t="shared" si="24"/>
        <v>-1.0068948322322492E-3</v>
      </c>
      <c r="E188" s="31">
        <f t="shared" si="28"/>
        <v>4.3154248638753724E-5</v>
      </c>
      <c r="F188" s="31">
        <f t="shared" si="29"/>
        <v>10.027236348590417</v>
      </c>
      <c r="H188">
        <v>6636.8</v>
      </c>
      <c r="I188" s="31">
        <f t="shared" si="25"/>
        <v>-6.1738619765385036E-4</v>
      </c>
      <c r="J188" s="31">
        <f t="shared" si="30"/>
        <v>3.4716194390124465E-5</v>
      </c>
      <c r="K188" s="31">
        <f t="shared" si="31"/>
        <v>10.257324804053129</v>
      </c>
      <c r="M188">
        <v>6089.91</v>
      </c>
      <c r="N188" s="31">
        <f t="shared" si="26"/>
        <v>-1.8406396181697964E-3</v>
      </c>
      <c r="O188" s="31">
        <f t="shared" si="32"/>
        <v>5.4426177418853213E-5</v>
      </c>
      <c r="P188" s="31">
        <f t="shared" si="33"/>
        <v>9.756416701557491</v>
      </c>
      <c r="R188">
        <v>17556.87</v>
      </c>
      <c r="S188" s="31">
        <f t="shared" si="27"/>
        <v>9.039873376253749E-3</v>
      </c>
      <c r="T188" s="31">
        <f t="shared" si="34"/>
        <v>6.549811451826934E-5</v>
      </c>
      <c r="U188" s="31">
        <f t="shared" si="35"/>
        <v>8.3858302231392088</v>
      </c>
      <c r="V188" s="14"/>
    </row>
    <row r="189" spans="1:22" x14ac:dyDescent="0.25">
      <c r="A189" s="2">
        <v>183</v>
      </c>
      <c r="B189" s="1">
        <v>39224</v>
      </c>
      <c r="C189">
        <v>13539.95</v>
      </c>
      <c r="D189" s="31">
        <f t="shared" si="24"/>
        <v>-2.1634984582293221E-4</v>
      </c>
      <c r="E189" s="31">
        <f t="shared" si="28"/>
        <v>4.1924616536894509E-5</v>
      </c>
      <c r="F189" s="31">
        <f t="shared" si="29"/>
        <v>10.07852093435636</v>
      </c>
      <c r="H189">
        <v>6606.6</v>
      </c>
      <c r="I189" s="31">
        <f t="shared" si="25"/>
        <v>-4.5503857280616887E-3</v>
      </c>
      <c r="J189" s="31">
        <f t="shared" si="30"/>
        <v>3.0897423656172365E-5</v>
      </c>
      <c r="K189" s="31">
        <f t="shared" si="31"/>
        <v>9.714684459231588</v>
      </c>
      <c r="M189">
        <v>6089.72</v>
      </c>
      <c r="N189" s="31">
        <f t="shared" si="26"/>
        <v>-3.119914744217892E-5</v>
      </c>
      <c r="O189" s="31">
        <f t="shared" si="32"/>
        <v>4.9947095141899304E-5</v>
      </c>
      <c r="P189" s="31">
        <f t="shared" si="33"/>
        <v>9.9045267215215311</v>
      </c>
      <c r="R189">
        <v>17680.05</v>
      </c>
      <c r="S189" s="31">
        <f t="shared" si="27"/>
        <v>7.0160569623173323E-3</v>
      </c>
      <c r="T189" s="31">
        <f t="shared" si="34"/>
        <v>6.6977365009283926E-5</v>
      </c>
      <c r="U189" s="31">
        <f t="shared" si="35"/>
        <v>8.8762052209062308</v>
      </c>
      <c r="V189" s="14"/>
    </row>
    <row r="190" spans="1:22" x14ac:dyDescent="0.25">
      <c r="A190" s="2">
        <v>184</v>
      </c>
      <c r="B190" s="1">
        <v>39225</v>
      </c>
      <c r="C190">
        <v>13525.65</v>
      </c>
      <c r="D190" s="31">
        <f t="shared" si="24"/>
        <v>-1.0561338852803069E-3</v>
      </c>
      <c r="E190" s="31">
        <f t="shared" si="28"/>
        <v>4.0702647009465743E-5</v>
      </c>
      <c r="F190" s="31">
        <f t="shared" si="29"/>
        <v>10.081813345904953</v>
      </c>
      <c r="H190">
        <v>6616.4</v>
      </c>
      <c r="I190" s="31">
        <f t="shared" si="25"/>
        <v>1.4833651197286458E-3</v>
      </c>
      <c r="J190" s="31">
        <f t="shared" si="30"/>
        <v>2.9763926097994752E-5</v>
      </c>
      <c r="K190" s="31">
        <f t="shared" si="31"/>
        <v>10.348285950454537</v>
      </c>
      <c r="M190">
        <v>6120.2</v>
      </c>
      <c r="N190" s="31">
        <f t="shared" si="26"/>
        <v>5.0051562304998529E-3</v>
      </c>
      <c r="O190" s="31">
        <f t="shared" si="32"/>
        <v>4.5563855000212066E-5</v>
      </c>
      <c r="P190" s="31">
        <f t="shared" si="33"/>
        <v>9.4465830488731779</v>
      </c>
      <c r="R190">
        <v>17705.12</v>
      </c>
      <c r="S190" s="31">
        <f t="shared" si="27"/>
        <v>1.4179824152080853E-3</v>
      </c>
      <c r="T190" s="31">
        <f t="shared" si="34"/>
        <v>6.5358488532542917E-5</v>
      </c>
      <c r="U190" s="31">
        <f t="shared" si="35"/>
        <v>9.6048594534443961</v>
      </c>
      <c r="V190" s="14"/>
    </row>
    <row r="191" spans="1:22" x14ac:dyDescent="0.25">
      <c r="A191" s="2">
        <v>185</v>
      </c>
      <c r="B191" s="1">
        <v>39226</v>
      </c>
      <c r="C191">
        <v>13441.13</v>
      </c>
      <c r="D191" s="31">
        <f t="shared" si="24"/>
        <v>-6.2488678917464553E-3</v>
      </c>
      <c r="E191" s="31">
        <f t="shared" si="28"/>
        <v>3.9547515272688042E-5</v>
      </c>
      <c r="F191" s="31">
        <f t="shared" si="29"/>
        <v>9.1506296048775351</v>
      </c>
      <c r="H191">
        <v>6565.4</v>
      </c>
      <c r="I191" s="31">
        <f t="shared" si="25"/>
        <v>-7.7081192189105861E-3</v>
      </c>
      <c r="J191" s="31">
        <f t="shared" si="30"/>
        <v>2.6698284463736103E-5</v>
      </c>
      <c r="K191" s="31">
        <f t="shared" si="31"/>
        <v>8.3054835429892435</v>
      </c>
      <c r="M191">
        <v>6048.31</v>
      </c>
      <c r="N191" s="31">
        <f t="shared" si="26"/>
        <v>-1.1746348158556815E-2</v>
      </c>
      <c r="O191" s="31">
        <f t="shared" si="32"/>
        <v>4.3763711464651713E-5</v>
      </c>
      <c r="P191" s="31">
        <f t="shared" si="33"/>
        <v>6.8839406513661583</v>
      </c>
      <c r="R191">
        <v>17696.97</v>
      </c>
      <c r="S191" s="31">
        <f t="shared" si="27"/>
        <v>-4.603188230295992E-4</v>
      </c>
      <c r="T191" s="31">
        <f t="shared" si="34"/>
        <v>5.9581646630833166E-5</v>
      </c>
      <c r="U191" s="31">
        <f t="shared" si="35"/>
        <v>9.7246066198951038</v>
      </c>
      <c r="V191" s="14"/>
    </row>
    <row r="192" spans="1:22" x14ac:dyDescent="0.25">
      <c r="A192" s="2">
        <v>186</v>
      </c>
      <c r="B192" s="1">
        <v>39227</v>
      </c>
      <c r="C192">
        <v>13507.28</v>
      </c>
      <c r="D192" s="31">
        <f t="shared" si="24"/>
        <v>4.9214612164305725E-3</v>
      </c>
      <c r="E192" s="31">
        <f t="shared" si="28"/>
        <v>3.9532949925306757E-5</v>
      </c>
      <c r="F192" s="31">
        <f t="shared" si="29"/>
        <v>9.5257028187842163</v>
      </c>
      <c r="H192">
        <v>6570.5</v>
      </c>
      <c r="I192" s="31">
        <f t="shared" si="25"/>
        <v>7.7679958570694312E-4</v>
      </c>
      <c r="J192" s="31">
        <f t="shared" si="30"/>
        <v>3.0337076383682339E-5</v>
      </c>
      <c r="K192" s="31">
        <f t="shared" si="31"/>
        <v>10.383249517097253</v>
      </c>
      <c r="M192">
        <v>6057.49</v>
      </c>
      <c r="N192" s="31">
        <f t="shared" si="26"/>
        <v>1.5177793466273027E-3</v>
      </c>
      <c r="O192" s="31">
        <f t="shared" si="32"/>
        <v>5.2031783480273277E-5</v>
      </c>
      <c r="P192" s="31">
        <f t="shared" si="33"/>
        <v>9.8193818252531582</v>
      </c>
      <c r="R192">
        <v>17481.21</v>
      </c>
      <c r="S192" s="31">
        <f t="shared" si="27"/>
        <v>-1.2191917599453581E-2</v>
      </c>
      <c r="T192" s="31">
        <f t="shared" si="34"/>
        <v>5.4167573844217836E-5</v>
      </c>
      <c r="U192" s="31">
        <f t="shared" si="35"/>
        <v>7.0792982754684592</v>
      </c>
      <c r="V192" s="14"/>
    </row>
    <row r="193" spans="1:22" x14ac:dyDescent="0.25">
      <c r="A193" s="2">
        <v>187</v>
      </c>
      <c r="B193" s="1">
        <v>39231</v>
      </c>
      <c r="C193">
        <v>13521.34</v>
      </c>
      <c r="D193" s="31">
        <f t="shared" si="24"/>
        <v>1.0409201556493602E-3</v>
      </c>
      <c r="E193" s="31">
        <f t="shared" si="28"/>
        <v>3.9086149943362852E-5</v>
      </c>
      <c r="F193" s="31">
        <f t="shared" si="29"/>
        <v>10.122021180478244</v>
      </c>
      <c r="H193">
        <v>6606.5</v>
      </c>
      <c r="I193" s="31">
        <f t="shared" si="25"/>
        <v>5.4790350810440605E-3</v>
      </c>
      <c r="J193" s="31">
        <f t="shared" si="30"/>
        <v>2.7030073874043554E-5</v>
      </c>
      <c r="K193" s="31">
        <f t="shared" si="31"/>
        <v>9.4079521267130843</v>
      </c>
      <c r="M193">
        <v>6056.39</v>
      </c>
      <c r="N193" s="31">
        <f t="shared" si="26"/>
        <v>-1.815933662291567E-4</v>
      </c>
      <c r="O193" s="31">
        <f t="shared" si="32"/>
        <v>4.7667674215855301E-5</v>
      </c>
      <c r="P193" s="31">
        <f t="shared" si="33"/>
        <v>9.9505652864665297</v>
      </c>
      <c r="R193">
        <v>17672.560000000001</v>
      </c>
      <c r="S193" s="31">
        <f t="shared" si="27"/>
        <v>1.0946038632337361E-2</v>
      </c>
      <c r="T193" s="31">
        <f t="shared" si="34"/>
        <v>6.2783005435174322E-5</v>
      </c>
      <c r="U193" s="31">
        <f t="shared" si="35"/>
        <v>7.7674153971350393</v>
      </c>
      <c r="V193" s="14"/>
    </row>
    <row r="194" spans="1:22" x14ac:dyDescent="0.25">
      <c r="A194" s="2">
        <v>188</v>
      </c>
      <c r="B194" s="1">
        <v>39232</v>
      </c>
      <c r="C194">
        <v>13633.08</v>
      </c>
      <c r="D194" s="31">
        <f t="shared" si="24"/>
        <v>8.2639738369125974E-3</v>
      </c>
      <c r="E194" s="31">
        <f t="shared" si="28"/>
        <v>3.7977255687897137E-5</v>
      </c>
      <c r="F194" s="31">
        <f t="shared" si="29"/>
        <v>8.3802556400180457</v>
      </c>
      <c r="H194">
        <v>6602.1</v>
      </c>
      <c r="I194" s="31">
        <f t="shared" si="25"/>
        <v>-6.6601074699154412E-4</v>
      </c>
      <c r="J194" s="31">
        <f t="shared" si="30"/>
        <v>2.7362596552605105E-5</v>
      </c>
      <c r="K194" s="31">
        <f t="shared" si="31"/>
        <v>10.490122739616146</v>
      </c>
      <c r="M194">
        <v>6042.15</v>
      </c>
      <c r="N194" s="31">
        <f t="shared" si="26"/>
        <v>-2.3512356370710423E-3</v>
      </c>
      <c r="O194" s="31">
        <f t="shared" si="32"/>
        <v>4.3487283159262204E-5</v>
      </c>
      <c r="P194" s="31">
        <f t="shared" si="33"/>
        <v>9.9159172762830128</v>
      </c>
      <c r="R194">
        <v>17588.259999999998</v>
      </c>
      <c r="S194" s="31">
        <f t="shared" si="27"/>
        <v>-4.7701068775549728E-3</v>
      </c>
      <c r="T194" s="31">
        <f t="shared" si="34"/>
        <v>6.7983961766530406E-5</v>
      </c>
      <c r="U194" s="31">
        <f t="shared" si="35"/>
        <v>9.2615433318878964</v>
      </c>
      <c r="V194" s="14"/>
    </row>
    <row r="195" spans="1:22" x14ac:dyDescent="0.25">
      <c r="A195" s="2">
        <v>189</v>
      </c>
      <c r="B195" s="1">
        <v>39233</v>
      </c>
      <c r="C195">
        <v>13627.64</v>
      </c>
      <c r="D195" s="31">
        <f t="shared" si="24"/>
        <v>-3.990294196176146E-4</v>
      </c>
      <c r="E195" s="31">
        <f t="shared" si="28"/>
        <v>3.8861858738293608E-5</v>
      </c>
      <c r="F195" s="31">
        <f t="shared" si="29"/>
        <v>10.151400091988336</v>
      </c>
      <c r="H195">
        <v>6621.4</v>
      </c>
      <c r="I195" s="31">
        <f t="shared" si="25"/>
        <v>2.9233122794261328E-3</v>
      </c>
      <c r="J195" s="31">
        <f t="shared" si="30"/>
        <v>2.4368639839737526E-5</v>
      </c>
      <c r="K195" s="31">
        <f t="shared" si="31"/>
        <v>10.27152693633629</v>
      </c>
      <c r="M195">
        <v>6104</v>
      </c>
      <c r="N195" s="31">
        <f t="shared" si="26"/>
        <v>1.0236422465513165E-2</v>
      </c>
      <c r="O195" s="31">
        <f t="shared" si="32"/>
        <v>4.0156027531532284E-5</v>
      </c>
      <c r="P195" s="31">
        <f t="shared" si="33"/>
        <v>7.5133079544408545</v>
      </c>
      <c r="R195">
        <v>17875.75</v>
      </c>
      <c r="S195" s="31">
        <f t="shared" si="27"/>
        <v>1.6345562323959371E-2</v>
      </c>
      <c r="T195" s="31">
        <f t="shared" si="34"/>
        <v>6.38593237638975E-5</v>
      </c>
      <c r="U195" s="31">
        <f t="shared" si="35"/>
        <v>5.4749846003568727</v>
      </c>
      <c r="V195" s="14"/>
    </row>
    <row r="196" spans="1:22" x14ac:dyDescent="0.25">
      <c r="A196" s="2">
        <v>190</v>
      </c>
      <c r="B196" s="1">
        <v>39234</v>
      </c>
      <c r="C196">
        <v>13668.11</v>
      </c>
      <c r="D196" s="31">
        <f t="shared" si="24"/>
        <v>2.9696998159623503E-3</v>
      </c>
      <c r="E196" s="31">
        <f t="shared" si="28"/>
        <v>3.7732538926452886E-5</v>
      </c>
      <c r="F196" s="31">
        <f t="shared" si="29"/>
        <v>9.9512606316733105</v>
      </c>
      <c r="H196">
        <v>6676.7</v>
      </c>
      <c r="I196" s="31">
        <f t="shared" si="25"/>
        <v>8.3517080979853484E-3</v>
      </c>
      <c r="J196" s="31">
        <f t="shared" si="30"/>
        <v>2.2608805259769389E-5</v>
      </c>
      <c r="K196" s="31">
        <f t="shared" si="31"/>
        <v>7.6120444411963124</v>
      </c>
      <c r="M196">
        <v>6168.15</v>
      </c>
      <c r="N196" s="31">
        <f t="shared" si="26"/>
        <v>1.0509501965923925E-2</v>
      </c>
      <c r="O196" s="31">
        <f t="shared" si="32"/>
        <v>4.5827767898785452E-5</v>
      </c>
      <c r="P196" s="31">
        <f t="shared" si="33"/>
        <v>7.5805175680278847</v>
      </c>
      <c r="R196">
        <v>17958.88</v>
      </c>
      <c r="S196" s="31">
        <f t="shared" si="27"/>
        <v>4.6504342475141474E-3</v>
      </c>
      <c r="T196" s="31">
        <f t="shared" si="34"/>
        <v>8.2400396374746038E-5</v>
      </c>
      <c r="U196" s="31">
        <f t="shared" si="35"/>
        <v>9.141463579385924</v>
      </c>
      <c r="V196" s="14"/>
    </row>
    <row r="197" spans="1:22" x14ac:dyDescent="0.25">
      <c r="A197" s="2">
        <v>191</v>
      </c>
      <c r="B197" s="1">
        <v>39237</v>
      </c>
      <c r="C197">
        <v>13676.32</v>
      </c>
      <c r="D197" s="31">
        <f t="shared" ref="D197:D260" si="36">(C197-C196)/C196</f>
        <v>6.0066827088742529E-4</v>
      </c>
      <c r="E197" s="31">
        <f t="shared" si="28"/>
        <v>3.6888862498815319E-5</v>
      </c>
      <c r="F197" s="31">
        <f t="shared" si="29"/>
        <v>10.197820087597398</v>
      </c>
      <c r="H197">
        <v>6664.1</v>
      </c>
      <c r="I197" s="31">
        <f t="shared" si="25"/>
        <v>-1.8871598244640997E-3</v>
      </c>
      <c r="J197" s="31">
        <f t="shared" si="30"/>
        <v>2.7852002894345801E-5</v>
      </c>
      <c r="K197" s="31">
        <f t="shared" si="31"/>
        <v>10.360737953535001</v>
      </c>
      <c r="M197">
        <v>6125.81</v>
      </c>
      <c r="N197" s="31">
        <f t="shared" si="26"/>
        <v>-6.8642948047630548E-3</v>
      </c>
      <c r="O197" s="31">
        <f t="shared" si="32"/>
        <v>5.1498941894454183E-5</v>
      </c>
      <c r="P197" s="31">
        <f t="shared" si="33"/>
        <v>8.9590073298004071</v>
      </c>
      <c r="R197">
        <v>17973.419999999998</v>
      </c>
      <c r="S197" s="31">
        <f t="shared" si="27"/>
        <v>8.0962732642554734E-4</v>
      </c>
      <c r="T197" s="31">
        <f t="shared" si="34"/>
        <v>7.6858279872235916E-5</v>
      </c>
      <c r="U197" s="31">
        <f t="shared" si="35"/>
        <v>9.4650187155932741</v>
      </c>
      <c r="V197" s="14"/>
    </row>
    <row r="198" spans="1:22" x14ac:dyDescent="0.25">
      <c r="A198" s="2">
        <v>192</v>
      </c>
      <c r="B198" s="1">
        <v>39238</v>
      </c>
      <c r="C198">
        <v>13595.46</v>
      </c>
      <c r="D198" s="31">
        <f t="shared" si="36"/>
        <v>-5.9124091860968874E-3</v>
      </c>
      <c r="E198" s="31">
        <f t="shared" si="28"/>
        <v>3.5822995464752997E-5</v>
      </c>
      <c r="F198" s="31">
        <f t="shared" si="29"/>
        <v>9.261106486659628</v>
      </c>
      <c r="H198">
        <v>6632.8</v>
      </c>
      <c r="I198" s="31">
        <f t="shared" si="25"/>
        <v>-4.6968082711844328E-3</v>
      </c>
      <c r="J198" s="31">
        <f t="shared" si="30"/>
        <v>2.5150378542249963E-5</v>
      </c>
      <c r="K198" s="31">
        <f t="shared" si="31"/>
        <v>9.7135133195869052</v>
      </c>
      <c r="M198">
        <v>6078.54</v>
      </c>
      <c r="N198" s="31">
        <f t="shared" si="26"/>
        <v>-7.7165305486132339E-3</v>
      </c>
      <c r="O198" s="31">
        <f t="shared" si="32"/>
        <v>5.1114520865044813E-5</v>
      </c>
      <c r="P198" s="31">
        <f t="shared" si="33"/>
        <v>8.7165118392822478</v>
      </c>
      <c r="R198">
        <v>18053.810000000001</v>
      </c>
      <c r="S198" s="31">
        <f t="shared" si="27"/>
        <v>4.4727158214743247E-3</v>
      </c>
      <c r="T198" s="31">
        <f t="shared" si="34"/>
        <v>6.990916194771778E-5</v>
      </c>
      <c r="U198" s="31">
        <f t="shared" si="35"/>
        <v>9.2821541163564856</v>
      </c>
      <c r="V198" s="14"/>
    </row>
    <row r="199" spans="1:22" x14ac:dyDescent="0.25">
      <c r="A199" s="2">
        <v>193</v>
      </c>
      <c r="B199" s="1">
        <v>39239</v>
      </c>
      <c r="C199">
        <v>13465.67</v>
      </c>
      <c r="D199" s="31">
        <f t="shared" si="36"/>
        <v>-9.5465692223726945E-3</v>
      </c>
      <c r="E199" s="31">
        <f t="shared" si="28"/>
        <v>3.5797714047190512E-5</v>
      </c>
      <c r="F199" s="31">
        <f t="shared" si="29"/>
        <v>7.6917381485678593</v>
      </c>
      <c r="H199">
        <v>6522.7</v>
      </c>
      <c r="I199" s="31">
        <f t="shared" ref="I199:I262" si="37">(H199-H198)/H198</f>
        <v>-1.6599324568809606E-2</v>
      </c>
      <c r="J199" s="31">
        <f t="shared" si="30"/>
        <v>2.4806664927225333E-5</v>
      </c>
      <c r="K199" s="31">
        <f t="shared" si="31"/>
        <v>-0.50300285943245093</v>
      </c>
      <c r="M199">
        <v>5977.87</v>
      </c>
      <c r="N199" s="31">
        <f t="shared" ref="N199:N262" si="38">(M199-M198)/M198</f>
        <v>-1.6561542738881389E-2</v>
      </c>
      <c r="O199" s="31">
        <f t="shared" si="32"/>
        <v>5.1854360680284429E-5</v>
      </c>
      <c r="P199" s="31">
        <f t="shared" si="33"/>
        <v>4.5775511395575892</v>
      </c>
      <c r="R199">
        <v>18040.93</v>
      </c>
      <c r="S199" s="31">
        <f t="shared" ref="S199:S262" si="39">(R199-R198)/R198</f>
        <v>-7.1342281767676843E-4</v>
      </c>
      <c r="T199" s="31">
        <f t="shared" si="34"/>
        <v>6.5358296581646008E-5</v>
      </c>
      <c r="U199" s="31">
        <f t="shared" si="35"/>
        <v>9.6278387557990897</v>
      </c>
      <c r="V199" s="14"/>
    </row>
    <row r="200" spans="1:22" x14ac:dyDescent="0.25">
      <c r="A200" s="2">
        <v>194</v>
      </c>
      <c r="B200" s="1">
        <v>39240</v>
      </c>
      <c r="C200">
        <v>13266.73</v>
      </c>
      <c r="D200" s="31">
        <f t="shared" si="36"/>
        <v>-1.4773865689564685E-2</v>
      </c>
      <c r="E200" s="31">
        <f t="shared" si="28"/>
        <v>3.7412480975370033E-5</v>
      </c>
      <c r="F200" s="31">
        <f t="shared" si="29"/>
        <v>4.3594342011978142</v>
      </c>
      <c r="H200">
        <v>6505.1</v>
      </c>
      <c r="I200" s="31">
        <f t="shared" si="37"/>
        <v>-2.6982691216826554E-3</v>
      </c>
      <c r="J200" s="31">
        <f t="shared" si="30"/>
        <v>5.2693167511976707E-5</v>
      </c>
      <c r="K200" s="31">
        <f t="shared" si="31"/>
        <v>9.7128539758082688</v>
      </c>
      <c r="M200">
        <v>5890.49</v>
      </c>
      <c r="N200" s="31">
        <f t="shared" si="38"/>
        <v>-1.4617246611251184E-2</v>
      </c>
      <c r="O200" s="31">
        <f t="shared" si="32"/>
        <v>7.1374706775925042E-5</v>
      </c>
      <c r="P200" s="31">
        <f t="shared" si="33"/>
        <v>6.5540149663316054</v>
      </c>
      <c r="R200">
        <v>18053.38</v>
      </c>
      <c r="S200" s="31">
        <f t="shared" si="39"/>
        <v>6.9009746171626004E-4</v>
      </c>
      <c r="T200" s="31">
        <f t="shared" si="34"/>
        <v>5.9444528310420377E-5</v>
      </c>
      <c r="U200" s="31">
        <f t="shared" si="35"/>
        <v>9.7224555672712292</v>
      </c>
      <c r="V200" s="14"/>
    </row>
    <row r="201" spans="1:22" x14ac:dyDescent="0.25">
      <c r="A201" s="2">
        <v>195</v>
      </c>
      <c r="B201" s="1">
        <v>39241</v>
      </c>
      <c r="C201">
        <v>13424.39</v>
      </c>
      <c r="D201" s="31">
        <f t="shared" si="36"/>
        <v>1.1883862865981282E-2</v>
      </c>
      <c r="E201" s="31">
        <f t="shared" si="28"/>
        <v>4.2689711236346535E-5</v>
      </c>
      <c r="F201" s="31">
        <f t="shared" si="29"/>
        <v>6.7533504216972773</v>
      </c>
      <c r="H201">
        <v>6505.1</v>
      </c>
      <c r="I201" s="31">
        <f t="shared" si="37"/>
        <v>0</v>
      </c>
      <c r="J201" s="31">
        <f t="shared" si="30"/>
        <v>4.7642349858605583E-5</v>
      </c>
      <c r="K201" s="31">
        <f t="shared" si="31"/>
        <v>9.9517884893660558</v>
      </c>
      <c r="M201">
        <v>5883.29</v>
      </c>
      <c r="N201" s="31">
        <f t="shared" si="38"/>
        <v>-1.2223091797116739E-3</v>
      </c>
      <c r="O201" s="31">
        <f t="shared" si="32"/>
        <v>8.3861916492139371E-5</v>
      </c>
      <c r="P201" s="31">
        <f t="shared" si="33"/>
        <v>9.3685234897509524</v>
      </c>
      <c r="R201">
        <v>17779.09</v>
      </c>
      <c r="S201" s="31">
        <f t="shared" si="39"/>
        <v>-1.5193276826832474E-2</v>
      </c>
      <c r="T201" s="31">
        <f t="shared" si="34"/>
        <v>5.4067065587676236E-5</v>
      </c>
      <c r="U201" s="31">
        <f t="shared" si="35"/>
        <v>5.5558533124077956</v>
      </c>
      <c r="V201" s="14"/>
    </row>
    <row r="202" spans="1:22" x14ac:dyDescent="0.25">
      <c r="A202" s="2">
        <v>196</v>
      </c>
      <c r="B202" s="1">
        <v>39244</v>
      </c>
      <c r="C202">
        <v>13424.96</v>
      </c>
      <c r="D202" s="31">
        <f t="shared" si="36"/>
        <v>4.2460029841185258E-5</v>
      </c>
      <c r="E202" s="31">
        <f t="shared" ref="E202:E265" si="40">$C$2*E201+(1-$C$2)*D201*D201</f>
        <v>4.5564947179740537E-5</v>
      </c>
      <c r="F202" s="31">
        <f t="shared" ref="F202:F265" si="41">-LN(E202)-D202*D202/E202</f>
        <v>9.9963322725557653</v>
      </c>
      <c r="H202">
        <v>6567.5</v>
      </c>
      <c r="I202" s="31">
        <f t="shared" si="37"/>
        <v>9.5924735976387187E-3</v>
      </c>
      <c r="J202" s="31">
        <f t="shared" ref="J202:J265" si="42">H$2*J201+(1-H$2)*I201*I201</f>
        <v>4.2343527682888512E-5</v>
      </c>
      <c r="K202" s="31">
        <f t="shared" ref="K202:K265" si="43">-LN(J202)-I202*I202/J202</f>
        <v>7.8966226156598784</v>
      </c>
      <c r="M202">
        <v>5940.09</v>
      </c>
      <c r="N202" s="31">
        <f t="shared" si="38"/>
        <v>9.6544620441963904E-3</v>
      </c>
      <c r="O202" s="31">
        <f t="shared" ref="O202:O265" si="44">M$2*O201+(1-M$2)*N201*N201</f>
        <v>7.6633363581142538E-5</v>
      </c>
      <c r="P202" s="31">
        <f t="shared" ref="P202:P265" si="45">-LN(O202)-N202*N202/O202</f>
        <v>8.2601848417389157</v>
      </c>
      <c r="R202">
        <v>17834.48</v>
      </c>
      <c r="S202" s="31">
        <f t="shared" si="39"/>
        <v>3.1154575402902746E-3</v>
      </c>
      <c r="T202" s="31">
        <f t="shared" ref="T202:T265" si="46">R$2*T201+(1-R$2)*S201*S201</f>
        <v>7.0187025478826633E-5</v>
      </c>
      <c r="U202" s="31">
        <f t="shared" ref="U202:U265" si="47">-LN(T202)-S202*S202/T202</f>
        <v>9.4260583410166472</v>
      </c>
      <c r="V202" s="14"/>
    </row>
    <row r="203" spans="1:22" x14ac:dyDescent="0.25">
      <c r="A203" s="2">
        <v>197</v>
      </c>
      <c r="B203" s="1">
        <v>39245</v>
      </c>
      <c r="C203">
        <v>13295.01</v>
      </c>
      <c r="D203" s="31">
        <f t="shared" si="36"/>
        <v>-9.6797308893284539E-3</v>
      </c>
      <c r="E203" s="31">
        <f t="shared" si="40"/>
        <v>4.4235441771136253E-5</v>
      </c>
      <c r="F203" s="31">
        <f t="shared" si="41"/>
        <v>7.9078367471526967</v>
      </c>
      <c r="H203">
        <v>6520.4</v>
      </c>
      <c r="I203" s="31">
        <f t="shared" si="37"/>
        <v>-7.1716787209745508E-3</v>
      </c>
      <c r="J203" s="31">
        <f t="shared" si="42"/>
        <v>4.7868091703586324E-5</v>
      </c>
      <c r="K203" s="31">
        <f t="shared" si="43"/>
        <v>8.8725883447093565</v>
      </c>
      <c r="M203">
        <v>5898.16</v>
      </c>
      <c r="N203" s="31">
        <f t="shared" si="38"/>
        <v>-7.058815607170984E-3</v>
      </c>
      <c r="O203" s="31">
        <f t="shared" si="44"/>
        <v>7.808799915336146E-5</v>
      </c>
      <c r="P203" s="31">
        <f t="shared" si="45"/>
        <v>8.8195879328421665</v>
      </c>
      <c r="R203">
        <v>17760.91</v>
      </c>
      <c r="S203" s="31">
        <f t="shared" si="39"/>
        <v>-4.1251553171160419E-3</v>
      </c>
      <c r="T203" s="31">
        <f t="shared" si="46"/>
        <v>6.4671619962211997E-5</v>
      </c>
      <c r="U203" s="31">
        <f t="shared" si="47"/>
        <v>9.3830602110842865</v>
      </c>
      <c r="V203" s="14"/>
    </row>
    <row r="204" spans="1:22" x14ac:dyDescent="0.25">
      <c r="A204" s="2">
        <v>198</v>
      </c>
      <c r="B204" s="1">
        <v>39246</v>
      </c>
      <c r="C204">
        <v>13482.35</v>
      </c>
      <c r="D204" s="31">
        <f t="shared" si="36"/>
        <v>1.409100105979613E-2</v>
      </c>
      <c r="E204" s="31">
        <f t="shared" si="40"/>
        <v>4.5678706121787227E-5</v>
      </c>
      <c r="F204" s="31">
        <f t="shared" si="41"/>
        <v>5.647075885707582</v>
      </c>
      <c r="H204">
        <v>6559.6</v>
      </c>
      <c r="I204" s="31">
        <f t="shared" si="37"/>
        <v>6.0119011103614397E-3</v>
      </c>
      <c r="J204" s="31">
        <f t="shared" si="42"/>
        <v>4.8264581093962822E-5</v>
      </c>
      <c r="K204" s="31">
        <f t="shared" si="43"/>
        <v>9.1899620919887948</v>
      </c>
      <c r="M204">
        <v>5934.27</v>
      </c>
      <c r="N204" s="31">
        <f t="shared" si="38"/>
        <v>6.122248294383432E-3</v>
      </c>
      <c r="O204" s="31">
        <f t="shared" si="44"/>
        <v>7.5607820967003617E-5</v>
      </c>
      <c r="P204" s="31">
        <f t="shared" si="45"/>
        <v>8.9942094657347766</v>
      </c>
      <c r="R204">
        <v>17732.77</v>
      </c>
      <c r="S204" s="31">
        <f t="shared" si="39"/>
        <v>-1.5843782779147813E-3</v>
      </c>
      <c r="T204" s="31">
        <f t="shared" si="46"/>
        <v>6.0325870250533375E-5</v>
      </c>
      <c r="U204" s="31">
        <f t="shared" si="47"/>
        <v>9.6741379446415188</v>
      </c>
      <c r="V204" s="14"/>
    </row>
    <row r="205" spans="1:22" x14ac:dyDescent="0.25">
      <c r="A205" s="2">
        <v>199</v>
      </c>
      <c r="B205" s="1">
        <v>39247</v>
      </c>
      <c r="C205">
        <v>13553.73</v>
      </c>
      <c r="D205" s="31">
        <f t="shared" si="36"/>
        <v>5.2943292526895685E-3</v>
      </c>
      <c r="E205" s="31">
        <f t="shared" si="40"/>
        <v>5.0139583556210341E-5</v>
      </c>
      <c r="F205" s="31">
        <f t="shared" si="41"/>
        <v>9.3416619758407613</v>
      </c>
      <c r="H205">
        <v>6649.9</v>
      </c>
      <c r="I205" s="31">
        <f t="shared" si="37"/>
        <v>1.3766083297761947E-2</v>
      </c>
      <c r="J205" s="31">
        <f t="shared" si="42"/>
        <v>4.6916403652023783E-5</v>
      </c>
      <c r="K205" s="31">
        <f t="shared" si="43"/>
        <v>5.9279365412601832</v>
      </c>
      <c r="M205">
        <v>6047.23</v>
      </c>
      <c r="N205" s="31">
        <f t="shared" si="38"/>
        <v>1.9035197252568407E-2</v>
      </c>
      <c r="O205" s="31">
        <f t="shared" si="44"/>
        <v>7.2261916312735383E-5</v>
      </c>
      <c r="P205" s="31">
        <f t="shared" si="45"/>
        <v>4.5209713313349251</v>
      </c>
      <c r="R205">
        <v>17842.29</v>
      </c>
      <c r="S205" s="31">
        <f t="shared" si="39"/>
        <v>6.1761360464270632E-3</v>
      </c>
      <c r="T205" s="31">
        <f t="shared" si="46"/>
        <v>5.5053523057012026E-5</v>
      </c>
      <c r="U205" s="31">
        <f t="shared" si="47"/>
        <v>9.1143397500991057</v>
      </c>
      <c r="V205" s="14"/>
    </row>
    <row r="206" spans="1:22" x14ac:dyDescent="0.25">
      <c r="A206" s="2">
        <v>200</v>
      </c>
      <c r="B206" s="1">
        <v>39248</v>
      </c>
      <c r="C206">
        <v>13639.48</v>
      </c>
      <c r="D206" s="31">
        <f t="shared" si="36"/>
        <v>6.3266716984918545E-3</v>
      </c>
      <c r="E206" s="31">
        <f t="shared" si="40"/>
        <v>4.9494436810021839E-5</v>
      </c>
      <c r="F206" s="31">
        <f t="shared" si="41"/>
        <v>9.104937680314432</v>
      </c>
      <c r="H206">
        <v>6732.4</v>
      </c>
      <c r="I206" s="31">
        <f t="shared" si="37"/>
        <v>1.2406201597016497E-2</v>
      </c>
      <c r="J206" s="31">
        <f t="shared" si="42"/>
        <v>6.2775232616802307E-5</v>
      </c>
      <c r="K206" s="31">
        <f t="shared" si="43"/>
        <v>7.2241256904089948</v>
      </c>
      <c r="M206">
        <v>6105.28</v>
      </c>
      <c r="N206" s="31">
        <f t="shared" si="38"/>
        <v>9.5994364361865168E-3</v>
      </c>
      <c r="O206" s="31">
        <f t="shared" si="44"/>
        <v>9.771887490585992E-5</v>
      </c>
      <c r="P206" s="31">
        <f t="shared" si="45"/>
        <v>8.2904129509650737</v>
      </c>
      <c r="R206">
        <v>17971.490000000002</v>
      </c>
      <c r="S206" s="31">
        <f t="shared" si="39"/>
        <v>7.2412229596089247E-3</v>
      </c>
      <c r="T206" s="31">
        <f t="shared" si="46"/>
        <v>5.3511562218014185E-5</v>
      </c>
      <c r="U206" s="31">
        <f t="shared" si="47"/>
        <v>8.855725329354355</v>
      </c>
      <c r="V206" s="14"/>
    </row>
    <row r="207" spans="1:22" x14ac:dyDescent="0.25">
      <c r="A207" s="2">
        <v>201</v>
      </c>
      <c r="B207" s="1">
        <v>39251</v>
      </c>
      <c r="C207">
        <v>13612.98</v>
      </c>
      <c r="D207" s="31">
        <f t="shared" si="36"/>
        <v>-1.9428893183611106E-3</v>
      </c>
      <c r="E207" s="31">
        <f t="shared" si="40"/>
        <v>4.9218176072063602E-5</v>
      </c>
      <c r="F207" s="31">
        <f t="shared" si="41"/>
        <v>9.8425519427257058</v>
      </c>
      <c r="H207">
        <v>6703.5</v>
      </c>
      <c r="I207" s="31">
        <f t="shared" si="37"/>
        <v>-4.2926742320717184E-3</v>
      </c>
      <c r="J207" s="31">
        <f t="shared" si="42"/>
        <v>7.2911744880584453E-5</v>
      </c>
      <c r="K207" s="31">
        <f t="shared" si="43"/>
        <v>9.2735299065649475</v>
      </c>
      <c r="M207">
        <v>6087.15</v>
      </c>
      <c r="N207" s="31">
        <f t="shared" si="38"/>
        <v>-2.9695607736254701E-3</v>
      </c>
      <c r="O207" s="31">
        <f t="shared" si="44"/>
        <v>9.7230081984565176E-5</v>
      </c>
      <c r="P207" s="31">
        <f t="shared" si="45"/>
        <v>9.1477353173778404</v>
      </c>
      <c r="R207">
        <v>18149.52</v>
      </c>
      <c r="S207" s="31">
        <f t="shared" si="39"/>
        <v>9.9062459484438314E-3</v>
      </c>
      <c r="T207" s="31">
        <f t="shared" si="46"/>
        <v>5.3413416145369641E-5</v>
      </c>
      <c r="U207" s="31">
        <f t="shared" si="47"/>
        <v>8.0002002902581371</v>
      </c>
      <c r="V207" s="14"/>
    </row>
    <row r="208" spans="1:22" x14ac:dyDescent="0.25">
      <c r="A208" s="2">
        <v>202</v>
      </c>
      <c r="B208" s="1">
        <v>39252</v>
      </c>
      <c r="C208">
        <v>13635.42</v>
      </c>
      <c r="D208" s="31">
        <f t="shared" si="36"/>
        <v>1.6484267221431685E-3</v>
      </c>
      <c r="E208" s="31">
        <f t="shared" si="40"/>
        <v>4.7892165981339514E-5</v>
      </c>
      <c r="F208" s="31">
        <f t="shared" si="41"/>
        <v>9.8898205131240182</v>
      </c>
      <c r="H208">
        <v>6650.2</v>
      </c>
      <c r="I208" s="31">
        <f t="shared" si="37"/>
        <v>-7.9510703363914643E-3</v>
      </c>
      <c r="J208" s="31">
        <f t="shared" si="42"/>
        <v>6.6851911572668181E-5</v>
      </c>
      <c r="K208" s="31">
        <f t="shared" si="43"/>
        <v>8.6673655620897989</v>
      </c>
      <c r="M208">
        <v>6071.67</v>
      </c>
      <c r="N208" s="31">
        <f t="shared" si="38"/>
        <v>-2.5430620240998766E-3</v>
      </c>
      <c r="O208" s="31">
        <f t="shared" si="44"/>
        <v>8.9471118990060316E-5</v>
      </c>
      <c r="P208" s="31">
        <f t="shared" si="45"/>
        <v>9.2493125319125458</v>
      </c>
      <c r="R208">
        <v>18163.61</v>
      </c>
      <c r="S208" s="31">
        <f t="shared" si="39"/>
        <v>7.7632907096166425E-4</v>
      </c>
      <c r="T208" s="31">
        <f t="shared" si="46"/>
        <v>5.7491568846425099E-5</v>
      </c>
      <c r="U208" s="31">
        <f t="shared" si="47"/>
        <v>9.753389202528961</v>
      </c>
      <c r="V208" s="14"/>
    </row>
    <row r="209" spans="1:22" x14ac:dyDescent="0.25">
      <c r="A209" s="2">
        <v>203</v>
      </c>
      <c r="B209" s="1">
        <v>39253</v>
      </c>
      <c r="C209">
        <v>13489.42</v>
      </c>
      <c r="D209" s="31">
        <f t="shared" si="36"/>
        <v>-1.0707407619273921E-2</v>
      </c>
      <c r="E209" s="31">
        <f t="shared" si="40"/>
        <v>4.657399061451841E-5</v>
      </c>
      <c r="F209" s="31">
        <f t="shared" si="41"/>
        <v>7.5128244562605939</v>
      </c>
      <c r="H209">
        <v>6649.3</v>
      </c>
      <c r="I209" s="31">
        <f t="shared" si="37"/>
        <v>-1.3533427566082769E-4</v>
      </c>
      <c r="J209" s="31">
        <f t="shared" si="42"/>
        <v>6.6447913874125296E-5</v>
      </c>
      <c r="K209" s="31">
        <f t="shared" si="43"/>
        <v>9.6188165322849795</v>
      </c>
      <c r="M209">
        <v>6093.29</v>
      </c>
      <c r="N209" s="31">
        <f t="shared" si="38"/>
        <v>3.5607995823224731E-3</v>
      </c>
      <c r="O209" s="31">
        <f t="shared" si="44"/>
        <v>8.2186744295147476E-5</v>
      </c>
      <c r="P209" s="31">
        <f t="shared" si="45"/>
        <v>9.2522423373516123</v>
      </c>
      <c r="R209">
        <v>18211.68</v>
      </c>
      <c r="S209" s="31">
        <f t="shared" si="39"/>
        <v>2.6465003377632371E-3</v>
      </c>
      <c r="T209" s="31">
        <f t="shared" si="46"/>
        <v>5.2303732762524449E-5</v>
      </c>
      <c r="U209" s="31">
        <f t="shared" si="47"/>
        <v>9.7245333682522688</v>
      </c>
      <c r="V209" s="14"/>
    </row>
    <row r="210" spans="1:22" x14ac:dyDescent="0.25">
      <c r="A210" s="2">
        <v>204</v>
      </c>
      <c r="B210" s="1">
        <v>39254</v>
      </c>
      <c r="C210">
        <v>13545.84</v>
      </c>
      <c r="D210" s="31">
        <f t="shared" si="36"/>
        <v>4.1825371290982174E-3</v>
      </c>
      <c r="E210" s="31">
        <f t="shared" si="40"/>
        <v>4.8560366518942213E-5</v>
      </c>
      <c r="F210" s="31">
        <f t="shared" si="41"/>
        <v>9.5724581188464448</v>
      </c>
      <c r="H210">
        <v>6596</v>
      </c>
      <c r="I210" s="31">
        <f t="shared" si="37"/>
        <v>-8.0158813709714071E-3</v>
      </c>
      <c r="J210" s="31">
        <f t="shared" si="42"/>
        <v>5.9059558120418464E-5</v>
      </c>
      <c r="K210" s="31">
        <f t="shared" si="43"/>
        <v>8.6490055638201415</v>
      </c>
      <c r="M210">
        <v>6029.79</v>
      </c>
      <c r="N210" s="31">
        <f t="shared" si="38"/>
        <v>-1.042129949501829E-2</v>
      </c>
      <c r="O210" s="31">
        <f t="shared" si="44"/>
        <v>7.6086814269744516E-5</v>
      </c>
      <c r="P210" s="31">
        <f t="shared" si="45"/>
        <v>8.0562728435286957</v>
      </c>
      <c r="R210">
        <v>18240.3</v>
      </c>
      <c r="S210" s="31">
        <f t="shared" si="39"/>
        <v>1.5715189372973268E-3</v>
      </c>
      <c r="T210" s="31">
        <f t="shared" si="46"/>
        <v>4.8172736222639234E-5</v>
      </c>
      <c r="U210" s="31">
        <f t="shared" si="47"/>
        <v>9.8894503333511885</v>
      </c>
      <c r="V210" s="14"/>
    </row>
    <row r="211" spans="1:22" x14ac:dyDescent="0.25">
      <c r="A211" s="2">
        <v>205</v>
      </c>
      <c r="B211" s="1">
        <v>39255</v>
      </c>
      <c r="C211">
        <v>13360.26</v>
      </c>
      <c r="D211" s="31">
        <f t="shared" si="36"/>
        <v>-1.3700147056217991E-2</v>
      </c>
      <c r="E211" s="31">
        <f t="shared" si="40"/>
        <v>4.7653857270245886E-5</v>
      </c>
      <c r="F211" s="31">
        <f t="shared" si="41"/>
        <v>6.012851561369212</v>
      </c>
      <c r="H211">
        <v>6567.4</v>
      </c>
      <c r="I211" s="31">
        <f t="shared" si="37"/>
        <v>-4.3359611885992059E-3</v>
      </c>
      <c r="J211" s="31">
        <f t="shared" si="42"/>
        <v>5.9637327699375866E-5</v>
      </c>
      <c r="K211" s="31">
        <f t="shared" si="43"/>
        <v>9.4119806893542854</v>
      </c>
      <c r="M211">
        <v>6023.25</v>
      </c>
      <c r="N211" s="31">
        <f t="shared" si="38"/>
        <v>-1.084614887085614E-3</v>
      </c>
      <c r="O211" s="31">
        <f t="shared" si="44"/>
        <v>7.8940456622076142E-5</v>
      </c>
      <c r="P211" s="31">
        <f t="shared" si="45"/>
        <v>9.4319144655690401</v>
      </c>
      <c r="R211">
        <v>18188.63</v>
      </c>
      <c r="S211" s="31">
        <f t="shared" si="39"/>
        <v>-2.8327384966255081E-3</v>
      </c>
      <c r="T211" s="31">
        <f t="shared" si="46"/>
        <v>4.4004962160435148E-5</v>
      </c>
      <c r="U211" s="31">
        <f t="shared" si="47"/>
        <v>9.8488558238324924</v>
      </c>
      <c r="V211" s="14"/>
    </row>
    <row r="212" spans="1:22" x14ac:dyDescent="0.25">
      <c r="A212" s="2">
        <v>206</v>
      </c>
      <c r="B212" s="1">
        <v>39258</v>
      </c>
      <c r="C212">
        <v>13352.05</v>
      </c>
      <c r="D212" s="31">
        <f t="shared" si="36"/>
        <v>-6.145089990764361E-4</v>
      </c>
      <c r="E212" s="31">
        <f t="shared" si="40"/>
        <v>5.1740146067334547E-5</v>
      </c>
      <c r="F212" s="31">
        <f t="shared" si="41"/>
        <v>9.8619781382413034</v>
      </c>
      <c r="H212">
        <v>6588.4</v>
      </c>
      <c r="I212" s="31">
        <f t="shared" si="37"/>
        <v>3.1976124493711365E-3</v>
      </c>
      <c r="J212" s="31">
        <f t="shared" si="42"/>
        <v>5.509542802529007E-5</v>
      </c>
      <c r="K212" s="31">
        <f t="shared" si="43"/>
        <v>9.6208617185994054</v>
      </c>
      <c r="M212">
        <v>6002.85</v>
      </c>
      <c r="N212" s="31">
        <f t="shared" si="38"/>
        <v>-3.3868758560577157E-3</v>
      </c>
      <c r="O212" s="31">
        <f t="shared" si="44"/>
        <v>7.2115931137065818E-5</v>
      </c>
      <c r="P212" s="31">
        <f t="shared" si="45"/>
        <v>9.378173248793745</v>
      </c>
      <c r="R212">
        <v>18087.48</v>
      </c>
      <c r="S212" s="31">
        <f t="shared" si="39"/>
        <v>-5.5611665089674951E-3</v>
      </c>
      <c r="T212" s="31">
        <f t="shared" si="46"/>
        <v>4.0723807500200877E-5</v>
      </c>
      <c r="U212" s="31">
        <f t="shared" si="47"/>
        <v>9.349275253462638</v>
      </c>
      <c r="V212" s="14"/>
    </row>
    <row r="213" spans="1:22" x14ac:dyDescent="0.25">
      <c r="A213" s="2">
        <v>207</v>
      </c>
      <c r="B213" s="1">
        <v>39259</v>
      </c>
      <c r="C213">
        <v>13337.66</v>
      </c>
      <c r="D213" s="31">
        <f t="shared" si="36"/>
        <v>-1.0777371265086198E-3</v>
      </c>
      <c r="E213" s="31">
        <f t="shared" si="40"/>
        <v>5.0241418192530208E-5</v>
      </c>
      <c r="F213" s="31">
        <f t="shared" si="41"/>
        <v>9.8755520871663531</v>
      </c>
      <c r="H213">
        <v>6559.3</v>
      </c>
      <c r="I213" s="31">
        <f t="shared" si="37"/>
        <v>-4.4168538643675941E-3</v>
      </c>
      <c r="J213" s="31">
        <f t="shared" si="42"/>
        <v>5.0104870780701512E-5</v>
      </c>
      <c r="K213" s="31">
        <f t="shared" si="43"/>
        <v>9.5120370121740638</v>
      </c>
      <c r="M213">
        <v>5953.36</v>
      </c>
      <c r="N213" s="31">
        <f t="shared" si="38"/>
        <v>-8.2444172351467532E-3</v>
      </c>
      <c r="O213" s="31">
        <f t="shared" si="44"/>
        <v>6.6793763919268672E-5</v>
      </c>
      <c r="P213" s="31">
        <f t="shared" si="45"/>
        <v>8.5962846464027241</v>
      </c>
      <c r="R213">
        <v>18066.11</v>
      </c>
      <c r="S213" s="31">
        <f t="shared" si="39"/>
        <v>-1.1814802283125665E-3</v>
      </c>
      <c r="T213" s="31">
        <f t="shared" si="46"/>
        <v>3.9830373754155734E-5</v>
      </c>
      <c r="U213" s="31">
        <f t="shared" si="47"/>
        <v>10.095834770770592</v>
      </c>
      <c r="V213" s="14"/>
    </row>
    <row r="214" spans="1:22" x14ac:dyDescent="0.25">
      <c r="A214" s="2">
        <v>208</v>
      </c>
      <c r="B214" s="1">
        <v>39260</v>
      </c>
      <c r="C214">
        <v>13427.73</v>
      </c>
      <c r="D214" s="31">
        <f t="shared" si="36"/>
        <v>6.7530586324737402E-3</v>
      </c>
      <c r="E214" s="31">
        <f t="shared" si="40"/>
        <v>4.8809295922705014E-5</v>
      </c>
      <c r="F214" s="31">
        <f t="shared" si="41"/>
        <v>8.9932636363447926</v>
      </c>
      <c r="H214">
        <v>6527.6</v>
      </c>
      <c r="I214" s="31">
        <f t="shared" si="37"/>
        <v>-4.8328327717896448E-3</v>
      </c>
      <c r="J214" s="31">
        <f t="shared" si="42"/>
        <v>4.670192762461773E-5</v>
      </c>
      <c r="K214" s="31">
        <f t="shared" si="43"/>
        <v>9.4716114435358811</v>
      </c>
      <c r="M214">
        <v>5941.67</v>
      </c>
      <c r="N214" s="31">
        <f t="shared" si="38"/>
        <v>-1.9635970275608395E-3</v>
      </c>
      <c r="O214" s="31">
        <f t="shared" si="44"/>
        <v>6.689702612396102E-5</v>
      </c>
      <c r="P214" s="31">
        <f t="shared" si="45"/>
        <v>9.5547195019147075</v>
      </c>
      <c r="R214">
        <v>17849.28</v>
      </c>
      <c r="S214" s="31">
        <f t="shared" si="39"/>
        <v>-1.2002030320860536E-2</v>
      </c>
      <c r="T214" s="31">
        <f t="shared" si="46"/>
        <v>3.6325439821237077E-5</v>
      </c>
      <c r="U214" s="31">
        <f t="shared" si="47"/>
        <v>6.2574867290202363</v>
      </c>
      <c r="V214" s="14"/>
    </row>
    <row r="215" spans="1:22" x14ac:dyDescent="0.25">
      <c r="A215" s="2">
        <v>209</v>
      </c>
      <c r="B215" s="1">
        <v>39261</v>
      </c>
      <c r="C215">
        <v>13422.28</v>
      </c>
      <c r="D215" s="31">
        <f t="shared" si="36"/>
        <v>-4.0587649587822428E-4</v>
      </c>
      <c r="E215" s="31">
        <f t="shared" si="40"/>
        <v>4.8715761487329868E-5</v>
      </c>
      <c r="F215" s="31">
        <f t="shared" si="41"/>
        <v>9.9261263663015349</v>
      </c>
      <c r="H215">
        <v>6571.3</v>
      </c>
      <c r="I215" s="31">
        <f t="shared" si="37"/>
        <v>6.6946504075004317E-3</v>
      </c>
      <c r="J215" s="31">
        <f t="shared" si="42"/>
        <v>4.4105404260052929E-5</v>
      </c>
      <c r="K215" s="31">
        <f t="shared" si="43"/>
        <v>9.0127637825268785</v>
      </c>
      <c r="M215">
        <v>6006.31</v>
      </c>
      <c r="N215" s="31">
        <f t="shared" si="38"/>
        <v>1.087909628101196E-2</v>
      </c>
      <c r="O215" s="31">
        <f t="shared" si="44"/>
        <v>6.1364560272696446E-5</v>
      </c>
      <c r="P215" s="31">
        <f t="shared" si="45"/>
        <v>7.7699632788500317</v>
      </c>
      <c r="R215">
        <v>17932.27</v>
      </c>
      <c r="S215" s="31">
        <f t="shared" si="39"/>
        <v>4.6494872622313953E-3</v>
      </c>
      <c r="T215" s="31">
        <f t="shared" si="46"/>
        <v>4.614898989778884E-5</v>
      </c>
      <c r="U215" s="31">
        <f t="shared" si="47"/>
        <v>9.5152020075446124</v>
      </c>
      <c r="V215" s="14"/>
    </row>
    <row r="216" spans="1:22" x14ac:dyDescent="0.25">
      <c r="A216" s="2">
        <v>210</v>
      </c>
      <c r="B216" s="1">
        <v>39262</v>
      </c>
      <c r="C216">
        <v>13408.62</v>
      </c>
      <c r="D216" s="31">
        <f t="shared" si="36"/>
        <v>-1.0177108509135447E-3</v>
      </c>
      <c r="E216" s="31">
        <f t="shared" si="40"/>
        <v>4.7299071478481997E-5</v>
      </c>
      <c r="F216" s="31">
        <f t="shared" si="41"/>
        <v>9.9371223094470835</v>
      </c>
      <c r="H216">
        <v>6607.9</v>
      </c>
      <c r="I216" s="31">
        <f t="shared" si="37"/>
        <v>5.569674189277533E-3</v>
      </c>
      <c r="J216" s="31">
        <f t="shared" si="42"/>
        <v>4.4184698025619127E-5</v>
      </c>
      <c r="K216" s="31">
        <f t="shared" si="43"/>
        <v>9.3250502668882405</v>
      </c>
      <c r="M216">
        <v>6054.93</v>
      </c>
      <c r="N216" s="31">
        <f t="shared" si="38"/>
        <v>8.0948202806714747E-3</v>
      </c>
      <c r="O216" s="31">
        <f t="shared" si="44"/>
        <v>6.6365982138424603E-5</v>
      </c>
      <c r="P216" s="31">
        <f t="shared" si="45"/>
        <v>8.6329810291823108</v>
      </c>
      <c r="R216">
        <v>18138.36</v>
      </c>
      <c r="S216" s="31">
        <f t="shared" si="39"/>
        <v>1.149268887876438E-2</v>
      </c>
      <c r="T216" s="31">
        <f t="shared" si="46"/>
        <v>4.3911924562423901E-5</v>
      </c>
      <c r="U216" s="31">
        <f t="shared" si="47"/>
        <v>7.0254424126481307</v>
      </c>
      <c r="V216" s="14"/>
    </row>
    <row r="217" spans="1:22" x14ac:dyDescent="0.25">
      <c r="A217" s="2">
        <v>211</v>
      </c>
      <c r="B217" s="1">
        <v>39265</v>
      </c>
      <c r="C217">
        <v>13535.43</v>
      </c>
      <c r="D217" s="31">
        <f t="shared" si="36"/>
        <v>9.4573490784286146E-3</v>
      </c>
      <c r="E217" s="31">
        <f t="shared" si="40"/>
        <v>4.594913489094778E-5</v>
      </c>
      <c r="F217" s="31">
        <f t="shared" si="41"/>
        <v>8.0414437508094387</v>
      </c>
      <c r="H217">
        <v>6590.6</v>
      </c>
      <c r="I217" s="31">
        <f t="shared" si="37"/>
        <v>-2.6180783607499016E-3</v>
      </c>
      <c r="J217" s="31">
        <f t="shared" si="42"/>
        <v>4.2720650565904015E-5</v>
      </c>
      <c r="K217" s="31">
        <f t="shared" si="43"/>
        <v>9.9003826778340205</v>
      </c>
      <c r="M217">
        <v>6026.95</v>
      </c>
      <c r="N217" s="31">
        <f t="shared" si="38"/>
        <v>-4.6210278236082786E-3</v>
      </c>
      <c r="O217" s="31">
        <f t="shared" si="44"/>
        <v>6.6292275961133063E-5</v>
      </c>
      <c r="P217" s="31">
        <f t="shared" si="45"/>
        <v>9.2993197300734103</v>
      </c>
      <c r="R217">
        <v>18146.3</v>
      </c>
      <c r="S217" s="31">
        <f t="shared" si="39"/>
        <v>4.377463012090779E-4</v>
      </c>
      <c r="T217" s="31">
        <f t="shared" si="46"/>
        <v>5.1952359735898466E-5</v>
      </c>
      <c r="U217" s="31">
        <f t="shared" si="47"/>
        <v>9.8614950039831299</v>
      </c>
      <c r="V217" s="14"/>
    </row>
    <row r="218" spans="1:22" x14ac:dyDescent="0.25">
      <c r="A218" s="2">
        <v>212</v>
      </c>
      <c r="B218" s="1">
        <v>39266</v>
      </c>
      <c r="C218">
        <v>13577.3</v>
      </c>
      <c r="D218" s="31">
        <f t="shared" si="36"/>
        <v>3.0933631218216916E-3</v>
      </c>
      <c r="E218" s="31">
        <f t="shared" si="40"/>
        <v>4.7218214783076552E-5</v>
      </c>
      <c r="F218" s="31">
        <f t="shared" si="41"/>
        <v>9.7580782035267237</v>
      </c>
      <c r="H218">
        <v>6639.8</v>
      </c>
      <c r="I218" s="31">
        <f t="shared" si="37"/>
        <v>7.4651776772979416E-3</v>
      </c>
      <c r="J218" s="31">
        <f t="shared" si="42"/>
        <v>3.8731568739775604E-5</v>
      </c>
      <c r="K218" s="31">
        <f t="shared" si="43"/>
        <v>8.7200065916252072</v>
      </c>
      <c r="M218">
        <v>6069.84</v>
      </c>
      <c r="N218" s="31">
        <f t="shared" si="38"/>
        <v>7.1163689760161157E-3</v>
      </c>
      <c r="O218" s="31">
        <f t="shared" si="44"/>
        <v>6.2348512269029584E-5</v>
      </c>
      <c r="P218" s="31">
        <f t="shared" si="45"/>
        <v>8.8705186891000238</v>
      </c>
      <c r="R218">
        <v>18149.900000000001</v>
      </c>
      <c r="S218" s="31">
        <f t="shared" si="39"/>
        <v>1.9838755007919978E-4</v>
      </c>
      <c r="T218" s="31">
        <f t="shared" si="46"/>
        <v>4.7232171637051818E-5</v>
      </c>
      <c r="U218" s="31">
        <f t="shared" si="47"/>
        <v>9.9596020151620639</v>
      </c>
      <c r="V218" s="14"/>
    </row>
    <row r="219" spans="1:22" x14ac:dyDescent="0.25">
      <c r="A219" s="2">
        <v>213</v>
      </c>
      <c r="B219" s="1">
        <v>39268</v>
      </c>
      <c r="C219">
        <v>13565.84</v>
      </c>
      <c r="D219" s="31">
        <f t="shared" si="36"/>
        <v>-8.4405588740022884E-4</v>
      </c>
      <c r="E219" s="31">
        <f t="shared" si="40"/>
        <v>4.6119630071982385E-5</v>
      </c>
      <c r="F219" s="31">
        <f t="shared" si="41"/>
        <v>9.9688244409243083</v>
      </c>
      <c r="H219">
        <v>6635.2</v>
      </c>
      <c r="I219" s="31">
        <f t="shared" si="37"/>
        <v>-6.9279195156486098E-4</v>
      </c>
      <c r="J219" s="31">
        <f t="shared" si="42"/>
        <v>4.0622023727772919E-5</v>
      </c>
      <c r="K219" s="31">
        <f t="shared" si="43"/>
        <v>10.099384899532366</v>
      </c>
      <c r="M219">
        <v>6059.53</v>
      </c>
      <c r="N219" s="31">
        <f t="shared" si="38"/>
        <v>-1.698562070828951E-3</v>
      </c>
      <c r="O219" s="31">
        <f t="shared" si="44"/>
        <v>6.1321218217411702E-5</v>
      </c>
      <c r="P219" s="31">
        <f t="shared" si="45"/>
        <v>9.6523354563801327</v>
      </c>
      <c r="R219">
        <v>18221.48</v>
      </c>
      <c r="S219" s="31">
        <f t="shared" si="39"/>
        <v>3.9438233819469037E-3</v>
      </c>
      <c r="T219" s="31">
        <f t="shared" si="46"/>
        <v>4.292854367381916E-5</v>
      </c>
      <c r="U219" s="31">
        <f t="shared" si="47"/>
        <v>9.6936565597506572</v>
      </c>
      <c r="V219" s="14"/>
    </row>
    <row r="220" spans="1:22" x14ac:dyDescent="0.25">
      <c r="A220" s="2">
        <v>214</v>
      </c>
      <c r="B220" s="1">
        <v>39269</v>
      </c>
      <c r="C220">
        <v>13611.68</v>
      </c>
      <c r="D220" s="31">
        <f t="shared" si="36"/>
        <v>3.3790756783214416E-3</v>
      </c>
      <c r="E220" s="31">
        <f t="shared" si="40"/>
        <v>4.4794675033751727E-5</v>
      </c>
      <c r="F220" s="31">
        <f t="shared" si="41"/>
        <v>9.7585215147539106</v>
      </c>
      <c r="H220">
        <v>6690.1</v>
      </c>
      <c r="I220" s="31">
        <f t="shared" si="37"/>
        <v>8.2740535326743039E-3</v>
      </c>
      <c r="J220" s="31">
        <f t="shared" si="42"/>
        <v>3.6157389753070902E-5</v>
      </c>
      <c r="K220" s="31">
        <f t="shared" si="43"/>
        <v>8.3342413772468902</v>
      </c>
      <c r="M220">
        <v>6102.69</v>
      </c>
      <c r="N220" s="31">
        <f t="shared" si="38"/>
        <v>7.122664629104874E-3</v>
      </c>
      <c r="O220" s="31">
        <f t="shared" si="44"/>
        <v>5.6192902491651222E-5</v>
      </c>
      <c r="P220" s="31">
        <f t="shared" si="45"/>
        <v>8.8838952019651956</v>
      </c>
      <c r="R220">
        <v>18140.939999999999</v>
      </c>
      <c r="S220" s="31">
        <f t="shared" si="39"/>
        <v>-4.4200580852927903E-3</v>
      </c>
      <c r="T220" s="31">
        <f t="shared" si="46"/>
        <v>4.0432168734334016E-5</v>
      </c>
      <c r="U220" s="31">
        <f t="shared" si="47"/>
        <v>9.6326826193450437</v>
      </c>
      <c r="V220" s="14"/>
    </row>
    <row r="221" spans="1:22" x14ac:dyDescent="0.25">
      <c r="A221" s="2">
        <v>215</v>
      </c>
      <c r="B221" s="1">
        <v>39272</v>
      </c>
      <c r="C221">
        <v>13649.97</v>
      </c>
      <c r="D221" s="31">
        <f t="shared" si="36"/>
        <v>2.8130252841676454E-3</v>
      </c>
      <c r="E221" s="31">
        <f t="shared" si="40"/>
        <v>4.3820767987479408E-5</v>
      </c>
      <c r="F221" s="31">
        <f t="shared" si="41"/>
        <v>9.8548236800340305</v>
      </c>
      <c r="H221">
        <v>6712.7</v>
      </c>
      <c r="I221" s="31">
        <f t="shared" si="37"/>
        <v>3.3781258875053366E-3</v>
      </c>
      <c r="J221" s="31">
        <f t="shared" si="42"/>
        <v>3.9750108960438983E-5</v>
      </c>
      <c r="K221" s="31">
        <f t="shared" si="43"/>
        <v>9.845811101995718</v>
      </c>
      <c r="M221">
        <v>6104.66</v>
      </c>
      <c r="N221" s="31">
        <f t="shared" si="38"/>
        <v>3.2280846643041919E-4</v>
      </c>
      <c r="O221" s="31">
        <f t="shared" si="44"/>
        <v>5.5713687973734364E-5</v>
      </c>
      <c r="P221" s="31">
        <f t="shared" si="45"/>
        <v>9.7934143249172596</v>
      </c>
      <c r="R221">
        <v>18261.98</v>
      </c>
      <c r="S221" s="31">
        <f t="shared" si="39"/>
        <v>6.6722011097551112E-3</v>
      </c>
      <c r="T221" s="31">
        <f t="shared" si="46"/>
        <v>3.8526679377620794E-5</v>
      </c>
      <c r="U221" s="31">
        <f t="shared" si="47"/>
        <v>9.0086416858006935</v>
      </c>
      <c r="V221" s="14"/>
    </row>
    <row r="222" spans="1:22" x14ac:dyDescent="0.25">
      <c r="A222" s="2">
        <v>216</v>
      </c>
      <c r="B222" s="1">
        <v>39273</v>
      </c>
      <c r="C222">
        <v>13501.7</v>
      </c>
      <c r="D222" s="31">
        <f t="shared" si="36"/>
        <v>-1.0862294935446644E-2</v>
      </c>
      <c r="E222" s="31">
        <f t="shared" si="40"/>
        <v>4.2773003954723713E-5</v>
      </c>
      <c r="F222" s="31">
        <f t="shared" si="41"/>
        <v>7.3011006009734318</v>
      </c>
      <c r="H222">
        <v>6630.9</v>
      </c>
      <c r="I222" s="31">
        <f t="shared" si="37"/>
        <v>-1.2185856659764354E-2</v>
      </c>
      <c r="J222" s="31">
        <f t="shared" si="42"/>
        <v>3.6598291147134373E-5</v>
      </c>
      <c r="K222" s="31">
        <f t="shared" si="43"/>
        <v>6.1580763286218296</v>
      </c>
      <c r="M222">
        <v>6019.22</v>
      </c>
      <c r="N222" s="31">
        <f t="shared" si="38"/>
        <v>-1.399586545360423E-2</v>
      </c>
      <c r="O222" s="31">
        <f t="shared" si="44"/>
        <v>5.08334348505217E-5</v>
      </c>
      <c r="P222" s="31">
        <f t="shared" si="45"/>
        <v>6.0335032973894478</v>
      </c>
      <c r="R222">
        <v>18252.669999999998</v>
      </c>
      <c r="S222" s="31">
        <f t="shared" si="39"/>
        <v>-5.0980233249632893E-4</v>
      </c>
      <c r="T222" s="31">
        <f t="shared" si="46"/>
        <v>3.9073066944585045E-5</v>
      </c>
      <c r="U222" s="31">
        <f t="shared" si="47"/>
        <v>10.143425553111644</v>
      </c>
      <c r="V222" s="14"/>
    </row>
    <row r="223" spans="1:22" x14ac:dyDescent="0.25">
      <c r="A223" s="2">
        <v>217</v>
      </c>
      <c r="B223" s="1">
        <v>39274</v>
      </c>
      <c r="C223">
        <v>13577.87</v>
      </c>
      <c r="D223" s="31">
        <f t="shared" si="36"/>
        <v>5.6415118096239782E-3</v>
      </c>
      <c r="E223" s="31">
        <f t="shared" si="40"/>
        <v>4.4967775079382876E-5</v>
      </c>
      <c r="F223" s="31">
        <f t="shared" si="41"/>
        <v>9.3017985852604372</v>
      </c>
      <c r="H223">
        <v>6615.1</v>
      </c>
      <c r="I223" s="31">
        <f t="shared" si="37"/>
        <v>-2.3827836341973599E-3</v>
      </c>
      <c r="J223" s="31">
        <f t="shared" si="42"/>
        <v>4.9043548514152567E-5</v>
      </c>
      <c r="K223" s="31">
        <f t="shared" si="43"/>
        <v>9.8070342290214541</v>
      </c>
      <c r="M223">
        <v>6001.09</v>
      </c>
      <c r="N223" s="31">
        <f t="shared" si="38"/>
        <v>-3.0120181684670285E-3</v>
      </c>
      <c r="O223" s="31">
        <f t="shared" si="44"/>
        <v>6.3563002879212671E-5</v>
      </c>
      <c r="P223" s="31">
        <f t="shared" si="45"/>
        <v>9.5207504507365428</v>
      </c>
      <c r="R223">
        <v>18049.509999999998</v>
      </c>
      <c r="S223" s="31">
        <f t="shared" si="39"/>
        <v>-1.113042639789137E-2</v>
      </c>
      <c r="T223" s="31">
        <f t="shared" si="46"/>
        <v>3.553359931819025E-5</v>
      </c>
      <c r="U223" s="31">
        <f t="shared" si="47"/>
        <v>6.7585741255822631</v>
      </c>
      <c r="V223" s="14"/>
    </row>
    <row r="224" spans="1:22" x14ac:dyDescent="0.25">
      <c r="A224" s="2">
        <v>218</v>
      </c>
      <c r="B224" s="1">
        <v>39275</v>
      </c>
      <c r="C224">
        <v>13861.73</v>
      </c>
      <c r="D224" s="31">
        <f t="shared" si="36"/>
        <v>2.0906077315514051E-2</v>
      </c>
      <c r="E224" s="31">
        <f t="shared" si="40"/>
        <v>4.4584325038412444E-5</v>
      </c>
      <c r="F224" s="31">
        <f t="shared" si="41"/>
        <v>0.21504006136500209</v>
      </c>
      <c r="H224">
        <v>6697.7</v>
      </c>
      <c r="I224" s="31">
        <f t="shared" si="37"/>
        <v>1.2486583725113671E-2</v>
      </c>
      <c r="J224" s="31">
        <f t="shared" si="42"/>
        <v>4.4220357722416034E-5</v>
      </c>
      <c r="K224" s="31">
        <f t="shared" si="43"/>
        <v>6.5004656854244951</v>
      </c>
      <c r="M224">
        <v>6103.05</v>
      </c>
      <c r="N224" s="31">
        <f t="shared" si="38"/>
        <v>1.6990246771836456E-2</v>
      </c>
      <c r="O224" s="31">
        <f t="shared" si="44"/>
        <v>5.8780929079123344E-5</v>
      </c>
      <c r="P224" s="31">
        <f t="shared" si="45"/>
        <v>4.8307723232117086</v>
      </c>
      <c r="R224">
        <v>17984.14</v>
      </c>
      <c r="S224" s="31">
        <f t="shared" si="39"/>
        <v>-3.6217049659519281E-3</v>
      </c>
      <c r="T224" s="31">
        <f t="shared" si="46"/>
        <v>4.35907062373157E-5</v>
      </c>
      <c r="U224" s="31">
        <f t="shared" si="47"/>
        <v>9.7397596308910224</v>
      </c>
      <c r="V224" s="14"/>
    </row>
    <row r="225" spans="1:22" x14ac:dyDescent="0.25">
      <c r="A225" s="2">
        <v>219</v>
      </c>
      <c r="B225" s="1">
        <v>39276</v>
      </c>
      <c r="C225">
        <v>13907.25</v>
      </c>
      <c r="D225" s="31">
        <f t="shared" si="36"/>
        <v>3.2838613939241666E-3</v>
      </c>
      <c r="E225" s="31">
        <f t="shared" si="40"/>
        <v>5.6036650151585811E-5</v>
      </c>
      <c r="F225" s="31">
        <f t="shared" si="41"/>
        <v>9.5970636738625945</v>
      </c>
      <c r="H225">
        <v>6716.7</v>
      </c>
      <c r="I225" s="31">
        <f t="shared" si="37"/>
        <v>2.8367947205757203E-3</v>
      </c>
      <c r="J225" s="31">
        <f t="shared" si="42"/>
        <v>5.6643104438134803E-5</v>
      </c>
      <c r="K225" s="31">
        <f t="shared" si="43"/>
        <v>9.6366682091132372</v>
      </c>
      <c r="M225">
        <v>6117.96</v>
      </c>
      <c r="N225" s="31">
        <f t="shared" si="38"/>
        <v>2.4430407746945959E-3</v>
      </c>
      <c r="O225" s="31">
        <f t="shared" si="44"/>
        <v>7.8955716017340259E-5</v>
      </c>
      <c r="P225" s="31">
        <f t="shared" si="45"/>
        <v>9.3710310680535258</v>
      </c>
      <c r="R225">
        <v>18238.95</v>
      </c>
      <c r="S225" s="31">
        <f t="shared" si="39"/>
        <v>1.4168595217786411E-2</v>
      </c>
      <c r="T225" s="31">
        <f t="shared" si="46"/>
        <v>4.0811711459051509E-5</v>
      </c>
      <c r="U225" s="31">
        <f t="shared" si="47"/>
        <v>5.1876325789092999</v>
      </c>
      <c r="V225" s="14"/>
    </row>
    <row r="226" spans="1:22" x14ac:dyDescent="0.25">
      <c r="A226" s="2">
        <v>220</v>
      </c>
      <c r="B226" s="1">
        <v>39280</v>
      </c>
      <c r="C226">
        <v>13971.55</v>
      </c>
      <c r="D226" s="31">
        <f t="shared" si="36"/>
        <v>4.6234877491955111E-3</v>
      </c>
      <c r="E226" s="31">
        <f t="shared" si="40"/>
        <v>5.471619735636226E-5</v>
      </c>
      <c r="F226" s="31">
        <f t="shared" si="41"/>
        <v>9.4226686783634932</v>
      </c>
      <c r="H226">
        <v>6659.1</v>
      </c>
      <c r="I226" s="31">
        <f t="shared" si="37"/>
        <v>-8.575639823127347E-3</v>
      </c>
      <c r="J226" s="31">
        <f t="shared" si="42"/>
        <v>5.1238249841936066E-5</v>
      </c>
      <c r="K226" s="31">
        <f t="shared" si="43"/>
        <v>8.4437371502697829</v>
      </c>
      <c r="M226">
        <v>6099.21</v>
      </c>
      <c r="N226" s="31">
        <f t="shared" si="38"/>
        <v>-3.0647470725535964E-3</v>
      </c>
      <c r="O226" s="31">
        <f t="shared" si="44"/>
        <v>7.2550399432798294E-5</v>
      </c>
      <c r="P226" s="31">
        <f t="shared" si="45"/>
        <v>9.4017649392377525</v>
      </c>
      <c r="R226">
        <v>18217.27</v>
      </c>
      <c r="S226" s="31">
        <f t="shared" si="39"/>
        <v>-1.188664917662491E-3</v>
      </c>
      <c r="T226" s="31">
        <f t="shared" si="46"/>
        <v>5.5396791643585872E-5</v>
      </c>
      <c r="U226" s="31">
        <f t="shared" si="47"/>
        <v>9.7754833528756855</v>
      </c>
      <c r="V226" s="14"/>
    </row>
    <row r="227" spans="1:22" x14ac:dyDescent="0.25">
      <c r="A227" s="2">
        <v>221</v>
      </c>
      <c r="B227" s="1">
        <v>39281</v>
      </c>
      <c r="C227">
        <v>13918.22</v>
      </c>
      <c r="D227" s="31">
        <f t="shared" si="36"/>
        <v>-3.8170424899170051E-3</v>
      </c>
      <c r="E227" s="31">
        <f t="shared" si="40"/>
        <v>5.3743368903557777E-5</v>
      </c>
      <c r="F227" s="31">
        <f t="shared" si="41"/>
        <v>9.5601905271826464</v>
      </c>
      <c r="H227">
        <v>6567.1</v>
      </c>
      <c r="I227" s="31">
        <f t="shared" si="37"/>
        <v>-1.3815680797705395E-2</v>
      </c>
      <c r="J227" s="31">
        <f t="shared" si="42"/>
        <v>5.3718847002987688E-5</v>
      </c>
      <c r="K227" s="31">
        <f t="shared" si="43"/>
        <v>6.2785610070998246</v>
      </c>
      <c r="M227">
        <v>5995.97</v>
      </c>
      <c r="N227" s="31">
        <f t="shared" si="38"/>
        <v>-1.6926782320989077E-2</v>
      </c>
      <c r="O227" s="31">
        <f t="shared" si="44"/>
        <v>6.7007717339880412E-5</v>
      </c>
      <c r="P227" s="31">
        <f t="shared" si="45"/>
        <v>5.3348376649408333</v>
      </c>
      <c r="R227">
        <v>18015.580000000002</v>
      </c>
      <c r="S227" s="31">
        <f t="shared" si="39"/>
        <v>-1.107136250382185E-2</v>
      </c>
      <c r="T227" s="31">
        <f t="shared" si="46"/>
        <v>5.0473870941343746E-5</v>
      </c>
      <c r="U227" s="31">
        <f t="shared" si="47"/>
        <v>7.4655691838116791</v>
      </c>
      <c r="V227" s="14"/>
    </row>
    <row r="228" spans="1:22" x14ac:dyDescent="0.25">
      <c r="A228" s="2">
        <v>222</v>
      </c>
      <c r="B228" s="1">
        <v>39282</v>
      </c>
      <c r="C228">
        <v>14000.41</v>
      </c>
      <c r="D228" s="31">
        <f t="shared" si="36"/>
        <v>5.905209143123224E-3</v>
      </c>
      <c r="E228" s="31">
        <f t="shared" si="40"/>
        <v>5.2600307889503068E-5</v>
      </c>
      <c r="F228" s="31">
        <f t="shared" si="41"/>
        <v>9.1898362861944811</v>
      </c>
      <c r="H228">
        <v>6640.2</v>
      </c>
      <c r="I228" s="31">
        <f t="shared" si="37"/>
        <v>1.1131245146259299E-2</v>
      </c>
      <c r="J228" s="31">
        <f t="shared" si="42"/>
        <v>6.8973251116103706E-5</v>
      </c>
      <c r="K228" s="31">
        <f t="shared" si="43"/>
        <v>7.7853762773358062</v>
      </c>
      <c r="M228">
        <v>6065.5</v>
      </c>
      <c r="N228" s="31">
        <f t="shared" si="38"/>
        <v>1.1596122061984923E-2</v>
      </c>
      <c r="O228" s="31">
        <f t="shared" si="44"/>
        <v>8.6271622238174602E-5</v>
      </c>
      <c r="P228" s="31">
        <f t="shared" si="45"/>
        <v>7.799327583724561</v>
      </c>
      <c r="R228">
        <v>18116.57</v>
      </c>
      <c r="S228" s="31">
        <f t="shared" si="39"/>
        <v>5.605703507741519E-3</v>
      </c>
      <c r="T228" s="31">
        <f t="shared" si="46"/>
        <v>5.7048955156549821E-5</v>
      </c>
      <c r="U228" s="31">
        <f t="shared" si="47"/>
        <v>9.2207771794978086</v>
      </c>
      <c r="V228" s="14"/>
    </row>
    <row r="229" spans="1:22" x14ac:dyDescent="0.25">
      <c r="A229" s="2">
        <v>223</v>
      </c>
      <c r="B229" s="1">
        <v>39283</v>
      </c>
      <c r="C229">
        <v>13851.08</v>
      </c>
      <c r="D229" s="31">
        <f t="shared" si="36"/>
        <v>-1.0666116206596802E-2</v>
      </c>
      <c r="E229" s="31">
        <f t="shared" si="40"/>
        <v>5.2082991691473732E-5</v>
      </c>
      <c r="F229" s="31">
        <f t="shared" si="41"/>
        <v>7.6783499187414126</v>
      </c>
      <c r="H229">
        <v>6585.2</v>
      </c>
      <c r="I229" s="31">
        <f t="shared" si="37"/>
        <v>-8.2828830456913947E-3</v>
      </c>
      <c r="J229" s="31">
        <f t="shared" si="42"/>
        <v>7.5082763945184087E-5</v>
      </c>
      <c r="K229" s="31">
        <f t="shared" si="43"/>
        <v>8.5831791763651406</v>
      </c>
      <c r="M229">
        <v>5957.16</v>
      </c>
      <c r="N229" s="31">
        <f t="shared" si="38"/>
        <v>-1.786167669606795E-2</v>
      </c>
      <c r="O229" s="31">
        <f t="shared" si="44"/>
        <v>9.0501485583250563E-5</v>
      </c>
      <c r="P229" s="31">
        <f t="shared" si="45"/>
        <v>5.7849038793268672</v>
      </c>
      <c r="R229">
        <v>18157.93</v>
      </c>
      <c r="S229" s="31">
        <f t="shared" si="39"/>
        <v>2.2829928623354524E-3</v>
      </c>
      <c r="T229" s="31">
        <f t="shared" si="46"/>
        <v>5.4712144873598321E-5</v>
      </c>
      <c r="U229" s="31">
        <f t="shared" si="47"/>
        <v>9.718161602193188</v>
      </c>
      <c r="V229" s="14"/>
    </row>
    <row r="230" spans="1:22" x14ac:dyDescent="0.25">
      <c r="A230" s="2">
        <v>224</v>
      </c>
      <c r="B230" s="1">
        <v>39286</v>
      </c>
      <c r="C230">
        <v>13943.42</v>
      </c>
      <c r="D230" s="31">
        <f t="shared" si="36"/>
        <v>6.6666281618473176E-3</v>
      </c>
      <c r="E230" s="31">
        <f t="shared" si="40"/>
        <v>5.388286614750851E-5</v>
      </c>
      <c r="F230" s="31">
        <f t="shared" si="41"/>
        <v>9.0038730874594197</v>
      </c>
      <c r="H230">
        <v>6624.4</v>
      </c>
      <c r="I230" s="31">
        <f t="shared" si="37"/>
        <v>5.9527425135151276E-3</v>
      </c>
      <c r="J230" s="31">
        <f t="shared" si="42"/>
        <v>7.4362429673419895E-5</v>
      </c>
      <c r="K230" s="31">
        <f t="shared" si="43"/>
        <v>9.0300402800045667</v>
      </c>
      <c r="M230">
        <v>6009.16</v>
      </c>
      <c r="N230" s="31">
        <f t="shared" si="38"/>
        <v>8.7289916671702619E-3</v>
      </c>
      <c r="O230" s="31">
        <f t="shared" si="44"/>
        <v>1.1055783708609881E-4</v>
      </c>
      <c r="P230" s="31">
        <f t="shared" si="45"/>
        <v>8.4207823060498068</v>
      </c>
      <c r="R230">
        <v>17963.64</v>
      </c>
      <c r="S230" s="31">
        <f t="shared" si="39"/>
        <v>-1.0700008205781214E-2</v>
      </c>
      <c r="T230" s="31">
        <f t="shared" si="46"/>
        <v>5.0198110918771214E-5</v>
      </c>
      <c r="U230" s="31">
        <f t="shared" si="47"/>
        <v>7.6187665463977794</v>
      </c>
      <c r="V230" s="14"/>
    </row>
    <row r="231" spans="1:22" x14ac:dyDescent="0.25">
      <c r="A231" s="2">
        <v>225</v>
      </c>
      <c r="B231" s="1">
        <v>39287</v>
      </c>
      <c r="C231">
        <v>13716.95</v>
      </c>
      <c r="D231" s="31">
        <f t="shared" si="36"/>
        <v>-1.6242069736119212E-2</v>
      </c>
      <c r="E231" s="31">
        <f t="shared" si="40"/>
        <v>5.3607443644264761E-5</v>
      </c>
      <c r="F231" s="31">
        <f t="shared" si="41"/>
        <v>4.9127741408935162</v>
      </c>
      <c r="H231">
        <v>6498.7</v>
      </c>
      <c r="I231" s="31">
        <f t="shared" si="37"/>
        <v>-1.897530342370627E-2</v>
      </c>
      <c r="J231" s="31">
        <f t="shared" si="42"/>
        <v>7.0032904194773738E-5</v>
      </c>
      <c r="K231" s="31">
        <f t="shared" si="43"/>
        <v>4.4252172412946535</v>
      </c>
      <c r="M231">
        <v>5907.47</v>
      </c>
      <c r="N231" s="31">
        <f t="shared" si="38"/>
        <v>-1.6922498319232572E-2</v>
      </c>
      <c r="O231" s="31">
        <f t="shared" si="44"/>
        <v>1.0754220211293263E-4</v>
      </c>
      <c r="P231" s="31">
        <f t="shared" si="45"/>
        <v>6.4747567853979131</v>
      </c>
      <c r="R231">
        <v>18002.03</v>
      </c>
      <c r="S231" s="31">
        <f t="shared" si="39"/>
        <v>2.1370947090901074E-3</v>
      </c>
      <c r="T231" s="31">
        <f t="shared" si="46"/>
        <v>5.6061061309747485E-5</v>
      </c>
      <c r="U231" s="31">
        <f t="shared" si="47"/>
        <v>9.7076012367601781</v>
      </c>
      <c r="V231" s="14"/>
    </row>
    <row r="232" spans="1:22" x14ac:dyDescent="0.25">
      <c r="A232" s="2">
        <v>226</v>
      </c>
      <c r="B232" s="1">
        <v>39288</v>
      </c>
      <c r="C232">
        <v>13785.79</v>
      </c>
      <c r="D232" s="31">
        <f t="shared" si="36"/>
        <v>5.0186083641042753E-3</v>
      </c>
      <c r="E232" s="31">
        <f t="shared" si="40"/>
        <v>5.9740878139564822E-5</v>
      </c>
      <c r="F232" s="31">
        <f t="shared" si="41"/>
        <v>9.3038994745620691</v>
      </c>
      <c r="H232">
        <v>6454.3</v>
      </c>
      <c r="I232" s="31">
        <f t="shared" si="37"/>
        <v>-6.8321356579007552E-3</v>
      </c>
      <c r="J232" s="31">
        <f t="shared" si="42"/>
        <v>1.0229019945764582E-4</v>
      </c>
      <c r="K232" s="31">
        <f t="shared" si="43"/>
        <v>8.7313667802487025</v>
      </c>
      <c r="M232">
        <v>5837.11</v>
      </c>
      <c r="N232" s="31">
        <f t="shared" si="38"/>
        <v>-1.1910344022060303E-2</v>
      </c>
      <c r="O232" s="31">
        <f t="shared" si="44"/>
        <v>1.2323610017540615E-4</v>
      </c>
      <c r="P232" s="31">
        <f t="shared" si="45"/>
        <v>7.8503148597232304</v>
      </c>
      <c r="R232">
        <v>17858.419999999998</v>
      </c>
      <c r="S232" s="31">
        <f t="shared" si="39"/>
        <v>-7.9774336560932621E-3</v>
      </c>
      <c r="T232" s="31">
        <f t="shared" si="46"/>
        <v>5.1365207950348246E-5</v>
      </c>
      <c r="U232" s="31">
        <f t="shared" si="47"/>
        <v>8.637589314070425</v>
      </c>
      <c r="V232" s="14"/>
    </row>
    <row r="233" spans="1:22" x14ac:dyDescent="0.25">
      <c r="A233" s="2">
        <v>227</v>
      </c>
      <c r="B233" s="1">
        <v>39289</v>
      </c>
      <c r="C233">
        <v>13473.57</v>
      </c>
      <c r="D233" s="31">
        <f t="shared" si="36"/>
        <v>-2.2647958513803065E-2</v>
      </c>
      <c r="E233" s="31">
        <f t="shared" si="40"/>
        <v>5.8732599925022819E-5</v>
      </c>
      <c r="F233" s="31">
        <f t="shared" si="41"/>
        <v>1.0092052356421739</v>
      </c>
      <c r="H233">
        <v>6251.2</v>
      </c>
      <c r="I233" s="31">
        <f t="shared" si="37"/>
        <v>-3.1467393830469662E-2</v>
      </c>
      <c r="J233" s="31">
        <f t="shared" si="42"/>
        <v>9.6104972550106543E-5</v>
      </c>
      <c r="K233" s="31">
        <f t="shared" si="43"/>
        <v>-1.0532150046808795</v>
      </c>
      <c r="M233">
        <v>5675.05</v>
      </c>
      <c r="N233" s="31">
        <f t="shared" si="38"/>
        <v>-2.7763739247675563E-2</v>
      </c>
      <c r="O233" s="31">
        <f t="shared" si="44"/>
        <v>1.2487019670427899E-4</v>
      </c>
      <c r="P233" s="31">
        <f t="shared" si="45"/>
        <v>2.8152238320928564</v>
      </c>
      <c r="R233">
        <v>17702.09</v>
      </c>
      <c r="S233" s="31">
        <f t="shared" si="39"/>
        <v>-8.7538539243672241E-3</v>
      </c>
      <c r="T233" s="31">
        <f t="shared" si="46"/>
        <v>5.2484525852344742E-5</v>
      </c>
      <c r="U233" s="31">
        <f t="shared" si="47"/>
        <v>8.3949435767815892</v>
      </c>
      <c r="V233" s="14"/>
    </row>
    <row r="234" spans="1:22" x14ac:dyDescent="0.25">
      <c r="A234" s="2">
        <v>228</v>
      </c>
      <c r="B234" s="1">
        <v>39290</v>
      </c>
      <c r="C234">
        <v>13265.47</v>
      </c>
      <c r="D234" s="31">
        <f t="shared" si="36"/>
        <v>-1.5445052795955368E-2</v>
      </c>
      <c r="E234" s="31">
        <f t="shared" si="40"/>
        <v>7.1985810210230161E-5</v>
      </c>
      <c r="F234" s="31">
        <f t="shared" si="41"/>
        <v>6.2251987804245843</v>
      </c>
      <c r="H234">
        <v>6215.2</v>
      </c>
      <c r="I234" s="31">
        <f t="shared" si="37"/>
        <v>-5.758894292295879E-3</v>
      </c>
      <c r="J234" s="31">
        <f t="shared" si="42"/>
        <v>1.9554662501153271E-4</v>
      </c>
      <c r="K234" s="31">
        <f t="shared" si="43"/>
        <v>8.3701109187776819</v>
      </c>
      <c r="M234">
        <v>5643.96</v>
      </c>
      <c r="N234" s="31">
        <f t="shared" si="38"/>
        <v>-5.4783658293759783E-3</v>
      </c>
      <c r="O234" s="31">
        <f t="shared" si="44"/>
        <v>1.8155880185012746E-4</v>
      </c>
      <c r="P234" s="31">
        <f t="shared" si="45"/>
        <v>8.4486264509518616</v>
      </c>
      <c r="R234">
        <v>17283.810000000001</v>
      </c>
      <c r="S234" s="31">
        <f t="shared" si="39"/>
        <v>-2.3628848345025859E-2</v>
      </c>
      <c r="T234" s="31">
        <f t="shared" si="46"/>
        <v>5.4686406825469239E-5</v>
      </c>
      <c r="U234" s="31">
        <f t="shared" si="47"/>
        <v>-0.39563394053897838</v>
      </c>
      <c r="V234" s="14"/>
    </row>
    <row r="235" spans="1:22" x14ac:dyDescent="0.25">
      <c r="A235" s="2">
        <v>229</v>
      </c>
      <c r="B235" s="1">
        <v>39293</v>
      </c>
      <c r="C235">
        <v>13358.31</v>
      </c>
      <c r="D235" s="31">
        <f t="shared" si="36"/>
        <v>6.9986212324177092E-3</v>
      </c>
      <c r="E235" s="31">
        <f t="shared" si="40"/>
        <v>7.6846044001380924E-5</v>
      </c>
      <c r="F235" s="31">
        <f t="shared" si="41"/>
        <v>8.8363191796123921</v>
      </c>
      <c r="H235">
        <v>6206.1</v>
      </c>
      <c r="I235" s="31">
        <f t="shared" si="37"/>
        <v>-1.4641524005662657E-3</v>
      </c>
      <c r="J235" s="31">
        <f t="shared" si="42"/>
        <v>1.7748638907559024E-4</v>
      </c>
      <c r="K235" s="31">
        <f t="shared" si="43"/>
        <v>8.6245382859317985</v>
      </c>
      <c r="M235">
        <v>5646.36</v>
      </c>
      <c r="N235" s="31">
        <f t="shared" si="38"/>
        <v>4.252333467989915E-4</v>
      </c>
      <c r="O235" s="31">
        <f t="shared" si="44"/>
        <v>1.6825919329967079E-4</v>
      </c>
      <c r="P235" s="31">
        <f t="shared" si="45"/>
        <v>8.6889302784856994</v>
      </c>
      <c r="R235">
        <v>17289.3</v>
      </c>
      <c r="S235" s="31">
        <f t="shared" si="39"/>
        <v>3.1763829850003916E-4</v>
      </c>
      <c r="T235" s="31">
        <f t="shared" si="46"/>
        <v>1.0061420976779632E-4</v>
      </c>
      <c r="U235" s="31">
        <f t="shared" si="47"/>
        <v>9.2032142783930322</v>
      </c>
      <c r="V235" s="14"/>
    </row>
    <row r="236" spans="1:22" x14ac:dyDescent="0.25">
      <c r="A236" s="2">
        <v>230</v>
      </c>
      <c r="B236" s="1">
        <v>39294</v>
      </c>
      <c r="C236">
        <v>13211.99</v>
      </c>
      <c r="D236" s="31">
        <f t="shared" si="36"/>
        <v>-1.0953481390984317E-2</v>
      </c>
      <c r="E236" s="31">
        <f t="shared" si="40"/>
        <v>7.6032949838665992E-5</v>
      </c>
      <c r="F236" s="31">
        <f t="shared" si="41"/>
        <v>7.9063600732999371</v>
      </c>
      <c r="H236">
        <v>6360.1</v>
      </c>
      <c r="I236" s="31">
        <f t="shared" si="37"/>
        <v>2.4814295612381364E-2</v>
      </c>
      <c r="J236" s="31">
        <f t="shared" si="42"/>
        <v>1.5798463259013643E-4</v>
      </c>
      <c r="K236" s="31">
        <f t="shared" si="43"/>
        <v>4.8554864523669581</v>
      </c>
      <c r="M236">
        <v>5751.08</v>
      </c>
      <c r="N236" s="31">
        <f t="shared" si="38"/>
        <v>1.8546461791313387E-2</v>
      </c>
      <c r="O236" s="31">
        <f t="shared" si="44"/>
        <v>1.5350874157272026E-4</v>
      </c>
      <c r="P236" s="31">
        <f t="shared" si="45"/>
        <v>6.5410256338108734</v>
      </c>
      <c r="R236">
        <v>17248.89</v>
      </c>
      <c r="S236" s="31">
        <f t="shared" si="39"/>
        <v>-2.3372837535354154E-3</v>
      </c>
      <c r="T236" s="31">
        <f t="shared" si="46"/>
        <v>9.1448155040103107E-5</v>
      </c>
      <c r="U236" s="31">
        <f t="shared" si="47"/>
        <v>9.2400007355653404</v>
      </c>
      <c r="V236" s="14"/>
    </row>
    <row r="237" spans="1:22" x14ac:dyDescent="0.25">
      <c r="A237" s="2">
        <v>231</v>
      </c>
      <c r="B237" s="1">
        <v>39295</v>
      </c>
      <c r="C237">
        <v>13362.37</v>
      </c>
      <c r="D237" s="31">
        <f t="shared" si="36"/>
        <v>1.1382085514748423E-2</v>
      </c>
      <c r="E237" s="31">
        <f t="shared" si="40"/>
        <v>7.7315262241757648E-5</v>
      </c>
      <c r="F237" s="31">
        <f t="shared" si="41"/>
        <v>7.7919879152966525</v>
      </c>
      <c r="H237">
        <v>6250.6</v>
      </c>
      <c r="I237" s="31">
        <f t="shared" si="37"/>
        <v>-1.7216710429081301E-2</v>
      </c>
      <c r="J237" s="31">
        <f t="shared" si="42"/>
        <v>2.088975997692105E-4</v>
      </c>
      <c r="K237" s="31">
        <f t="shared" si="43"/>
        <v>7.0547170073518277</v>
      </c>
      <c r="M237">
        <v>5654.3</v>
      </c>
      <c r="N237" s="31">
        <f t="shared" si="38"/>
        <v>-1.6828143583466019E-2</v>
      </c>
      <c r="O237" s="31">
        <f t="shared" si="44"/>
        <v>1.702236107371338E-4</v>
      </c>
      <c r="P237" s="31">
        <f t="shared" si="45"/>
        <v>7.014783425210906</v>
      </c>
      <c r="R237">
        <v>16870.98</v>
      </c>
      <c r="S237" s="31">
        <f t="shared" si="39"/>
        <v>-2.1909235898657817E-2</v>
      </c>
      <c r="T237" s="31">
        <f t="shared" si="46"/>
        <v>8.3606949217577978E-5</v>
      </c>
      <c r="U237" s="31">
        <f t="shared" si="47"/>
        <v>3.648059515393304</v>
      </c>
      <c r="V237" s="14"/>
    </row>
    <row r="238" spans="1:22" x14ac:dyDescent="0.25">
      <c r="A238" s="2">
        <v>232</v>
      </c>
      <c r="B238" s="1">
        <v>39296</v>
      </c>
      <c r="C238">
        <v>13463.33</v>
      </c>
      <c r="D238" s="31">
        <f t="shared" si="36"/>
        <v>7.5555459098946608E-3</v>
      </c>
      <c r="E238" s="31">
        <f t="shared" si="40"/>
        <v>7.8839495357224947E-5</v>
      </c>
      <c r="F238" s="31">
        <f t="shared" si="41"/>
        <v>8.7240142923847461</v>
      </c>
      <c r="H238">
        <v>6300.3</v>
      </c>
      <c r="I238" s="31">
        <f t="shared" si="37"/>
        <v>7.951236681278567E-3</v>
      </c>
      <c r="J238" s="31">
        <f t="shared" si="42"/>
        <v>2.1863137167036918E-4</v>
      </c>
      <c r="K238" s="31">
        <f t="shared" si="43"/>
        <v>8.1389510519424402</v>
      </c>
      <c r="M238">
        <v>5682.07</v>
      </c>
      <c r="N238" s="31">
        <f t="shared" si="38"/>
        <v>4.9113064393469614E-3</v>
      </c>
      <c r="O238" s="31">
        <f t="shared" si="44"/>
        <v>1.8013715531653332E-4</v>
      </c>
      <c r="P238" s="31">
        <f t="shared" si="45"/>
        <v>8.4878888820622418</v>
      </c>
      <c r="R238">
        <v>16984.11</v>
      </c>
      <c r="S238" s="31">
        <f t="shared" si="39"/>
        <v>6.7055974223193329E-3</v>
      </c>
      <c r="T238" s="31">
        <f t="shared" si="46"/>
        <v>1.1975633259925719E-4</v>
      </c>
      <c r="U238" s="31">
        <f t="shared" si="47"/>
        <v>8.6545803841842961</v>
      </c>
      <c r="V238" s="14"/>
    </row>
    <row r="239" spans="1:22" x14ac:dyDescent="0.25">
      <c r="A239" s="2">
        <v>233</v>
      </c>
      <c r="B239" s="1">
        <v>39297</v>
      </c>
      <c r="C239">
        <v>13181.91</v>
      </c>
      <c r="D239" s="31">
        <f t="shared" si="36"/>
        <v>-2.0902703863011608E-2</v>
      </c>
      <c r="E239" s="31">
        <f t="shared" si="40"/>
        <v>7.8204749316720406E-5</v>
      </c>
      <c r="F239" s="31">
        <f t="shared" si="41"/>
        <v>3.8692684814600087</v>
      </c>
      <c r="H239">
        <v>6224.3</v>
      </c>
      <c r="I239" s="31">
        <f t="shared" si="37"/>
        <v>-1.2062917638842595E-2</v>
      </c>
      <c r="J239" s="31">
        <f t="shared" si="42"/>
        <v>2.0134662911837136E-4</v>
      </c>
      <c r="K239" s="31">
        <f t="shared" si="43"/>
        <v>7.7877787725751784</v>
      </c>
      <c r="M239">
        <v>5597.89</v>
      </c>
      <c r="N239" s="31">
        <f t="shared" si="38"/>
        <v>-1.4815023398162885E-2</v>
      </c>
      <c r="O239" s="31">
        <f t="shared" si="44"/>
        <v>1.6644526987265963E-4</v>
      </c>
      <c r="P239" s="31">
        <f t="shared" si="45"/>
        <v>7.3821828181611542</v>
      </c>
      <c r="R239">
        <v>16979.86</v>
      </c>
      <c r="S239" s="31">
        <f t="shared" si="39"/>
        <v>-2.5023389509370818E-4</v>
      </c>
      <c r="T239" s="31">
        <f t="shared" si="46"/>
        <v>1.129359316811412E-4</v>
      </c>
      <c r="U239" s="31">
        <f t="shared" si="47"/>
        <v>9.0881354291951766</v>
      </c>
      <c r="V239" s="14"/>
    </row>
    <row r="240" spans="1:22" x14ac:dyDescent="0.25">
      <c r="A240" s="2">
        <v>234</v>
      </c>
      <c r="B240" s="1">
        <v>39300</v>
      </c>
      <c r="C240">
        <v>13468.78</v>
      </c>
      <c r="D240" s="31">
        <f t="shared" si="36"/>
        <v>2.1762400137764617E-2</v>
      </c>
      <c r="E240" s="31">
        <f t="shared" si="40"/>
        <v>8.8671935016412188E-5</v>
      </c>
      <c r="F240" s="31">
        <f t="shared" si="41"/>
        <v>3.9895078606189722</v>
      </c>
      <c r="H240">
        <v>6189.1</v>
      </c>
      <c r="I240" s="31">
        <f t="shared" si="37"/>
        <v>-5.6552544061179277E-3</v>
      </c>
      <c r="J240" s="31">
        <f t="shared" si="42"/>
        <v>1.9513687519645437E-4</v>
      </c>
      <c r="K240" s="31">
        <f t="shared" si="43"/>
        <v>8.3779146073101156</v>
      </c>
      <c r="M240">
        <v>5532.99</v>
      </c>
      <c r="N240" s="31">
        <f t="shared" si="38"/>
        <v>-1.1593654037503513E-2</v>
      </c>
      <c r="O240" s="31">
        <f t="shared" si="44"/>
        <v>1.7109999596281628E-4</v>
      </c>
      <c r="P240" s="31">
        <f t="shared" si="45"/>
        <v>7.8876819382837171</v>
      </c>
      <c r="R240">
        <v>16914.46</v>
      </c>
      <c r="S240" s="31">
        <f t="shared" si="39"/>
        <v>-3.8516218626067265E-3</v>
      </c>
      <c r="T240" s="31">
        <f t="shared" si="46"/>
        <v>1.0264273845940254E-4</v>
      </c>
      <c r="U240" s="31">
        <f t="shared" si="47"/>
        <v>9.0397258072117985</v>
      </c>
      <c r="V240" s="14"/>
    </row>
    <row r="241" spans="1:22" x14ac:dyDescent="0.25">
      <c r="A241" s="2">
        <v>235</v>
      </c>
      <c r="B241" s="1">
        <v>39301</v>
      </c>
      <c r="C241">
        <v>13504.3</v>
      </c>
      <c r="D241" s="31">
        <f t="shared" si="36"/>
        <v>2.6372099031982568E-3</v>
      </c>
      <c r="E241" s="31">
        <f t="shared" si="40"/>
        <v>9.9903966746246636E-5</v>
      </c>
      <c r="F241" s="31">
        <f t="shared" si="41"/>
        <v>9.1416855510530848</v>
      </c>
      <c r="H241">
        <v>6308.8</v>
      </c>
      <c r="I241" s="31">
        <f t="shared" si="37"/>
        <v>1.93404533777124E-2</v>
      </c>
      <c r="J241" s="31">
        <f t="shared" si="42"/>
        <v>1.7699064205494927E-4</v>
      </c>
      <c r="K241" s="31">
        <f t="shared" si="43"/>
        <v>6.5260074027746358</v>
      </c>
      <c r="M241">
        <v>5620.4</v>
      </c>
      <c r="N241" s="31">
        <f t="shared" si="38"/>
        <v>1.5797968187182675E-2</v>
      </c>
      <c r="O241" s="31">
        <f t="shared" si="44"/>
        <v>1.6788035200906751E-4</v>
      </c>
      <c r="P241" s="31">
        <f t="shared" si="45"/>
        <v>7.2056300285705515</v>
      </c>
      <c r="R241">
        <v>16921.77</v>
      </c>
      <c r="S241" s="31">
        <f t="shared" si="39"/>
        <v>4.32174600903683E-4</v>
      </c>
      <c r="T241" s="31">
        <f t="shared" si="46"/>
        <v>9.4635335524355401E-5</v>
      </c>
      <c r="U241" s="31">
        <f t="shared" si="47"/>
        <v>9.2635059986808024</v>
      </c>
      <c r="V241" s="14"/>
    </row>
    <row r="242" spans="1:22" x14ac:dyDescent="0.25">
      <c r="A242" s="2">
        <v>236</v>
      </c>
      <c r="B242" s="1">
        <v>39302</v>
      </c>
      <c r="C242">
        <v>13657.86</v>
      </c>
      <c r="D242" s="31">
        <f t="shared" si="36"/>
        <v>1.1371192879305207E-2</v>
      </c>
      <c r="E242" s="31">
        <f t="shared" si="40"/>
        <v>9.7191767651927754E-5</v>
      </c>
      <c r="F242" s="31">
        <f t="shared" si="41"/>
        <v>7.9084235180412943</v>
      </c>
      <c r="H242">
        <v>6393.9</v>
      </c>
      <c r="I242" s="31">
        <f t="shared" si="37"/>
        <v>1.3489094598021724E-2</v>
      </c>
      <c r="J242" s="31">
        <f t="shared" si="42"/>
        <v>1.9890809827929841E-4</v>
      </c>
      <c r="K242" s="31">
        <f t="shared" si="43"/>
        <v>7.6078950834918793</v>
      </c>
      <c r="M242">
        <v>5749.29</v>
      </c>
      <c r="N242" s="31">
        <f t="shared" si="38"/>
        <v>2.2932531492420527E-2</v>
      </c>
      <c r="O242" s="31">
        <f t="shared" si="44"/>
        <v>1.7504989289379196E-4</v>
      </c>
      <c r="P242" s="31">
        <f t="shared" si="45"/>
        <v>5.6461474776990048</v>
      </c>
      <c r="R242">
        <v>17029.28</v>
      </c>
      <c r="S242" s="31">
        <f t="shared" si="39"/>
        <v>6.3533542885879195E-3</v>
      </c>
      <c r="T242" s="31">
        <f t="shared" si="46"/>
        <v>8.60223406199808E-5</v>
      </c>
      <c r="U242" s="31">
        <f t="shared" si="47"/>
        <v>8.8916636648998608</v>
      </c>
      <c r="V242" s="14"/>
    </row>
    <row r="243" spans="1:22" x14ac:dyDescent="0.25">
      <c r="A243" s="2">
        <v>237</v>
      </c>
      <c r="B243" s="1">
        <v>39303</v>
      </c>
      <c r="C243">
        <v>13270.68</v>
      </c>
      <c r="D243" s="31">
        <f t="shared" si="36"/>
        <v>-2.8348511406618628E-2</v>
      </c>
      <c r="E243" s="31">
        <f t="shared" si="40"/>
        <v>9.8128784264373136E-5</v>
      </c>
      <c r="F243" s="31">
        <f t="shared" si="41"/>
        <v>1.0396032460601337</v>
      </c>
      <c r="H243">
        <v>6271.2</v>
      </c>
      <c r="I243" s="31">
        <f t="shared" si="37"/>
        <v>-1.9190165626612837E-2</v>
      </c>
      <c r="J243" s="31">
        <f t="shared" si="42"/>
        <v>1.9702263530623753E-4</v>
      </c>
      <c r="K243" s="31">
        <f t="shared" si="43"/>
        <v>6.6630541273172694</v>
      </c>
      <c r="M243">
        <v>5624.78</v>
      </c>
      <c r="N243" s="31">
        <f t="shared" si="38"/>
        <v>-2.1656587161197335E-2</v>
      </c>
      <c r="O243" s="31">
        <f t="shared" si="44"/>
        <v>2.0584036481104823E-4</v>
      </c>
      <c r="P243" s="31">
        <f t="shared" si="45"/>
        <v>6.20990720684655</v>
      </c>
      <c r="R243">
        <v>17170.599999999999</v>
      </c>
      <c r="S243" s="31">
        <f t="shared" si="39"/>
        <v>8.2986479757217995E-3</v>
      </c>
      <c r="T243" s="31">
        <f t="shared" si="46"/>
        <v>8.1858746322207906E-5</v>
      </c>
      <c r="U243" s="31">
        <f t="shared" si="47"/>
        <v>8.5692179069153429</v>
      </c>
      <c r="V243" s="14"/>
    </row>
    <row r="244" spans="1:22" x14ac:dyDescent="0.25">
      <c r="A244" s="2">
        <v>238</v>
      </c>
      <c r="B244" s="1">
        <v>39304</v>
      </c>
      <c r="C244">
        <v>13239.54</v>
      </c>
      <c r="D244" s="31">
        <f t="shared" si="36"/>
        <v>-2.3465263272115233E-3</v>
      </c>
      <c r="E244" s="31">
        <f t="shared" si="40"/>
        <v>1.1871512578242909E-4</v>
      </c>
      <c r="F244" s="31">
        <f t="shared" si="41"/>
        <v>8.9924023341365569</v>
      </c>
      <c r="H244">
        <v>6038.3</v>
      </c>
      <c r="I244" s="31">
        <f t="shared" si="37"/>
        <v>-3.7138027809669544E-2</v>
      </c>
      <c r="J244" s="31">
        <f t="shared" si="42"/>
        <v>2.1606807210914798E-4</v>
      </c>
      <c r="K244" s="31">
        <f t="shared" si="43"/>
        <v>2.0565902777804785</v>
      </c>
      <c r="M244">
        <v>5448.63</v>
      </c>
      <c r="N244" s="31">
        <f t="shared" si="38"/>
        <v>-3.1316780389632953E-2</v>
      </c>
      <c r="O244" s="31">
        <f t="shared" si="44"/>
        <v>2.2893577007547994E-4</v>
      </c>
      <c r="P244" s="31">
        <f t="shared" si="45"/>
        <v>4.0981568932978441</v>
      </c>
      <c r="R244">
        <v>16764.09</v>
      </c>
      <c r="S244" s="31">
        <f t="shared" si="39"/>
        <v>-2.3674769664426311E-2</v>
      </c>
      <c r="T244" s="31">
        <f t="shared" si="46"/>
        <v>8.0674048152889208E-5</v>
      </c>
      <c r="U244" s="31">
        <f t="shared" si="47"/>
        <v>2.4774477337842082</v>
      </c>
      <c r="V244" s="14"/>
    </row>
    <row r="245" spans="1:22" x14ac:dyDescent="0.25">
      <c r="A245" s="2">
        <v>239</v>
      </c>
      <c r="B245" s="1">
        <v>39307</v>
      </c>
      <c r="C245">
        <v>13236.53</v>
      </c>
      <c r="D245" s="31">
        <f t="shared" si="36"/>
        <v>-2.273492885704653E-4</v>
      </c>
      <c r="E245" s="31">
        <f t="shared" si="40"/>
        <v>1.1541175635454926E-4</v>
      </c>
      <c r="F245" s="31">
        <f t="shared" si="41"/>
        <v>9.0665564795434257</v>
      </c>
      <c r="H245">
        <v>6219</v>
      </c>
      <c r="I245" s="31">
        <f t="shared" si="37"/>
        <v>2.9925641322888861E-2</v>
      </c>
      <c r="J245" s="31">
        <f t="shared" si="42"/>
        <v>3.4543626475547489E-4</v>
      </c>
      <c r="K245" s="31">
        <f t="shared" si="43"/>
        <v>5.3782009793745171</v>
      </c>
      <c r="M245">
        <v>5569.28</v>
      </c>
      <c r="N245" s="31">
        <f t="shared" si="38"/>
        <v>2.2143180946402975E-2</v>
      </c>
      <c r="O245" s="31">
        <f t="shared" si="44"/>
        <v>2.949136995057419E-4</v>
      </c>
      <c r="P245" s="31">
        <f t="shared" si="45"/>
        <v>6.4662381453091022</v>
      </c>
      <c r="R245">
        <v>16800.05</v>
      </c>
      <c r="S245" s="31">
        <f t="shared" si="39"/>
        <v>2.1450612589170737E-3</v>
      </c>
      <c r="T245" s="31">
        <f t="shared" si="46"/>
        <v>1.244300669018909E-4</v>
      </c>
      <c r="U245" s="31">
        <f t="shared" si="47"/>
        <v>8.9547878050521579</v>
      </c>
      <c r="V245" s="14"/>
    </row>
    <row r="246" spans="1:22" x14ac:dyDescent="0.25">
      <c r="A246" s="2">
        <v>240</v>
      </c>
      <c r="B246" s="1">
        <v>39308</v>
      </c>
      <c r="C246">
        <v>13028.92</v>
      </c>
      <c r="D246" s="31">
        <f t="shared" si="36"/>
        <v>-1.5684624293527124E-2</v>
      </c>
      <c r="E246" s="31">
        <f t="shared" si="40"/>
        <v>1.1204561827333038E-4</v>
      </c>
      <c r="F246" s="31">
        <f t="shared" si="41"/>
        <v>6.9010037518364822</v>
      </c>
      <c r="H246">
        <v>6143.5</v>
      </c>
      <c r="I246" s="31">
        <f t="shared" si="37"/>
        <v>-1.2140215468724876E-2</v>
      </c>
      <c r="J246" s="31">
        <f t="shared" si="42"/>
        <v>4.0661971017105352E-4</v>
      </c>
      <c r="K246" s="31">
        <f t="shared" si="43"/>
        <v>7.4451686127428589</v>
      </c>
      <c r="M246">
        <v>5478.66</v>
      </c>
      <c r="N246" s="31">
        <f t="shared" si="38"/>
        <v>-1.6271403125718207E-2</v>
      </c>
      <c r="O246" s="31">
        <f t="shared" si="44"/>
        <v>3.1206247376663947E-4</v>
      </c>
      <c r="P246" s="31">
        <f t="shared" si="45"/>
        <v>7.223891910230412</v>
      </c>
      <c r="R246">
        <v>16844.61</v>
      </c>
      <c r="S246" s="31">
        <f t="shared" si="39"/>
        <v>2.6523730584135947E-3</v>
      </c>
      <c r="T246" s="31">
        <f t="shared" si="46"/>
        <v>1.1350258789338154E-4</v>
      </c>
      <c r="U246" s="31">
        <f t="shared" si="47"/>
        <v>9.0217032249823976</v>
      </c>
      <c r="V246" s="14"/>
    </row>
    <row r="247" spans="1:22" x14ac:dyDescent="0.25">
      <c r="A247" s="2">
        <v>241</v>
      </c>
      <c r="B247" s="1">
        <v>39309</v>
      </c>
      <c r="C247">
        <v>12861.47</v>
      </c>
      <c r="D247" s="31">
        <f t="shared" si="36"/>
        <v>-1.2852178077691836E-2</v>
      </c>
      <c r="E247" s="31">
        <f t="shared" si="40"/>
        <v>1.159545444052585E-4</v>
      </c>
      <c r="F247" s="31">
        <f t="shared" si="41"/>
        <v>7.6378016701721574</v>
      </c>
      <c r="H247">
        <v>6109.3</v>
      </c>
      <c r="I247" s="31">
        <f t="shared" si="37"/>
        <v>-5.5668592821681157E-3</v>
      </c>
      <c r="J247" s="31">
        <f t="shared" si="42"/>
        <v>3.7778738919559939E-4</v>
      </c>
      <c r="K247" s="31">
        <f t="shared" si="43"/>
        <v>7.799148922860792</v>
      </c>
      <c r="M247">
        <v>5442.72</v>
      </c>
      <c r="N247" s="31">
        <f t="shared" si="38"/>
        <v>-6.5599982477466392E-3</v>
      </c>
      <c r="O247" s="31">
        <f t="shared" si="44"/>
        <v>3.079111121033301E-4</v>
      </c>
      <c r="P247" s="31">
        <f t="shared" si="45"/>
        <v>7.9459396735808072</v>
      </c>
      <c r="R247">
        <v>16475.61</v>
      </c>
      <c r="S247" s="31">
        <f t="shared" si="39"/>
        <v>-2.190611714964015E-2</v>
      </c>
      <c r="T247" s="31">
        <f t="shared" si="46"/>
        <v>1.0379355609557963E-4</v>
      </c>
      <c r="U247" s="31">
        <f t="shared" si="47"/>
        <v>4.5497178324629992</v>
      </c>
      <c r="V247" s="14"/>
    </row>
    <row r="248" spans="1:22" x14ac:dyDescent="0.25">
      <c r="A248" s="2">
        <v>242</v>
      </c>
      <c r="B248" s="1">
        <v>39310</v>
      </c>
      <c r="C248">
        <v>12845.78</v>
      </c>
      <c r="D248" s="31">
        <f t="shared" si="36"/>
        <v>-1.2199227615504831E-3</v>
      </c>
      <c r="E248" s="31">
        <f t="shared" si="40"/>
        <v>1.1739086956141524E-4</v>
      </c>
      <c r="F248" s="31">
        <f t="shared" si="41"/>
        <v>9.0373240210918873</v>
      </c>
      <c r="H248">
        <v>5858.9</v>
      </c>
      <c r="I248" s="31">
        <f t="shared" si="37"/>
        <v>-4.0986692419753577E-2</v>
      </c>
      <c r="J248" s="31">
        <f t="shared" si="42"/>
        <v>3.3921628357853672E-4</v>
      </c>
      <c r="K248" s="31">
        <f t="shared" si="43"/>
        <v>3.0365486105861592</v>
      </c>
      <c r="M248">
        <v>5265.47</v>
      </c>
      <c r="N248" s="31">
        <f t="shared" si="38"/>
        <v>-3.2566437369550519E-2</v>
      </c>
      <c r="O248" s="31">
        <f t="shared" si="44"/>
        <v>2.8466562669520991E-4</v>
      </c>
      <c r="P248" s="31">
        <f t="shared" si="45"/>
        <v>4.4385159705077495</v>
      </c>
      <c r="R248">
        <v>16148.49</v>
      </c>
      <c r="S248" s="31">
        <f t="shared" si="39"/>
        <v>-1.9854803555073273E-2</v>
      </c>
      <c r="T248" s="31">
        <f t="shared" si="46"/>
        <v>1.3808961213269391E-4</v>
      </c>
      <c r="U248" s="31">
        <f t="shared" si="47"/>
        <v>6.0328439323067595</v>
      </c>
      <c r="V248" s="14"/>
    </row>
    <row r="249" spans="1:22" x14ac:dyDescent="0.25">
      <c r="A249" s="2">
        <v>243</v>
      </c>
      <c r="B249" s="1">
        <v>39311</v>
      </c>
      <c r="C249">
        <v>13079.08</v>
      </c>
      <c r="D249" s="31">
        <f t="shared" si="36"/>
        <v>1.8161606379682609E-2</v>
      </c>
      <c r="E249" s="31">
        <f t="shared" si="40"/>
        <v>1.1400889904585168E-4</v>
      </c>
      <c r="F249" s="31">
        <f t="shared" si="41"/>
        <v>6.1860919447908032</v>
      </c>
      <c r="H249">
        <v>6064.2</v>
      </c>
      <c r="I249" s="31">
        <f t="shared" si="37"/>
        <v>3.5040707300005157E-2</v>
      </c>
      <c r="J249" s="31">
        <f t="shared" si="42"/>
        <v>4.883292488697832E-4</v>
      </c>
      <c r="K249" s="31">
        <f t="shared" si="43"/>
        <v>5.1101286660414775</v>
      </c>
      <c r="M249">
        <v>5363.63</v>
      </c>
      <c r="N249" s="31">
        <f t="shared" si="38"/>
        <v>1.8642210476937454E-2</v>
      </c>
      <c r="O249" s="31">
        <f t="shared" si="44"/>
        <v>3.5275875458943125E-4</v>
      </c>
      <c r="P249" s="31">
        <f t="shared" si="45"/>
        <v>6.9645429131633554</v>
      </c>
      <c r="R249">
        <v>15273.68</v>
      </c>
      <c r="S249" s="31">
        <f t="shared" si="39"/>
        <v>-5.4172866936784768E-2</v>
      </c>
      <c r="T249" s="31">
        <f t="shared" si="46"/>
        <v>1.6144614981626501E-4</v>
      </c>
      <c r="U249" s="31">
        <f t="shared" si="47"/>
        <v>-9.4462361868393767</v>
      </c>
      <c r="V249" s="14"/>
    </row>
    <row r="250" spans="1:22" x14ac:dyDescent="0.25">
      <c r="A250" s="2">
        <v>244</v>
      </c>
      <c r="B250" s="1">
        <v>39314</v>
      </c>
      <c r="C250">
        <v>13121.35</v>
      </c>
      <c r="D250" s="31">
        <f t="shared" si="36"/>
        <v>3.2318786948317799E-3</v>
      </c>
      <c r="E250" s="31">
        <f t="shared" si="40"/>
        <v>1.2030683714747846E-4</v>
      </c>
      <c r="F250" s="31">
        <f t="shared" si="41"/>
        <v>8.938645099986628</v>
      </c>
      <c r="H250">
        <v>6078.7</v>
      </c>
      <c r="I250" s="31">
        <f t="shared" si="37"/>
        <v>2.3910820883216253E-3</v>
      </c>
      <c r="J250" s="31">
        <f t="shared" si="42"/>
        <v>5.7057949799885069E-4</v>
      </c>
      <c r="K250" s="31">
        <f t="shared" si="43"/>
        <v>7.4588379330368406</v>
      </c>
      <c r="M250">
        <v>5399.38</v>
      </c>
      <c r="N250" s="31">
        <f t="shared" si="38"/>
        <v>6.6652621452262736E-3</v>
      </c>
      <c r="O250" s="31">
        <f t="shared" si="44"/>
        <v>3.5230005890972795E-4</v>
      </c>
      <c r="P250" s="31">
        <f t="shared" si="45"/>
        <v>7.8249253694502396</v>
      </c>
      <c r="R250">
        <v>15732.48</v>
      </c>
      <c r="S250" s="31">
        <f t="shared" si="39"/>
        <v>3.0038602353853115E-2</v>
      </c>
      <c r="T250" s="31">
        <f t="shared" si="46"/>
        <v>4.1434589669224627E-4</v>
      </c>
      <c r="U250" s="31">
        <f t="shared" si="47"/>
        <v>5.6111177066456008</v>
      </c>
      <c r="V250" s="14"/>
    </row>
    <row r="251" spans="1:22" x14ac:dyDescent="0.25">
      <c r="A251" s="2">
        <v>245</v>
      </c>
      <c r="B251" s="1">
        <v>39315</v>
      </c>
      <c r="C251">
        <v>13090.86</v>
      </c>
      <c r="D251" s="31">
        <f t="shared" si="36"/>
        <v>-2.3236938272357477E-3</v>
      </c>
      <c r="E251" s="31">
        <f t="shared" si="40"/>
        <v>1.171011353504684E-4</v>
      </c>
      <c r="F251" s="31">
        <f t="shared" si="41"/>
        <v>9.006362424025868</v>
      </c>
      <c r="H251">
        <v>6086.1</v>
      </c>
      <c r="I251" s="31">
        <f t="shared" si="37"/>
        <v>1.2173655551352338E-3</v>
      </c>
      <c r="J251" s="31">
        <f t="shared" si="42"/>
        <v>5.0775504685399576E-4</v>
      </c>
      <c r="K251" s="31">
        <f t="shared" si="43"/>
        <v>7.5825927292545465</v>
      </c>
      <c r="M251">
        <v>5418.78</v>
      </c>
      <c r="N251" s="31">
        <f t="shared" si="38"/>
        <v>3.5930051228103294E-3</v>
      </c>
      <c r="O251" s="31">
        <f t="shared" si="44"/>
        <v>3.2528120107190914E-4</v>
      </c>
      <c r="P251" s="31">
        <f t="shared" si="45"/>
        <v>7.991132744685423</v>
      </c>
      <c r="R251">
        <v>15901.34</v>
      </c>
      <c r="S251" s="31">
        <f t="shared" si="39"/>
        <v>1.0733209258807294E-2</v>
      </c>
      <c r="T251" s="31">
        <f t="shared" si="46"/>
        <v>4.5884523088921176E-4</v>
      </c>
      <c r="U251" s="31">
        <f t="shared" si="47"/>
        <v>7.435728662721667</v>
      </c>
      <c r="V251" s="14"/>
    </row>
    <row r="252" spans="1:22" x14ac:dyDescent="0.25">
      <c r="A252" s="2">
        <v>246</v>
      </c>
      <c r="B252" s="1">
        <v>39316</v>
      </c>
      <c r="C252">
        <v>13236.13</v>
      </c>
      <c r="D252" s="31">
        <f t="shared" si="36"/>
        <v>1.1097055502846918E-2</v>
      </c>
      <c r="E252" s="31">
        <f t="shared" si="40"/>
        <v>1.1384174972028245E-4</v>
      </c>
      <c r="F252" s="31">
        <f t="shared" si="41"/>
        <v>7.9989834889628764</v>
      </c>
      <c r="H252">
        <v>6196</v>
      </c>
      <c r="I252" s="31">
        <f t="shared" si="37"/>
        <v>1.8057540953977033E-2</v>
      </c>
      <c r="J252" s="31">
        <f t="shared" si="42"/>
        <v>4.5144693091445884E-4</v>
      </c>
      <c r="K252" s="31">
        <f t="shared" si="43"/>
        <v>6.9807645444128772</v>
      </c>
      <c r="M252">
        <v>5518.17</v>
      </c>
      <c r="N252" s="31">
        <f t="shared" si="38"/>
        <v>1.8341766965996098E-2</v>
      </c>
      <c r="O252" s="31">
        <f t="shared" si="44"/>
        <v>2.9786767392122964E-4</v>
      </c>
      <c r="P252" s="31">
        <f t="shared" si="45"/>
        <v>6.9894321288734886</v>
      </c>
      <c r="R252">
        <v>15900.64</v>
      </c>
      <c r="S252" s="31">
        <f t="shared" si="39"/>
        <v>-4.4021447249145519E-5</v>
      </c>
      <c r="T252" s="31">
        <f t="shared" si="46"/>
        <v>4.2750754545642426E-4</v>
      </c>
      <c r="U252" s="31">
        <f t="shared" si="47"/>
        <v>7.7575340865618454</v>
      </c>
      <c r="V252" s="14"/>
    </row>
    <row r="253" spans="1:22" x14ac:dyDescent="0.25">
      <c r="A253" s="2">
        <v>247</v>
      </c>
      <c r="B253" s="1">
        <v>39317</v>
      </c>
      <c r="C253">
        <v>13235.88</v>
      </c>
      <c r="D253" s="31">
        <f t="shared" si="36"/>
        <v>-1.8887696025953206E-5</v>
      </c>
      <c r="E253" s="31">
        <f t="shared" si="40"/>
        <v>1.1411320254105313E-4</v>
      </c>
      <c r="F253" s="31">
        <f t="shared" si="41"/>
        <v>9.0783164712884954</v>
      </c>
      <c r="H253">
        <v>6196.9</v>
      </c>
      <c r="I253" s="31">
        <f t="shared" si="37"/>
        <v>1.4525500322783025E-4</v>
      </c>
      <c r="J253" s="31">
        <f t="shared" si="42"/>
        <v>4.3750293555431022E-4</v>
      </c>
      <c r="K253" s="31">
        <f t="shared" si="43"/>
        <v>7.7343789163520809</v>
      </c>
      <c r="M253">
        <v>5523.33</v>
      </c>
      <c r="N253" s="31">
        <f t="shared" si="38"/>
        <v>9.350926122246785E-4</v>
      </c>
      <c r="O253" s="31">
        <f t="shared" si="44"/>
        <v>3.012510381993097E-4</v>
      </c>
      <c r="P253" s="31">
        <f t="shared" si="45"/>
        <v>8.1046640702464607</v>
      </c>
      <c r="R253">
        <v>16316.32</v>
      </c>
      <c r="S253" s="31">
        <f t="shared" si="39"/>
        <v>2.6142343955966572E-2</v>
      </c>
      <c r="T253" s="31">
        <f t="shared" si="46"/>
        <v>3.8852226505955534E-4</v>
      </c>
      <c r="U253" s="31">
        <f t="shared" si="47"/>
        <v>6.0941305231995511</v>
      </c>
      <c r="V253" s="14"/>
    </row>
    <row r="254" spans="1:22" x14ac:dyDescent="0.25">
      <c r="A254" s="2">
        <v>248</v>
      </c>
      <c r="B254" s="1">
        <v>39318</v>
      </c>
      <c r="C254">
        <v>13378.87</v>
      </c>
      <c r="D254" s="31">
        <f t="shared" si="36"/>
        <v>1.0803210666763496E-2</v>
      </c>
      <c r="E254" s="31">
        <f t="shared" si="40"/>
        <v>1.1078345767988176E-4</v>
      </c>
      <c r="F254" s="31">
        <f t="shared" si="41"/>
        <v>8.0544422282495169</v>
      </c>
      <c r="H254">
        <v>6220.1</v>
      </c>
      <c r="I254" s="31">
        <f t="shared" si="37"/>
        <v>3.7438073875648678E-3</v>
      </c>
      <c r="J254" s="31">
        <f t="shared" si="42"/>
        <v>3.8884583816506163E-4</v>
      </c>
      <c r="K254" s="31">
        <f t="shared" si="43"/>
        <v>7.8162822215802397</v>
      </c>
      <c r="M254">
        <v>5569.38</v>
      </c>
      <c r="N254" s="31">
        <f t="shared" si="38"/>
        <v>8.3373617002786699E-3</v>
      </c>
      <c r="O254" s="31">
        <f t="shared" si="44"/>
        <v>2.7489017373510363E-4</v>
      </c>
      <c r="P254" s="31">
        <f t="shared" si="45"/>
        <v>7.9462684648930555</v>
      </c>
      <c r="R254">
        <v>16248.97</v>
      </c>
      <c r="S254" s="31">
        <f t="shared" si="39"/>
        <v>-4.1277690067368358E-3</v>
      </c>
      <c r="T254" s="31">
        <f t="shared" si="46"/>
        <v>4.1541490553695457E-4</v>
      </c>
      <c r="U254" s="31">
        <f t="shared" si="47"/>
        <v>7.7452172000044515</v>
      </c>
      <c r="V254" s="14"/>
    </row>
    <row r="255" spans="1:22" x14ac:dyDescent="0.25">
      <c r="A255" s="2">
        <v>249</v>
      </c>
      <c r="B255" s="1">
        <v>39322</v>
      </c>
      <c r="C255">
        <v>13041.85</v>
      </c>
      <c r="D255" s="31">
        <f t="shared" si="36"/>
        <v>-2.5190468253297956E-2</v>
      </c>
      <c r="E255" s="31">
        <f t="shared" si="40"/>
        <v>1.1095637200014317E-4</v>
      </c>
      <c r="F255" s="31">
        <f t="shared" si="41"/>
        <v>3.387371682291672</v>
      </c>
      <c r="H255">
        <v>6102.2</v>
      </c>
      <c r="I255" s="31">
        <f t="shared" si="37"/>
        <v>-1.895467918522219E-2</v>
      </c>
      <c r="J255" s="31">
        <f t="shared" si="42"/>
        <v>3.4715695909650208E-4</v>
      </c>
      <c r="K255" s="31">
        <f t="shared" si="43"/>
        <v>6.9308130217284729</v>
      </c>
      <c r="M255">
        <v>5474.17</v>
      </c>
      <c r="N255" s="31">
        <f t="shared" si="38"/>
        <v>-1.7095260154631222E-2</v>
      </c>
      <c r="O255" s="31">
        <f t="shared" si="44"/>
        <v>2.5686627965738743E-4</v>
      </c>
      <c r="P255" s="31">
        <f t="shared" si="45"/>
        <v>7.1292115001052148</v>
      </c>
      <c r="R255">
        <v>16287.49</v>
      </c>
      <c r="S255" s="31">
        <f t="shared" si="39"/>
        <v>2.3706117987786573E-3</v>
      </c>
      <c r="T255" s="31">
        <f t="shared" si="46"/>
        <v>3.7908598611201467E-4</v>
      </c>
      <c r="U255" s="31">
        <f t="shared" si="47"/>
        <v>7.8629228965502369</v>
      </c>
      <c r="V255" s="14"/>
    </row>
    <row r="256" spans="1:22" x14ac:dyDescent="0.25">
      <c r="A256" s="2">
        <v>250</v>
      </c>
      <c r="B256" s="1">
        <v>39323</v>
      </c>
      <c r="C256">
        <v>13289.29</v>
      </c>
      <c r="D256" s="31">
        <f t="shared" si="36"/>
        <v>1.8972768433926208E-2</v>
      </c>
      <c r="E256" s="31">
        <f t="shared" si="40"/>
        <v>1.2623480492303239E-4</v>
      </c>
      <c r="F256" s="31">
        <f t="shared" si="41"/>
        <v>6.1258082663779421</v>
      </c>
      <c r="H256">
        <v>6132.2</v>
      </c>
      <c r="I256" s="31">
        <f t="shared" si="37"/>
        <v>4.9162597096129267E-3</v>
      </c>
      <c r="J256" s="31">
        <f t="shared" si="42"/>
        <v>3.4850527865476179E-4</v>
      </c>
      <c r="K256" s="31">
        <f t="shared" si="43"/>
        <v>7.8925049760827743</v>
      </c>
      <c r="M256">
        <v>5520.02</v>
      </c>
      <c r="N256" s="31">
        <f t="shared" si="38"/>
        <v>8.3756989644092825E-3</v>
      </c>
      <c r="O256" s="31">
        <f t="shared" si="44"/>
        <v>2.5997135007532551E-4</v>
      </c>
      <c r="P256" s="31">
        <f t="shared" si="45"/>
        <v>7.9850927241865248</v>
      </c>
      <c r="R256">
        <v>16012.83</v>
      </c>
      <c r="S256" s="31">
        <f t="shared" si="39"/>
        <v>-1.6863249033460641E-2</v>
      </c>
      <c r="T256" s="31">
        <f t="shared" si="46"/>
        <v>3.4502869255879698E-4</v>
      </c>
      <c r="U256" s="31">
        <f t="shared" si="47"/>
        <v>7.1476930649540371</v>
      </c>
      <c r="V256" s="14"/>
    </row>
    <row r="257" spans="1:22" x14ac:dyDescent="0.25">
      <c r="A257" s="2">
        <v>251</v>
      </c>
      <c r="B257" s="1">
        <v>39324</v>
      </c>
      <c r="C257">
        <v>13238.73</v>
      </c>
      <c r="D257" s="31">
        <f t="shared" si="36"/>
        <v>-3.8045674373876487E-3</v>
      </c>
      <c r="E257" s="31">
        <f t="shared" si="40"/>
        <v>1.3305494026631285E-4</v>
      </c>
      <c r="F257" s="31">
        <f t="shared" si="41"/>
        <v>8.8159607869945589</v>
      </c>
      <c r="H257">
        <v>6212</v>
      </c>
      <c r="I257" s="31">
        <f t="shared" si="37"/>
        <v>1.3013274191970285E-2</v>
      </c>
      <c r="J257" s="31">
        <f t="shared" si="42"/>
        <v>3.1243239305985926E-4</v>
      </c>
      <c r="K257" s="31">
        <f t="shared" si="43"/>
        <v>7.5291002154881443</v>
      </c>
      <c r="M257">
        <v>5592.53</v>
      </c>
      <c r="N257" s="31">
        <f t="shared" si="38"/>
        <v>1.3135821971659396E-2</v>
      </c>
      <c r="O257" s="31">
        <f t="shared" si="44"/>
        <v>2.4331295287772822E-4</v>
      </c>
      <c r="P257" s="31">
        <f t="shared" si="45"/>
        <v>7.6119938300220733</v>
      </c>
      <c r="R257">
        <v>16153.82</v>
      </c>
      <c r="S257" s="31">
        <f t="shared" si="39"/>
        <v>8.8048146392611295E-3</v>
      </c>
      <c r="T257" s="31">
        <f t="shared" si="46"/>
        <v>3.3949700236998585E-4</v>
      </c>
      <c r="U257" s="31">
        <f t="shared" si="47"/>
        <v>7.7596936133137113</v>
      </c>
      <c r="V257" s="14"/>
    </row>
    <row r="258" spans="1:22" x14ac:dyDescent="0.25">
      <c r="A258" s="2">
        <v>252</v>
      </c>
      <c r="B258" s="1">
        <v>39325</v>
      </c>
      <c r="C258">
        <v>13357.74</v>
      </c>
      <c r="D258" s="31">
        <f t="shared" si="36"/>
        <v>8.9895329839040621E-3</v>
      </c>
      <c r="E258" s="31">
        <f t="shared" si="40"/>
        <v>1.2959484046998071E-4</v>
      </c>
      <c r="F258" s="31">
        <f t="shared" si="41"/>
        <v>8.3275256677651974</v>
      </c>
      <c r="H258">
        <v>6303.3</v>
      </c>
      <c r="I258" s="31">
        <f t="shared" si="37"/>
        <v>1.4697359948486829E-2</v>
      </c>
      <c r="J258" s="31">
        <f t="shared" si="42"/>
        <v>2.9651812693979668E-4</v>
      </c>
      <c r="K258" s="31">
        <f t="shared" si="43"/>
        <v>7.3949058001314754</v>
      </c>
      <c r="M258">
        <v>5662.7</v>
      </c>
      <c r="N258" s="31">
        <f t="shared" si="38"/>
        <v>1.2547094070125699E-2</v>
      </c>
      <c r="O258" s="31">
        <f t="shared" si="44"/>
        <v>2.3710282487118974E-4</v>
      </c>
      <c r="P258" s="31">
        <f t="shared" si="45"/>
        <v>7.6830449342544798</v>
      </c>
      <c r="R258">
        <v>16569.09</v>
      </c>
      <c r="S258" s="31">
        <f t="shared" si="39"/>
        <v>2.5707232097423423E-2</v>
      </c>
      <c r="T258" s="31">
        <f t="shared" si="46"/>
        <v>3.1560711388255706E-4</v>
      </c>
      <c r="U258" s="31">
        <f t="shared" si="47"/>
        <v>5.9670742596042015</v>
      </c>
      <c r="V258" s="14"/>
    </row>
    <row r="259" spans="1:22" x14ac:dyDescent="0.25">
      <c r="A259" s="2">
        <v>253</v>
      </c>
      <c r="B259" s="1">
        <v>39329</v>
      </c>
      <c r="C259">
        <v>13448.86</v>
      </c>
      <c r="D259" s="31">
        <f t="shared" si="36"/>
        <v>6.8215132200507575E-3</v>
      </c>
      <c r="E259" s="31">
        <f t="shared" si="40"/>
        <v>1.2817137758747418E-4</v>
      </c>
      <c r="F259" s="31">
        <f t="shared" si="41"/>
        <v>8.599088994252277</v>
      </c>
      <c r="H259">
        <v>6376.8</v>
      </c>
      <c r="I259" s="31">
        <f t="shared" si="37"/>
        <v>1.166055875493789E-2</v>
      </c>
      <c r="J259" s="31">
        <f t="shared" si="42"/>
        <v>2.8756421118373318E-4</v>
      </c>
      <c r="K259" s="31">
        <f t="shared" si="43"/>
        <v>7.6812356156504595</v>
      </c>
      <c r="M259">
        <v>5672.72</v>
      </c>
      <c r="N259" s="31">
        <f t="shared" si="38"/>
        <v>1.7694739258658303E-3</v>
      </c>
      <c r="O259" s="31">
        <f t="shared" si="44"/>
        <v>2.3011075024293622E-4</v>
      </c>
      <c r="P259" s="31">
        <f t="shared" si="45"/>
        <v>8.3633431854719618</v>
      </c>
      <c r="R259">
        <v>16420.47</v>
      </c>
      <c r="S259" s="31">
        <f t="shared" si="39"/>
        <v>-8.9697140881001298E-3</v>
      </c>
      <c r="T259" s="31">
        <f t="shared" si="46"/>
        <v>3.4709173024994786E-4</v>
      </c>
      <c r="U259" s="31">
        <f t="shared" si="47"/>
        <v>7.734121726425955</v>
      </c>
      <c r="V259" s="14"/>
    </row>
    <row r="260" spans="1:22" x14ac:dyDescent="0.25">
      <c r="A260" s="2">
        <v>254</v>
      </c>
      <c r="B260" s="1">
        <v>39330</v>
      </c>
      <c r="C260">
        <v>13305.47</v>
      </c>
      <c r="D260" s="31">
        <f t="shared" si="36"/>
        <v>-1.0661870225431839E-2</v>
      </c>
      <c r="E260" s="31">
        <f t="shared" si="40"/>
        <v>1.2578921960635265E-4</v>
      </c>
      <c r="F260" s="31">
        <f t="shared" si="41"/>
        <v>8.0772048284082256</v>
      </c>
      <c r="H260">
        <v>6270.7</v>
      </c>
      <c r="I260" s="31">
        <f t="shared" si="37"/>
        <v>-1.6638439342617044E-2</v>
      </c>
      <c r="J260" s="31">
        <f t="shared" si="42"/>
        <v>2.7070362334178928E-4</v>
      </c>
      <c r="K260" s="31">
        <f t="shared" si="43"/>
        <v>7.1918263593855389</v>
      </c>
      <c r="M260">
        <v>5551.55</v>
      </c>
      <c r="N260" s="31">
        <f t="shared" si="38"/>
        <v>-2.1360123538619932E-2</v>
      </c>
      <c r="O260" s="31">
        <f t="shared" si="44"/>
        <v>2.1019115386180441E-4</v>
      </c>
      <c r="P260" s="31">
        <f t="shared" si="45"/>
        <v>6.2968267737563863</v>
      </c>
      <c r="R260">
        <v>16158.45</v>
      </c>
      <c r="S260" s="31">
        <f t="shared" si="39"/>
        <v>-1.5956912317369749E-2</v>
      </c>
      <c r="T260" s="31">
        <f t="shared" si="46"/>
        <v>3.2277654593857407E-4</v>
      </c>
      <c r="U260" s="31">
        <f t="shared" si="47"/>
        <v>7.2496978892785835</v>
      </c>
      <c r="V260" s="14"/>
    </row>
    <row r="261" spans="1:22" x14ac:dyDescent="0.25">
      <c r="A261" s="2">
        <v>255</v>
      </c>
      <c r="B261" s="1">
        <v>39331</v>
      </c>
      <c r="C261">
        <v>13363.35</v>
      </c>
      <c r="D261" s="31">
        <f t="shared" ref="D261:D324" si="48">(C261-C260)/C260</f>
        <v>4.3500906018352622E-3</v>
      </c>
      <c r="E261" s="31">
        <f t="shared" si="40"/>
        <v>1.2543574780484365E-4</v>
      </c>
      <c r="F261" s="31">
        <f t="shared" si="41"/>
        <v>8.8328564909600082</v>
      </c>
      <c r="H261">
        <v>6313.3</v>
      </c>
      <c r="I261" s="31">
        <f t="shared" si="37"/>
        <v>6.7934999282377347E-3</v>
      </c>
      <c r="J261" s="31">
        <f t="shared" si="42"/>
        <v>2.7138585647009511E-4</v>
      </c>
      <c r="K261" s="31">
        <f t="shared" si="43"/>
        <v>8.0419098001993365</v>
      </c>
      <c r="M261">
        <v>5576.62</v>
      </c>
      <c r="N261" s="31">
        <f t="shared" si="38"/>
        <v>4.515855932127011E-3</v>
      </c>
      <c r="O261" s="31">
        <f t="shared" si="44"/>
        <v>2.3178555105094991E-4</v>
      </c>
      <c r="P261" s="31">
        <f t="shared" si="45"/>
        <v>8.2817159693896496</v>
      </c>
      <c r="R261">
        <v>16257</v>
      </c>
      <c r="S261" s="31">
        <f t="shared" si="39"/>
        <v>6.0989760775321438E-3</v>
      </c>
      <c r="T261" s="31">
        <f t="shared" si="46"/>
        <v>3.1656146226552234E-4</v>
      </c>
      <c r="U261" s="31">
        <f t="shared" si="47"/>
        <v>7.9404882851695344</v>
      </c>
      <c r="V261" s="14"/>
    </row>
    <row r="262" spans="1:22" x14ac:dyDescent="0.25">
      <c r="A262" s="2">
        <v>256</v>
      </c>
      <c r="B262" s="1">
        <v>39332</v>
      </c>
      <c r="C262">
        <v>13113.38</v>
      </c>
      <c r="D262" s="31">
        <f t="shared" si="48"/>
        <v>-1.8705638930358117E-2</v>
      </c>
      <c r="E262" s="31">
        <f t="shared" si="40"/>
        <v>1.2232777768632686E-4</v>
      </c>
      <c r="F262" s="31">
        <f t="shared" si="41"/>
        <v>6.1484509456209189</v>
      </c>
      <c r="H262">
        <v>6191.2</v>
      </c>
      <c r="I262" s="31">
        <f t="shared" si="37"/>
        <v>-1.93401232319073E-2</v>
      </c>
      <c r="J262" s="31">
        <f t="shared" si="42"/>
        <v>2.4633511783633306E-4</v>
      </c>
      <c r="K262" s="31">
        <f t="shared" si="43"/>
        <v>6.7903968817244076</v>
      </c>
      <c r="M262">
        <v>5430.1</v>
      </c>
      <c r="N262" s="31">
        <f t="shared" si="38"/>
        <v>-2.6273979579028071E-2</v>
      </c>
      <c r="O262" s="31">
        <f t="shared" si="44"/>
        <v>2.1323387013992372E-4</v>
      </c>
      <c r="P262" s="31">
        <f t="shared" si="45"/>
        <v>5.2157272418968468</v>
      </c>
      <c r="R262">
        <v>16122.16</v>
      </c>
      <c r="S262" s="31">
        <f t="shared" si="39"/>
        <v>-8.2942732361444386E-3</v>
      </c>
      <c r="T262" s="31">
        <f t="shared" si="46"/>
        <v>2.9108558112983182E-4</v>
      </c>
      <c r="U262" s="31">
        <f t="shared" si="47"/>
        <v>7.9055539200793303</v>
      </c>
      <c r="V262" s="14"/>
    </row>
    <row r="263" spans="1:22" x14ac:dyDescent="0.25">
      <c r="A263" s="2">
        <v>257</v>
      </c>
      <c r="B263" s="1">
        <v>39335</v>
      </c>
      <c r="C263">
        <v>13127.85</v>
      </c>
      <c r="D263" s="31">
        <f t="shared" si="48"/>
        <v>1.1034531143001396E-3</v>
      </c>
      <c r="E263" s="31">
        <f t="shared" si="40"/>
        <v>1.2896822663685731E-4</v>
      </c>
      <c r="F263" s="31">
        <f t="shared" si="41"/>
        <v>8.9465033359600543</v>
      </c>
      <c r="H263">
        <v>6134.1</v>
      </c>
      <c r="I263" s="31">
        <f t="shared" ref="I263:I326" si="49">(H263-H262)/H262</f>
        <v>-9.2227677994572068E-3</v>
      </c>
      <c r="J263" s="31">
        <f t="shared" si="42"/>
        <v>2.6053860289210922E-4</v>
      </c>
      <c r="K263" s="31">
        <f t="shared" si="43"/>
        <v>7.9262841151200796</v>
      </c>
      <c r="M263">
        <v>5386.43</v>
      </c>
      <c r="N263" s="31">
        <f t="shared" ref="N263:N326" si="50">(M263-M262)/M262</f>
        <v>-8.0422091674186603E-3</v>
      </c>
      <c r="O263" s="31">
        <f t="shared" si="44"/>
        <v>2.5510282374906375E-4</v>
      </c>
      <c r="P263" s="31">
        <f t="shared" si="45"/>
        <v>8.0203102989051711</v>
      </c>
      <c r="R263">
        <v>15764.97</v>
      </c>
      <c r="S263" s="31">
        <f t="shared" ref="S263:S326" si="51">(R263-R262)/R262</f>
        <v>-2.215521989609336E-2</v>
      </c>
      <c r="T263" s="31">
        <f t="shared" si="46"/>
        <v>2.7081435729340946E-4</v>
      </c>
      <c r="U263" s="31">
        <f t="shared" si="47"/>
        <v>6.4015668602895639</v>
      </c>
      <c r="V263" s="14"/>
    </row>
    <row r="264" spans="1:22" x14ac:dyDescent="0.25">
      <c r="A264" s="2">
        <v>258</v>
      </c>
      <c r="B264" s="1">
        <v>39336</v>
      </c>
      <c r="C264">
        <v>13308.39</v>
      </c>
      <c r="D264" s="31">
        <f t="shared" si="48"/>
        <v>1.3752442326808964E-2</v>
      </c>
      <c r="E264" s="31">
        <f t="shared" si="40"/>
        <v>1.2524053971109316E-4</v>
      </c>
      <c r="F264" s="31">
        <f t="shared" si="41"/>
        <v>7.4751429650235135</v>
      </c>
      <c r="H264">
        <v>6280.7</v>
      </c>
      <c r="I264" s="31">
        <f t="shared" si="49"/>
        <v>2.3899186514729047E-2</v>
      </c>
      <c r="J264" s="31">
        <f t="shared" si="42"/>
        <v>2.4102166362909729E-4</v>
      </c>
      <c r="K264" s="31">
        <f t="shared" si="43"/>
        <v>5.9608321288934185</v>
      </c>
      <c r="M264">
        <v>5478.94</v>
      </c>
      <c r="N264" s="31">
        <f t="shared" si="50"/>
        <v>1.7174640717506642E-2</v>
      </c>
      <c r="O264" s="31">
        <f t="shared" si="44"/>
        <v>2.3839118482689531E-4</v>
      </c>
      <c r="P264" s="31">
        <f t="shared" si="45"/>
        <v>7.1042687783641005</v>
      </c>
      <c r="R264">
        <v>15877.67</v>
      </c>
      <c r="S264" s="31">
        <f t="shared" si="51"/>
        <v>7.148760828596612E-3</v>
      </c>
      <c r="T264" s="31">
        <f t="shared" si="46"/>
        <v>2.9088028858882036E-4</v>
      </c>
      <c r="U264" s="31">
        <f t="shared" si="47"/>
        <v>7.9669086741239461</v>
      </c>
      <c r="V264" s="14"/>
    </row>
    <row r="265" spans="1:22" x14ac:dyDescent="0.25">
      <c r="A265" s="2">
        <v>259</v>
      </c>
      <c r="B265" s="1">
        <v>39337</v>
      </c>
      <c r="C265">
        <v>13291.65</v>
      </c>
      <c r="D265" s="31">
        <f t="shared" si="48"/>
        <v>-1.257853128740575E-3</v>
      </c>
      <c r="E265" s="31">
        <f t="shared" si="40"/>
        <v>1.2710478647157949E-4</v>
      </c>
      <c r="F265" s="31">
        <f t="shared" si="41"/>
        <v>8.9580507677062329</v>
      </c>
      <c r="H265">
        <v>6306.2</v>
      </c>
      <c r="I265" s="31">
        <f t="shared" si="49"/>
        <v>4.0600570000159219E-3</v>
      </c>
      <c r="J265" s="31">
        <f t="shared" si="42"/>
        <v>2.777411630883896E-4</v>
      </c>
      <c r="K265" s="31">
        <f t="shared" si="43"/>
        <v>8.1294704966241493</v>
      </c>
      <c r="M265">
        <v>5508.01</v>
      </c>
      <c r="N265" s="31">
        <f t="shared" si="50"/>
        <v>5.3057708242836427E-3</v>
      </c>
      <c r="O265" s="31">
        <f t="shared" si="44"/>
        <v>2.4335635534458711E-4</v>
      </c>
      <c r="P265" s="31">
        <f t="shared" si="45"/>
        <v>8.2053047708447622</v>
      </c>
      <c r="R265">
        <v>15797.6</v>
      </c>
      <c r="S265" s="31">
        <f t="shared" si="51"/>
        <v>-5.0429313620953013E-3</v>
      </c>
      <c r="T265" s="31">
        <f t="shared" si="46"/>
        <v>2.6901457451356664E-4</v>
      </c>
      <c r="U265" s="31">
        <f t="shared" si="47"/>
        <v>8.1262105053241775</v>
      </c>
      <c r="V265" s="14"/>
    </row>
    <row r="266" spans="1:22" x14ac:dyDescent="0.25">
      <c r="A266" s="2">
        <v>260</v>
      </c>
      <c r="B266" s="1">
        <v>39338</v>
      </c>
      <c r="C266">
        <v>13424.88</v>
      </c>
      <c r="D266" s="31">
        <f t="shared" si="48"/>
        <v>1.0023586236471737E-2</v>
      </c>
      <c r="E266" s="31">
        <f t="shared" ref="E266:E329" si="52">$C$2*E265+(1-$C$2)*D265*D265</f>
        <v>1.234421120138134E-4</v>
      </c>
      <c r="F266" s="31">
        <f t="shared" ref="F266:F329" si="53">-LN(E266)-D266*D266/E266</f>
        <v>8.1858159945893334</v>
      </c>
      <c r="H266">
        <v>6363.9</v>
      </c>
      <c r="I266" s="31">
        <f t="shared" si="49"/>
        <v>9.1497256668040695E-3</v>
      </c>
      <c r="J266" s="31">
        <f t="shared" ref="J266:J329" si="54">H$2*J265+(1-H$2)*I265*I265</f>
        <v>2.4868392891647464E-4</v>
      </c>
      <c r="K266" s="31">
        <f t="shared" ref="K266:K329" si="55">-LN(J266)-I266*I266/J266</f>
        <v>7.9626857307646679</v>
      </c>
      <c r="M266">
        <v>5565.97</v>
      </c>
      <c r="N266" s="31">
        <f t="shared" si="50"/>
        <v>1.0522856712315343E-2</v>
      </c>
      <c r="O266" s="31">
        <f t="shared" ref="O266:O329" si="56">M$2*O265+(1-M$2)*N265*N265</f>
        <v>2.2447008700683278E-4</v>
      </c>
      <c r="P266" s="31">
        <f t="shared" ref="P266:P329" si="57">-LN(O266)-N266*N266/O266</f>
        <v>7.9084706886265144</v>
      </c>
      <c r="R266">
        <v>15821.19</v>
      </c>
      <c r="S266" s="31">
        <f t="shared" si="51"/>
        <v>1.4932647997164218E-3</v>
      </c>
      <c r="T266" s="31">
        <f t="shared" ref="T266:T329" si="58">R$2*T265+(1-R$2)*S265*S265</f>
        <v>2.4680160777236059E-4</v>
      </c>
      <c r="U266" s="31">
        <f t="shared" ref="U266:U329" si="59">-LN(T266)-S266*S266/T266</f>
        <v>8.2978908031978076</v>
      </c>
      <c r="V266" s="14"/>
    </row>
    <row r="267" spans="1:22" x14ac:dyDescent="0.25">
      <c r="A267" s="2">
        <v>261</v>
      </c>
      <c r="B267" s="1">
        <v>39339</v>
      </c>
      <c r="C267">
        <v>13442.52</v>
      </c>
      <c r="D267" s="31">
        <f t="shared" si="48"/>
        <v>1.3139782255037838E-3</v>
      </c>
      <c r="E267" s="31">
        <f t="shared" si="52"/>
        <v>1.2277186602955485E-4</v>
      </c>
      <c r="F267" s="31">
        <f t="shared" si="53"/>
        <v>8.9911196885791469</v>
      </c>
      <c r="H267">
        <v>6289.3</v>
      </c>
      <c r="I267" s="31">
        <f t="shared" si="49"/>
        <v>-1.1722371501751986E-2</v>
      </c>
      <c r="J267" s="31">
        <f t="shared" si="54"/>
        <v>2.3033622185459132E-4</v>
      </c>
      <c r="K267" s="31">
        <f t="shared" si="55"/>
        <v>7.7793904372174296</v>
      </c>
      <c r="M267">
        <v>5538.92</v>
      </c>
      <c r="N267" s="31">
        <f t="shared" si="50"/>
        <v>-4.8598896508605296E-3</v>
      </c>
      <c r="O267" s="31">
        <f t="shared" si="56"/>
        <v>2.1448837376732746E-4</v>
      </c>
      <c r="P267" s="31">
        <f t="shared" si="57"/>
        <v>8.337139369241962</v>
      </c>
      <c r="R267">
        <v>16127.42</v>
      </c>
      <c r="S267" s="31">
        <f t="shared" si="51"/>
        <v>1.9355686898393835E-2</v>
      </c>
      <c r="T267" s="31">
        <f t="shared" si="58"/>
        <v>2.2449851096091364E-4</v>
      </c>
      <c r="U267" s="31">
        <f t="shared" si="59"/>
        <v>6.7328437097140696</v>
      </c>
      <c r="V267" s="14"/>
    </row>
    <row r="268" spans="1:22" x14ac:dyDescent="0.25">
      <c r="A268" s="2">
        <v>262</v>
      </c>
      <c r="B268" s="1">
        <v>39343</v>
      </c>
      <c r="C268">
        <v>13739.39</v>
      </c>
      <c r="D268" s="31">
        <f t="shared" si="48"/>
        <v>2.2084400841508808E-2</v>
      </c>
      <c r="E268" s="31">
        <f t="shared" si="52"/>
        <v>1.1923983548929266E-4</v>
      </c>
      <c r="F268" s="31">
        <f t="shared" si="53"/>
        <v>4.9441234724186849</v>
      </c>
      <c r="H268">
        <v>6283.3</v>
      </c>
      <c r="I268" s="31">
        <f t="shared" si="49"/>
        <v>-9.5400124020161218E-4</v>
      </c>
      <c r="J268" s="31">
        <f t="shared" si="54"/>
        <v>2.2000133356673743E-4</v>
      </c>
      <c r="K268" s="31">
        <f t="shared" si="55"/>
        <v>8.4177400733746364</v>
      </c>
      <c r="M268">
        <v>5549.35</v>
      </c>
      <c r="N268" s="31">
        <f t="shared" si="50"/>
        <v>1.8830385706961449E-3</v>
      </c>
      <c r="O268" s="31">
        <f t="shared" si="56"/>
        <v>1.977377564430048E-4</v>
      </c>
      <c r="P268" s="31">
        <f t="shared" si="57"/>
        <v>8.5106368634570568</v>
      </c>
      <c r="R268">
        <v>15801.8</v>
      </c>
      <c r="S268" s="31">
        <f t="shared" si="51"/>
        <v>-2.019045823820554E-2</v>
      </c>
      <c r="T268" s="31">
        <f t="shared" si="58"/>
        <v>2.381905185142744E-4</v>
      </c>
      <c r="U268" s="31">
        <f t="shared" si="59"/>
        <v>6.6309752603209748</v>
      </c>
      <c r="V268" s="14"/>
    </row>
    <row r="269" spans="1:22" x14ac:dyDescent="0.25">
      <c r="A269" s="2">
        <v>263</v>
      </c>
      <c r="B269" s="1">
        <v>39344</v>
      </c>
      <c r="C269">
        <v>13815.56</v>
      </c>
      <c r="D269" s="31">
        <f t="shared" si="48"/>
        <v>5.5439142494681402E-3</v>
      </c>
      <c r="E269" s="31">
        <f t="shared" si="52"/>
        <v>1.2999188937095872E-4</v>
      </c>
      <c r="F269" s="31">
        <f t="shared" si="53"/>
        <v>8.7116007845703258</v>
      </c>
      <c r="H269">
        <v>6460</v>
      </c>
      <c r="I269" s="31">
        <f t="shared" si="49"/>
        <v>2.812216510432413E-2</v>
      </c>
      <c r="J269" s="31">
        <f t="shared" si="54"/>
        <v>1.9563382455313347E-4</v>
      </c>
      <c r="K269" s="31">
        <f t="shared" si="55"/>
        <v>4.4967329981385449</v>
      </c>
      <c r="M269">
        <v>5730.82</v>
      </c>
      <c r="N269" s="31">
        <f t="shared" si="50"/>
        <v>3.2701127159036524E-2</v>
      </c>
      <c r="O269" s="31">
        <f t="shared" si="56"/>
        <v>1.8069559583876055E-4</v>
      </c>
      <c r="P269" s="31">
        <f t="shared" si="57"/>
        <v>2.700656990926066</v>
      </c>
      <c r="R269">
        <v>16381.54</v>
      </c>
      <c r="S269" s="31">
        <f t="shared" si="51"/>
        <v>3.6688225392044048E-2</v>
      </c>
      <c r="T269" s="31">
        <f t="shared" si="58"/>
        <v>2.5364436231837433E-4</v>
      </c>
      <c r="U269" s="31">
        <f t="shared" si="59"/>
        <v>2.9728326928264437</v>
      </c>
      <c r="V269" s="14"/>
    </row>
    <row r="270" spans="1:22" x14ac:dyDescent="0.25">
      <c r="A270" s="2">
        <v>264</v>
      </c>
      <c r="B270" s="1">
        <v>39345</v>
      </c>
      <c r="C270">
        <v>13766.7</v>
      </c>
      <c r="D270" s="31">
        <f t="shared" si="48"/>
        <v>-3.5365920744435089E-3</v>
      </c>
      <c r="E270" s="31">
        <f t="shared" si="52"/>
        <v>1.2709563203660285E-4</v>
      </c>
      <c r="F270" s="31">
        <f t="shared" si="53"/>
        <v>8.8721607282037915</v>
      </c>
      <c r="H270">
        <v>6429</v>
      </c>
      <c r="I270" s="31">
        <f t="shared" si="49"/>
        <v>-4.7987616099071208E-3</v>
      </c>
      <c r="J270" s="31">
        <f t="shared" si="54"/>
        <v>2.6183495387856052E-4</v>
      </c>
      <c r="K270" s="31">
        <f t="shared" si="55"/>
        <v>8.1598472355172689</v>
      </c>
      <c r="M270">
        <v>5688.76</v>
      </c>
      <c r="N270" s="31">
        <f t="shared" si="50"/>
        <v>-7.3392638400786433E-3</v>
      </c>
      <c r="O270" s="31">
        <f t="shared" si="56"/>
        <v>2.5868454966540506E-4</v>
      </c>
      <c r="P270" s="31">
        <f t="shared" si="57"/>
        <v>8.0516754074024828</v>
      </c>
      <c r="R270">
        <v>16413.79</v>
      </c>
      <c r="S270" s="31">
        <f t="shared" si="51"/>
        <v>1.9686793793501707E-3</v>
      </c>
      <c r="T270" s="31">
        <f t="shared" si="58"/>
        <v>3.5326130092095179E-4</v>
      </c>
      <c r="U270" s="31">
        <f t="shared" si="59"/>
        <v>7.9373313509664731</v>
      </c>
      <c r="V270" s="14"/>
    </row>
    <row r="271" spans="1:22" x14ac:dyDescent="0.25">
      <c r="A271" s="2">
        <v>265</v>
      </c>
      <c r="B271" s="1">
        <v>39346</v>
      </c>
      <c r="C271">
        <v>13820.19</v>
      </c>
      <c r="D271" s="31">
        <f t="shared" si="48"/>
        <v>3.8854627470635505E-3</v>
      </c>
      <c r="E271" s="31">
        <f t="shared" si="52"/>
        <v>1.2375201812463683E-4</v>
      </c>
      <c r="F271" s="31">
        <f t="shared" si="53"/>
        <v>8.875238326851747</v>
      </c>
      <c r="H271">
        <v>6456.7</v>
      </c>
      <c r="I271" s="31">
        <f t="shared" si="49"/>
        <v>4.3086016487789416E-3</v>
      </c>
      <c r="J271" s="31">
        <f t="shared" si="54"/>
        <v>2.3527465641263974E-4</v>
      </c>
      <c r="K271" s="31">
        <f t="shared" si="55"/>
        <v>8.2758532447250044</v>
      </c>
      <c r="M271">
        <v>5700.65</v>
      </c>
      <c r="N271" s="31">
        <f t="shared" si="50"/>
        <v>2.0900864160202605E-3</v>
      </c>
      <c r="O271" s="31">
        <f t="shared" si="56"/>
        <v>2.4070969707329384E-4</v>
      </c>
      <c r="P271" s="31">
        <f t="shared" si="57"/>
        <v>8.3137706709258534</v>
      </c>
      <c r="R271">
        <v>16312.61</v>
      </c>
      <c r="S271" s="31">
        <f t="shared" si="51"/>
        <v>-6.1643288966168252E-3</v>
      </c>
      <c r="T271" s="31">
        <f t="shared" si="58"/>
        <v>3.213999745759508E-4</v>
      </c>
      <c r="U271" s="31">
        <f t="shared" si="59"/>
        <v>7.9245947072511331</v>
      </c>
      <c r="V271" s="14"/>
    </row>
    <row r="272" spans="1:22" x14ac:dyDescent="0.25">
      <c r="A272" s="2">
        <v>266</v>
      </c>
      <c r="B272" s="1">
        <v>39350</v>
      </c>
      <c r="C272">
        <v>13778.65</v>
      </c>
      <c r="D272" s="31">
        <f t="shared" si="48"/>
        <v>-3.0057473884223642E-3</v>
      </c>
      <c r="E272" s="31">
        <f t="shared" si="52"/>
        <v>1.2058152419343472E-4</v>
      </c>
      <c r="F272" s="31">
        <f t="shared" si="53"/>
        <v>8.9482599267997589</v>
      </c>
      <c r="H272">
        <v>6396.9</v>
      </c>
      <c r="I272" s="31">
        <f t="shared" si="49"/>
        <v>-9.2616971517958373E-3</v>
      </c>
      <c r="J272" s="31">
        <f t="shared" si="54"/>
        <v>2.1117192050459653E-4</v>
      </c>
      <c r="K272" s="31">
        <f t="shared" si="55"/>
        <v>8.0566332315421825</v>
      </c>
      <c r="M272">
        <v>5641.59</v>
      </c>
      <c r="N272" s="31">
        <f t="shared" si="50"/>
        <v>-1.0360222079938164E-2</v>
      </c>
      <c r="O272" s="31">
        <f t="shared" si="56"/>
        <v>2.1996853928772081E-4</v>
      </c>
      <c r="P272" s="31">
        <f t="shared" si="57"/>
        <v>7.9340735119879451</v>
      </c>
      <c r="R272">
        <v>16401.73</v>
      </c>
      <c r="S272" s="31">
        <f t="shared" si="51"/>
        <v>5.4632581787953599E-3</v>
      </c>
      <c r="T272" s="31">
        <f t="shared" si="58"/>
        <v>2.9555594309851489E-4</v>
      </c>
      <c r="U272" s="31">
        <f t="shared" si="59"/>
        <v>8.0256658218675678</v>
      </c>
      <c r="V272" s="14"/>
    </row>
    <row r="273" spans="1:22" x14ac:dyDescent="0.25">
      <c r="A273" s="2">
        <v>267</v>
      </c>
      <c r="B273" s="1">
        <v>39351</v>
      </c>
      <c r="C273">
        <v>13878.15</v>
      </c>
      <c r="D273" s="31">
        <f t="shared" si="48"/>
        <v>7.2213170375907652E-3</v>
      </c>
      <c r="E273" s="31">
        <f t="shared" si="52"/>
        <v>1.1732664898476029E-4</v>
      </c>
      <c r="F273" s="31">
        <f t="shared" si="53"/>
        <v>8.6060850843772201</v>
      </c>
      <c r="H273">
        <v>6433</v>
      </c>
      <c r="I273" s="31">
        <f t="shared" si="49"/>
        <v>5.6433585017743541E-3</v>
      </c>
      <c r="J273" s="31">
        <f t="shared" si="54"/>
        <v>1.9722561833935019E-4</v>
      </c>
      <c r="K273" s="31">
        <f t="shared" si="55"/>
        <v>8.3696847371435883</v>
      </c>
      <c r="M273">
        <v>5690.77</v>
      </c>
      <c r="N273" s="31">
        <f t="shared" si="50"/>
        <v>8.7174005909681999E-3</v>
      </c>
      <c r="O273" s="31">
        <f t="shared" si="56"/>
        <v>2.1008382085163803E-4</v>
      </c>
      <c r="P273" s="31">
        <f t="shared" si="57"/>
        <v>8.1062765658522924</v>
      </c>
      <c r="R273">
        <v>16435.740000000002</v>
      </c>
      <c r="S273" s="31">
        <f t="shared" si="51"/>
        <v>2.0735617523274701E-3</v>
      </c>
      <c r="T273" s="31">
        <f t="shared" si="58"/>
        <v>2.7132531299014654E-4</v>
      </c>
      <c r="U273" s="31">
        <f t="shared" si="59"/>
        <v>8.1963451649921293</v>
      </c>
      <c r="V273" s="14"/>
    </row>
    <row r="274" spans="1:22" x14ac:dyDescent="0.25">
      <c r="A274" s="2">
        <v>268</v>
      </c>
      <c r="B274" s="1">
        <v>39352</v>
      </c>
      <c r="C274">
        <v>13912.94</v>
      </c>
      <c r="D274" s="31">
        <f t="shared" si="48"/>
        <v>2.5068182718878868E-3</v>
      </c>
      <c r="E274" s="31">
        <f t="shared" si="52"/>
        <v>1.1542475790439132E-4</v>
      </c>
      <c r="F274" s="31">
        <f t="shared" si="53"/>
        <v>9.0124481000068997</v>
      </c>
      <c r="H274">
        <v>6486.4</v>
      </c>
      <c r="I274" s="31">
        <f t="shared" si="49"/>
        <v>8.3009482356598222E-3</v>
      </c>
      <c r="J274" s="31">
        <f t="shared" si="54"/>
        <v>1.7883212454699189E-4</v>
      </c>
      <c r="K274" s="31">
        <f t="shared" si="55"/>
        <v>8.2437534034188111</v>
      </c>
      <c r="M274">
        <v>5733.37</v>
      </c>
      <c r="N274" s="31">
        <f t="shared" si="50"/>
        <v>7.4858059629890946E-3</v>
      </c>
      <c r="O274" s="31">
        <f t="shared" si="56"/>
        <v>1.9831610140354664E-4</v>
      </c>
      <c r="P274" s="31">
        <f t="shared" si="57"/>
        <v>8.2430828156101903</v>
      </c>
      <c r="R274">
        <v>16832.22</v>
      </c>
      <c r="S274" s="31">
        <f t="shared" si="51"/>
        <v>2.4123039181685735E-2</v>
      </c>
      <c r="T274" s="31">
        <f t="shared" si="58"/>
        <v>2.4697459141979862E-4</v>
      </c>
      <c r="U274" s="31">
        <f t="shared" si="59"/>
        <v>5.9500271722760569</v>
      </c>
      <c r="V274" s="14"/>
    </row>
    <row r="275" spans="1:22" x14ac:dyDescent="0.25">
      <c r="A275" s="2">
        <v>269</v>
      </c>
      <c r="B275" s="1">
        <v>39353</v>
      </c>
      <c r="C275">
        <v>13895.63</v>
      </c>
      <c r="D275" s="31">
        <f t="shared" si="48"/>
        <v>-1.2441655034810262E-3</v>
      </c>
      <c r="E275" s="31">
        <f t="shared" si="52"/>
        <v>1.1224009962826157E-4</v>
      </c>
      <c r="F275" s="31">
        <f t="shared" si="53"/>
        <v>9.0810788372960793</v>
      </c>
      <c r="H275">
        <v>6466.8</v>
      </c>
      <c r="I275" s="31">
        <f t="shared" si="49"/>
        <v>-3.0217069560926641E-3</v>
      </c>
      <c r="J275" s="31">
        <f t="shared" si="54"/>
        <v>1.6660601988746621E-4</v>
      </c>
      <c r="K275" s="31">
        <f t="shared" si="55"/>
        <v>8.6450744753385482</v>
      </c>
      <c r="M275">
        <v>5715.69</v>
      </c>
      <c r="N275" s="31">
        <f t="shared" si="50"/>
        <v>-3.0837012088876683E-3</v>
      </c>
      <c r="O275" s="31">
        <f t="shared" si="56"/>
        <v>1.8582980273754545E-4</v>
      </c>
      <c r="P275" s="31">
        <f t="shared" si="57"/>
        <v>8.5395077163060265</v>
      </c>
      <c r="R275">
        <v>16785.689999999999</v>
      </c>
      <c r="S275" s="31">
        <f t="shared" si="51"/>
        <v>-2.7643412455399508E-3</v>
      </c>
      <c r="T275" s="31">
        <f t="shared" si="58"/>
        <v>2.7751917418092066E-4</v>
      </c>
      <c r="U275" s="31">
        <f t="shared" si="59"/>
        <v>8.1620851992899244</v>
      </c>
      <c r="V275" s="14"/>
    </row>
    <row r="276" spans="1:22" x14ac:dyDescent="0.25">
      <c r="A276" s="2">
        <v>270</v>
      </c>
      <c r="B276" s="1">
        <v>39356</v>
      </c>
      <c r="C276">
        <v>14087.55</v>
      </c>
      <c r="D276" s="31">
        <f t="shared" si="48"/>
        <v>1.3811536432677043E-2</v>
      </c>
      <c r="E276" s="31">
        <f t="shared" si="52"/>
        <v>1.0901016857929874E-4</v>
      </c>
      <c r="F276" s="31">
        <f t="shared" si="53"/>
        <v>7.3741543033878498</v>
      </c>
      <c r="H276">
        <v>6506.2</v>
      </c>
      <c r="I276" s="31">
        <f t="shared" si="49"/>
        <v>6.0926578833425549E-3</v>
      </c>
      <c r="J276" s="31">
        <f t="shared" si="54"/>
        <v>1.4909148395213793E-4</v>
      </c>
      <c r="K276" s="31">
        <f t="shared" si="55"/>
        <v>8.5619725843502668</v>
      </c>
      <c r="M276">
        <v>5773.26</v>
      </c>
      <c r="N276" s="31">
        <f t="shared" si="50"/>
        <v>1.0072274738483126E-2</v>
      </c>
      <c r="O276" s="31">
        <f t="shared" si="56"/>
        <v>1.7035601900926086E-4</v>
      </c>
      <c r="P276" s="31">
        <f t="shared" si="57"/>
        <v>8.0820983087246354</v>
      </c>
      <c r="R276">
        <v>16845.96</v>
      </c>
      <c r="S276" s="31">
        <f t="shared" si="51"/>
        <v>3.5905583863398193E-3</v>
      </c>
      <c r="T276" s="31">
        <f t="shared" si="58"/>
        <v>2.5290837750973477E-4</v>
      </c>
      <c r="U276" s="31">
        <f t="shared" si="59"/>
        <v>8.2315078639575479</v>
      </c>
      <c r="V276" s="14"/>
    </row>
    <row r="277" spans="1:22" x14ac:dyDescent="0.25">
      <c r="A277" s="2">
        <v>271</v>
      </c>
      <c r="B277" s="1">
        <v>39357</v>
      </c>
      <c r="C277">
        <v>14047.31</v>
      </c>
      <c r="D277" s="31">
        <f t="shared" si="48"/>
        <v>-2.856422869838956E-3</v>
      </c>
      <c r="E277" s="31">
        <f t="shared" si="52"/>
        <v>1.1139553731837981E-4</v>
      </c>
      <c r="F277" s="31">
        <f t="shared" si="53"/>
        <v>9.0291784215944055</v>
      </c>
      <c r="H277">
        <v>6500.4</v>
      </c>
      <c r="I277" s="31">
        <f t="shared" si="49"/>
        <v>-8.9145737911533343E-4</v>
      </c>
      <c r="J277" s="31">
        <f t="shared" si="54"/>
        <v>1.3663797483477638E-4</v>
      </c>
      <c r="K277" s="31">
        <f t="shared" si="55"/>
        <v>8.8923595775064648</v>
      </c>
      <c r="M277">
        <v>5799.27</v>
      </c>
      <c r="N277" s="31">
        <f t="shared" si="50"/>
        <v>4.5052535309340336E-3</v>
      </c>
      <c r="O277" s="31">
        <f t="shared" si="56"/>
        <v>1.6430893329050033E-4</v>
      </c>
      <c r="P277" s="31">
        <f t="shared" si="57"/>
        <v>8.5902307819537107</v>
      </c>
      <c r="R277">
        <v>17046.78</v>
      </c>
      <c r="S277" s="31">
        <f t="shared" si="51"/>
        <v>1.1920959090488148E-2</v>
      </c>
      <c r="T277" s="31">
        <f t="shared" si="58"/>
        <v>2.3102070787100283E-4</v>
      </c>
      <c r="U277" s="31">
        <f t="shared" si="59"/>
        <v>7.7578667244422759</v>
      </c>
      <c r="V277" s="14"/>
    </row>
    <row r="278" spans="1:22" x14ac:dyDescent="0.25">
      <c r="A278" s="2">
        <v>272</v>
      </c>
      <c r="B278" s="1">
        <v>39358</v>
      </c>
      <c r="C278">
        <v>13968.05</v>
      </c>
      <c r="D278" s="31">
        <f t="shared" si="48"/>
        <v>-5.642361420086851E-3</v>
      </c>
      <c r="E278" s="31">
        <f t="shared" si="52"/>
        <v>1.0838316108329341E-4</v>
      </c>
      <c r="F278" s="31">
        <f t="shared" si="53"/>
        <v>8.8360999191595422</v>
      </c>
      <c r="H278">
        <v>6535.2</v>
      </c>
      <c r="I278" s="31">
        <f t="shared" si="49"/>
        <v>5.3535167066642332E-3</v>
      </c>
      <c r="J278" s="31">
        <f t="shared" si="54"/>
        <v>1.215293712693167E-4</v>
      </c>
      <c r="K278" s="31">
        <f t="shared" si="55"/>
        <v>8.7795256593529771</v>
      </c>
      <c r="M278">
        <v>5806.18</v>
      </c>
      <c r="N278" s="31">
        <f t="shared" si="50"/>
        <v>1.1915292786850507E-3</v>
      </c>
      <c r="O278" s="31">
        <f t="shared" si="56"/>
        <v>1.5167056401133939E-4</v>
      </c>
      <c r="P278" s="31">
        <f t="shared" si="57"/>
        <v>8.7844390353647004</v>
      </c>
      <c r="R278">
        <v>17199.89</v>
      </c>
      <c r="S278" s="31">
        <f t="shared" si="51"/>
        <v>8.981754912071406E-3</v>
      </c>
      <c r="T278" s="31">
        <f t="shared" si="58"/>
        <v>2.2291265631656148E-4</v>
      </c>
      <c r="U278" s="31">
        <f t="shared" si="59"/>
        <v>8.0468312971758049</v>
      </c>
      <c r="V278" s="14"/>
    </row>
    <row r="279" spans="1:22" x14ac:dyDescent="0.25">
      <c r="A279" s="2">
        <v>273</v>
      </c>
      <c r="B279" s="1">
        <v>39359</v>
      </c>
      <c r="C279">
        <v>13974.31</v>
      </c>
      <c r="D279" s="31">
        <f t="shared" si="48"/>
        <v>4.4816563514593795E-4</v>
      </c>
      <c r="E279" s="31">
        <f t="shared" si="52"/>
        <v>1.0614956759639622E-4</v>
      </c>
      <c r="F279" s="31">
        <f t="shared" si="53"/>
        <v>9.1487692789038455</v>
      </c>
      <c r="H279">
        <v>6547.9</v>
      </c>
      <c r="I279" s="31">
        <f t="shared" si="49"/>
        <v>1.943322316072931E-3</v>
      </c>
      <c r="J279" s="31">
        <f t="shared" si="54"/>
        <v>1.1120037747341414E-4</v>
      </c>
      <c r="K279" s="31">
        <f t="shared" si="55"/>
        <v>9.0702155513504987</v>
      </c>
      <c r="M279">
        <v>5804.39</v>
      </c>
      <c r="N279" s="31">
        <f t="shared" si="50"/>
        <v>-3.0829219900174704E-4</v>
      </c>
      <c r="O279" s="31">
        <f t="shared" si="56"/>
        <v>1.3848464664432958E-4</v>
      </c>
      <c r="P279" s="31">
        <f t="shared" si="57"/>
        <v>8.8840647781096287</v>
      </c>
      <c r="R279">
        <v>17092.490000000002</v>
      </c>
      <c r="S279" s="31">
        <f t="shared" si="51"/>
        <v>-6.2442259805148646E-3</v>
      </c>
      <c r="T279" s="31">
        <f t="shared" si="58"/>
        <v>2.0994137631395415E-4</v>
      </c>
      <c r="U279" s="31">
        <f t="shared" si="59"/>
        <v>8.2829620090125609</v>
      </c>
      <c r="V279" s="14"/>
    </row>
    <row r="280" spans="1:22" x14ac:dyDescent="0.25">
      <c r="A280" s="2">
        <v>274</v>
      </c>
      <c r="B280" s="1">
        <v>39360</v>
      </c>
      <c r="C280">
        <v>14066.01</v>
      </c>
      <c r="D280" s="31">
        <f t="shared" si="48"/>
        <v>6.5620413458697228E-3</v>
      </c>
      <c r="E280" s="31">
        <f t="shared" si="52"/>
        <v>1.0305804720366162E-4</v>
      </c>
      <c r="F280" s="31">
        <f t="shared" si="53"/>
        <v>8.7623916297722371</v>
      </c>
      <c r="H280">
        <v>6595.8</v>
      </c>
      <c r="I280" s="31">
        <f t="shared" si="49"/>
        <v>7.3153224697995612E-3</v>
      </c>
      <c r="J280" s="31">
        <f t="shared" si="54"/>
        <v>9.9252603754424173E-5</v>
      </c>
      <c r="K280" s="31">
        <f t="shared" si="55"/>
        <v>8.6786732460207165</v>
      </c>
      <c r="M280">
        <v>5843.24</v>
      </c>
      <c r="N280" s="31">
        <f t="shared" si="50"/>
        <v>6.6932097946553306E-3</v>
      </c>
      <c r="O280" s="31">
        <f t="shared" si="56"/>
        <v>1.2633966241258897E-4</v>
      </c>
      <c r="P280" s="31">
        <f t="shared" si="57"/>
        <v>8.6219443563209577</v>
      </c>
      <c r="R280">
        <v>17065.04</v>
      </c>
      <c r="S280" s="31">
        <f t="shared" si="51"/>
        <v>-1.6059684691932378E-3</v>
      </c>
      <c r="T280" s="31">
        <f t="shared" si="58"/>
        <v>1.9435193547065967E-4</v>
      </c>
      <c r="U280" s="31">
        <f t="shared" si="59"/>
        <v>8.5325695070435685</v>
      </c>
      <c r="V280" s="14"/>
    </row>
    <row r="281" spans="1:22" x14ac:dyDescent="0.25">
      <c r="A281" s="2">
        <v>275</v>
      </c>
      <c r="B281" s="1">
        <v>39364</v>
      </c>
      <c r="C281">
        <v>14164.53</v>
      </c>
      <c r="D281" s="31">
        <f t="shared" si="48"/>
        <v>7.0041184387043967E-3</v>
      </c>
      <c r="E281" s="31">
        <f t="shared" si="52"/>
        <v>1.0130735120970158E-4</v>
      </c>
      <c r="F281" s="31">
        <f t="shared" si="53"/>
        <v>8.7131056249642054</v>
      </c>
      <c r="H281">
        <v>6615.4</v>
      </c>
      <c r="I281" s="31">
        <f t="shared" si="49"/>
        <v>2.9715879802297606E-3</v>
      </c>
      <c r="J281" s="31">
        <f t="shared" si="54"/>
        <v>9.4165511462055736E-5</v>
      </c>
      <c r="K281" s="31">
        <f t="shared" si="55"/>
        <v>9.1766819430396218</v>
      </c>
      <c r="M281">
        <v>5861.93</v>
      </c>
      <c r="N281" s="31">
        <f t="shared" si="50"/>
        <v>3.1985679177991165E-3</v>
      </c>
      <c r="O281" s="31">
        <f t="shared" si="56"/>
        <v>1.1918371034453429E-4</v>
      </c>
      <c r="P281" s="31">
        <f t="shared" si="57"/>
        <v>8.949003572839711</v>
      </c>
      <c r="R281">
        <v>17159.900000000001</v>
      </c>
      <c r="S281" s="31">
        <f t="shared" si="51"/>
        <v>5.558732941733543E-3</v>
      </c>
      <c r="T281" s="31">
        <f t="shared" si="58"/>
        <v>1.7686370542820362E-4</v>
      </c>
      <c r="U281" s="31">
        <f t="shared" si="59"/>
        <v>8.4654231044777166</v>
      </c>
      <c r="V281" s="14"/>
    </row>
    <row r="282" spans="1:22" x14ac:dyDescent="0.25">
      <c r="A282" s="2">
        <v>276</v>
      </c>
      <c r="B282" s="1">
        <v>39365</v>
      </c>
      <c r="C282">
        <v>14078.69</v>
      </c>
      <c r="D282" s="31">
        <f t="shared" si="48"/>
        <v>-6.0602081396276576E-3</v>
      </c>
      <c r="E282" s="31">
        <f t="shared" si="52"/>
        <v>9.9782736787028579E-5</v>
      </c>
      <c r="F282" s="31">
        <f t="shared" si="53"/>
        <v>8.8444544798284142</v>
      </c>
      <c r="H282">
        <v>6633</v>
      </c>
      <c r="I282" s="31">
        <f t="shared" si="49"/>
        <v>2.6604589291653363E-3</v>
      </c>
      <c r="J282" s="31">
        <f t="shared" si="54"/>
        <v>8.4674461459495096E-5</v>
      </c>
      <c r="K282" s="31">
        <f t="shared" si="55"/>
        <v>9.2931052972726391</v>
      </c>
      <c r="M282">
        <v>5838.49</v>
      </c>
      <c r="N282" s="31">
        <f t="shared" si="50"/>
        <v>-3.9986830276036237E-3</v>
      </c>
      <c r="O282" s="31">
        <f t="shared" si="56"/>
        <v>1.0962207487774123E-4</v>
      </c>
      <c r="P282" s="31">
        <f t="shared" si="57"/>
        <v>8.9726118807995974</v>
      </c>
      <c r="R282">
        <v>17177.89</v>
      </c>
      <c r="S282" s="31">
        <f t="shared" si="51"/>
        <v>1.0483744077761502E-3</v>
      </c>
      <c r="T282" s="31">
        <f t="shared" si="58"/>
        <v>1.6355287415213929E-4</v>
      </c>
      <c r="U282" s="31">
        <f t="shared" si="59"/>
        <v>8.7116541475370575</v>
      </c>
      <c r="V282" s="14"/>
    </row>
    <row r="283" spans="1:22" x14ac:dyDescent="0.25">
      <c r="A283" s="2">
        <v>277</v>
      </c>
      <c r="B283" s="1">
        <v>39366</v>
      </c>
      <c r="C283">
        <v>14015.12</v>
      </c>
      <c r="D283" s="31">
        <f t="shared" si="48"/>
        <v>-4.5153348784581311E-3</v>
      </c>
      <c r="E283" s="31">
        <f t="shared" si="52"/>
        <v>9.794278235184488E-5</v>
      </c>
      <c r="F283" s="31">
        <f t="shared" si="53"/>
        <v>9.022962207739079</v>
      </c>
      <c r="H283">
        <v>6724.5</v>
      </c>
      <c r="I283" s="31">
        <f t="shared" si="49"/>
        <v>1.3794663048394391E-2</v>
      </c>
      <c r="J283" s="31">
        <f t="shared" si="54"/>
        <v>7.6044122466453176E-5</v>
      </c>
      <c r="K283" s="31">
        <f t="shared" si="55"/>
        <v>6.981797924642871</v>
      </c>
      <c r="M283">
        <v>5862.83</v>
      </c>
      <c r="N283" s="31">
        <f t="shared" si="50"/>
        <v>4.1688861332296783E-3</v>
      </c>
      <c r="O283" s="31">
        <f t="shared" si="56"/>
        <v>1.0140493617751583E-4</v>
      </c>
      <c r="P283" s="31">
        <f t="shared" si="57"/>
        <v>9.0250005669400792</v>
      </c>
      <c r="R283">
        <v>17458.98</v>
      </c>
      <c r="S283" s="31">
        <f t="shared" si="51"/>
        <v>1.6363476538736724E-2</v>
      </c>
      <c r="T283" s="31">
        <f t="shared" si="58"/>
        <v>1.4873831673463297E-4</v>
      </c>
      <c r="U283" s="31">
        <f t="shared" si="59"/>
        <v>7.0130908191595038</v>
      </c>
      <c r="V283" s="14"/>
    </row>
    <row r="284" spans="1:22" x14ac:dyDescent="0.25">
      <c r="A284" s="2">
        <v>278</v>
      </c>
      <c r="B284" s="1">
        <v>39367</v>
      </c>
      <c r="C284">
        <v>14093.08</v>
      </c>
      <c r="D284" s="31">
        <f t="shared" si="48"/>
        <v>5.5625638596029942E-3</v>
      </c>
      <c r="E284" s="31">
        <f t="shared" si="52"/>
        <v>9.5679787271209097E-5</v>
      </c>
      <c r="F284" s="31">
        <f t="shared" si="53"/>
        <v>8.9311110842543258</v>
      </c>
      <c r="H284">
        <v>6730.7</v>
      </c>
      <c r="I284" s="31">
        <f t="shared" si="49"/>
        <v>9.2200163580932683E-4</v>
      </c>
      <c r="J284" s="31">
        <f t="shared" si="54"/>
        <v>8.8750948423215684E-5</v>
      </c>
      <c r="K284" s="31">
        <f t="shared" si="55"/>
        <v>9.3200981003100409</v>
      </c>
      <c r="M284">
        <v>5843.95</v>
      </c>
      <c r="N284" s="31">
        <f t="shared" si="50"/>
        <v>-3.2202878132233255E-3</v>
      </c>
      <c r="O284" s="31">
        <f t="shared" si="56"/>
        <v>9.40309266908901E-5</v>
      </c>
      <c r="P284" s="31">
        <f t="shared" si="57"/>
        <v>9.1616012604074726</v>
      </c>
      <c r="R284">
        <v>17331.169999999998</v>
      </c>
      <c r="S284" s="31">
        <f t="shared" si="51"/>
        <v>-7.3205880297704286E-3</v>
      </c>
      <c r="T284" s="31">
        <f t="shared" si="58"/>
        <v>1.5959250151408654E-4</v>
      </c>
      <c r="U284" s="31">
        <f t="shared" si="59"/>
        <v>8.4070878151544939</v>
      </c>
      <c r="V284" s="14"/>
    </row>
    <row r="285" spans="1:22" x14ac:dyDescent="0.25">
      <c r="A285" s="2">
        <v>279</v>
      </c>
      <c r="B285" s="1">
        <v>39370</v>
      </c>
      <c r="C285">
        <v>13984.8</v>
      </c>
      <c r="D285" s="31">
        <f t="shared" si="48"/>
        <v>-7.6832033877619835E-3</v>
      </c>
      <c r="E285" s="31">
        <f t="shared" si="52"/>
        <v>9.3790780609153172E-5</v>
      </c>
      <c r="F285" s="31">
        <f t="shared" si="53"/>
        <v>8.6450472253148103</v>
      </c>
      <c r="H285">
        <v>6644.5</v>
      </c>
      <c r="I285" s="31">
        <f t="shared" si="49"/>
        <v>-1.2806988871885513E-2</v>
      </c>
      <c r="J285" s="31">
        <f t="shared" si="54"/>
        <v>7.8974540771846444E-5</v>
      </c>
      <c r="K285" s="31">
        <f t="shared" si="55"/>
        <v>7.3695263022909065</v>
      </c>
      <c r="M285">
        <v>5807.44</v>
      </c>
      <c r="N285" s="31">
        <f t="shared" si="50"/>
        <v>-6.2474867170321819E-3</v>
      </c>
      <c r="O285" s="31">
        <f t="shared" si="56"/>
        <v>8.6688918789442674E-5</v>
      </c>
      <c r="P285" s="31">
        <f t="shared" si="57"/>
        <v>8.9029413616094946</v>
      </c>
      <c r="R285">
        <v>17358.150000000001</v>
      </c>
      <c r="S285" s="31">
        <f t="shared" si="51"/>
        <v>1.5567327537611832E-3</v>
      </c>
      <c r="T285" s="31">
        <f t="shared" si="58"/>
        <v>1.4992596654700199E-4</v>
      </c>
      <c r="U285" s="31">
        <f t="shared" si="59"/>
        <v>8.7892048517266677</v>
      </c>
      <c r="V285" s="14"/>
    </row>
    <row r="286" spans="1:22" x14ac:dyDescent="0.25">
      <c r="A286" s="2">
        <v>280</v>
      </c>
      <c r="B286" s="1">
        <v>39371</v>
      </c>
      <c r="C286">
        <v>13912.94</v>
      </c>
      <c r="D286" s="31">
        <f t="shared" si="48"/>
        <v>-5.1384360162461222E-3</v>
      </c>
      <c r="E286" s="31">
        <f t="shared" si="52"/>
        <v>9.2776528842870694E-5</v>
      </c>
      <c r="F286" s="31">
        <f t="shared" si="53"/>
        <v>9.0007241521409949</v>
      </c>
      <c r="H286">
        <v>6614.3</v>
      </c>
      <c r="I286" s="31">
        <f t="shared" si="49"/>
        <v>-4.5451124990593447E-3</v>
      </c>
      <c r="J286" s="31">
        <f t="shared" si="54"/>
        <v>8.8433252965351505E-5</v>
      </c>
      <c r="K286" s="31">
        <f t="shared" si="55"/>
        <v>9.0996620449487295</v>
      </c>
      <c r="M286">
        <v>5774.36</v>
      </c>
      <c r="N286" s="31">
        <f t="shared" si="50"/>
        <v>-5.6961415012466649E-3</v>
      </c>
      <c r="O286" s="31">
        <f t="shared" si="56"/>
        <v>8.2506497819607666E-5</v>
      </c>
      <c r="P286" s="31">
        <f t="shared" si="57"/>
        <v>9.0093792916416984</v>
      </c>
      <c r="R286">
        <v>17137.919999999998</v>
      </c>
      <c r="S286" s="31">
        <f t="shared" si="51"/>
        <v>-1.2687411964984931E-2</v>
      </c>
      <c r="T286" s="31">
        <f t="shared" si="58"/>
        <v>1.3647484881489259E-4</v>
      </c>
      <c r="U286" s="31">
        <f t="shared" si="59"/>
        <v>7.7198823947438244</v>
      </c>
      <c r="V286" s="14"/>
    </row>
    <row r="287" spans="1:22" x14ac:dyDescent="0.25">
      <c r="A287" s="2">
        <v>281</v>
      </c>
      <c r="B287" s="1">
        <v>39372</v>
      </c>
      <c r="C287">
        <v>13892.54</v>
      </c>
      <c r="D287" s="31">
        <f t="shared" si="48"/>
        <v>-1.466260905315457E-3</v>
      </c>
      <c r="E287" s="31">
        <f t="shared" si="52"/>
        <v>9.0839804121418542E-5</v>
      </c>
      <c r="F287" s="31">
        <f t="shared" si="53"/>
        <v>9.2827458275217705</v>
      </c>
      <c r="H287">
        <v>6677.7</v>
      </c>
      <c r="I287" s="31">
        <f t="shared" si="49"/>
        <v>9.5852924723704141E-3</v>
      </c>
      <c r="J287" s="31">
        <f t="shared" si="54"/>
        <v>8.0895237689755076E-5</v>
      </c>
      <c r="K287" s="31">
        <f t="shared" si="55"/>
        <v>8.2865924299807787</v>
      </c>
      <c r="M287">
        <v>5818.8</v>
      </c>
      <c r="N287" s="31">
        <f t="shared" si="50"/>
        <v>7.6960909953658089E-3</v>
      </c>
      <c r="O287" s="31">
        <f t="shared" si="56"/>
        <v>7.8113222564099396E-5</v>
      </c>
      <c r="P287" s="31">
        <f t="shared" si="57"/>
        <v>8.6990952518763276</v>
      </c>
      <c r="R287">
        <v>16955.310000000001</v>
      </c>
      <c r="S287" s="31">
        <f t="shared" si="51"/>
        <v>-1.065531873179458E-2</v>
      </c>
      <c r="T287" s="31">
        <f t="shared" si="58"/>
        <v>1.3870865998974417E-4</v>
      </c>
      <c r="U287" s="31">
        <f t="shared" si="59"/>
        <v>8.0646147604169194</v>
      </c>
      <c r="V287" s="14"/>
    </row>
    <row r="288" spans="1:22" x14ac:dyDescent="0.25">
      <c r="A288" s="2">
        <v>282</v>
      </c>
      <c r="B288" s="1">
        <v>39373</v>
      </c>
      <c r="C288">
        <v>13888.96</v>
      </c>
      <c r="D288" s="31">
        <f t="shared" si="48"/>
        <v>-2.5769225785937964E-4</v>
      </c>
      <c r="E288" s="31">
        <f t="shared" si="52"/>
        <v>8.8251886167395912E-5</v>
      </c>
      <c r="F288" s="31">
        <f t="shared" si="53"/>
        <v>9.3345630374738136</v>
      </c>
      <c r="H288">
        <v>6609.4</v>
      </c>
      <c r="I288" s="31">
        <f t="shared" si="49"/>
        <v>-1.0228072539946417E-2</v>
      </c>
      <c r="J288" s="31">
        <f t="shared" si="54"/>
        <v>8.2116731031071558E-5</v>
      </c>
      <c r="K288" s="31">
        <f t="shared" si="55"/>
        <v>8.1334083205925332</v>
      </c>
      <c r="M288">
        <v>5767.24</v>
      </c>
      <c r="N288" s="31">
        <f t="shared" si="50"/>
        <v>-8.8609335258129501E-3</v>
      </c>
      <c r="O288" s="31">
        <f t="shared" si="56"/>
        <v>7.6456026768192875E-5</v>
      </c>
      <c r="P288" s="31">
        <f t="shared" si="57"/>
        <v>8.4518496841975388</v>
      </c>
      <c r="R288">
        <v>17106.09</v>
      </c>
      <c r="S288" s="31">
        <f t="shared" si="51"/>
        <v>8.8927893385611252E-3</v>
      </c>
      <c r="T288" s="31">
        <f t="shared" si="58"/>
        <v>1.3641308698625102E-4</v>
      </c>
      <c r="U288" s="31">
        <f t="shared" si="59"/>
        <v>8.3201006178237211</v>
      </c>
      <c r="V288" s="14"/>
    </row>
    <row r="289" spans="1:22" x14ac:dyDescent="0.25">
      <c r="A289" s="2">
        <v>283</v>
      </c>
      <c r="B289" s="1">
        <v>39374</v>
      </c>
      <c r="C289">
        <v>13522.02</v>
      </c>
      <c r="D289" s="31">
        <f t="shared" si="48"/>
        <v>-2.641954473193088E-2</v>
      </c>
      <c r="E289" s="31">
        <f t="shared" si="52"/>
        <v>8.5678686369417969E-5</v>
      </c>
      <c r="F289" s="31">
        <f t="shared" si="53"/>
        <v>1.2182789485744454</v>
      </c>
      <c r="H289">
        <v>6527.9</v>
      </c>
      <c r="I289" s="31">
        <f t="shared" si="49"/>
        <v>-1.2330922625351773E-2</v>
      </c>
      <c r="J289" s="31">
        <f t="shared" si="54"/>
        <v>8.4618837003235108E-5</v>
      </c>
      <c r="K289" s="31">
        <f t="shared" si="55"/>
        <v>7.5804528933219659</v>
      </c>
      <c r="M289">
        <v>5740.48</v>
      </c>
      <c r="N289" s="31">
        <f t="shared" si="50"/>
        <v>-4.6400011097162972E-3</v>
      </c>
      <c r="O289" s="31">
        <f t="shared" si="56"/>
        <v>7.6636821264790348E-5</v>
      </c>
      <c r="P289" s="31">
        <f t="shared" si="57"/>
        <v>9.1955025346841825</v>
      </c>
      <c r="R289">
        <v>16814.37</v>
      </c>
      <c r="S289" s="31">
        <f t="shared" si="51"/>
        <v>-1.7053575656389108E-2</v>
      </c>
      <c r="T289" s="31">
        <f t="shared" si="58"/>
        <v>1.311848979962543E-4</v>
      </c>
      <c r="U289" s="31">
        <f t="shared" si="59"/>
        <v>6.7219978986703754</v>
      </c>
      <c r="V289" s="14"/>
    </row>
    <row r="290" spans="1:22" x14ac:dyDescent="0.25">
      <c r="A290" s="2">
        <v>284</v>
      </c>
      <c r="B290" s="1">
        <v>39377</v>
      </c>
      <c r="C290">
        <v>13566.97</v>
      </c>
      <c r="D290" s="31">
        <f t="shared" si="48"/>
        <v>3.3242074778767451E-3</v>
      </c>
      <c r="E290" s="31">
        <f t="shared" si="52"/>
        <v>1.0354563412778893E-4</v>
      </c>
      <c r="F290" s="31">
        <f t="shared" si="53"/>
        <v>9.0687784682768129</v>
      </c>
      <c r="H290">
        <v>6459.3</v>
      </c>
      <c r="I290" s="31">
        <f t="shared" si="49"/>
        <v>-1.0508739410836481E-2</v>
      </c>
      <c r="J290" s="31">
        <f t="shared" si="54"/>
        <v>9.211877142576432E-5</v>
      </c>
      <c r="K290" s="31">
        <f t="shared" si="55"/>
        <v>8.0936142248827192</v>
      </c>
      <c r="M290">
        <v>5661.27</v>
      </c>
      <c r="N290" s="31">
        <f t="shared" si="50"/>
        <v>-1.3798497686604454E-2</v>
      </c>
      <c r="O290" s="31">
        <f t="shared" si="56"/>
        <v>7.180064718925928E-5</v>
      </c>
      <c r="P290" s="31">
        <f t="shared" si="57"/>
        <v>6.889850742092734</v>
      </c>
      <c r="R290">
        <v>16438.47</v>
      </c>
      <c r="S290" s="31">
        <f t="shared" si="51"/>
        <v>-2.2355877740289874E-2</v>
      </c>
      <c r="T290" s="31">
        <f t="shared" si="58"/>
        <v>1.4574281794228687E-4</v>
      </c>
      <c r="U290" s="31">
        <f t="shared" si="59"/>
        <v>5.4044395768952143</v>
      </c>
      <c r="V290" s="14"/>
    </row>
    <row r="291" spans="1:22" x14ac:dyDescent="0.25">
      <c r="A291" s="2">
        <v>285</v>
      </c>
      <c r="B291" s="1">
        <v>39378</v>
      </c>
      <c r="C291">
        <v>13676.23</v>
      </c>
      <c r="D291" s="31">
        <f t="shared" si="48"/>
        <v>8.0533825902172861E-3</v>
      </c>
      <c r="E291" s="31">
        <f t="shared" si="52"/>
        <v>1.0084667699439415E-4</v>
      </c>
      <c r="F291" s="31">
        <f t="shared" si="53"/>
        <v>8.5587847200344545</v>
      </c>
      <c r="H291">
        <v>6514</v>
      </c>
      <c r="I291" s="31">
        <f t="shared" si="49"/>
        <v>8.468409889616493E-3</v>
      </c>
      <c r="J291" s="31">
        <f t="shared" si="54"/>
        <v>9.415576249154337E-5</v>
      </c>
      <c r="K291" s="31">
        <f t="shared" si="55"/>
        <v>8.5089076612464147</v>
      </c>
      <c r="M291">
        <v>5705.05</v>
      </c>
      <c r="N291" s="31">
        <f t="shared" si="50"/>
        <v>7.733247133593653E-3</v>
      </c>
      <c r="O291" s="31">
        <f t="shared" si="56"/>
        <v>8.2208723316871672E-5</v>
      </c>
      <c r="P291" s="31">
        <f t="shared" si="57"/>
        <v>8.6787945713940129</v>
      </c>
      <c r="R291">
        <v>16450.580000000002</v>
      </c>
      <c r="S291" s="31">
        <f t="shared" si="51"/>
        <v>7.3668656511223865E-4</v>
      </c>
      <c r="T291" s="31">
        <f t="shared" si="58"/>
        <v>1.7802881373631742E-4</v>
      </c>
      <c r="U291" s="31">
        <f t="shared" si="59"/>
        <v>8.6305167230473323</v>
      </c>
      <c r="V291" s="14"/>
    </row>
    <row r="292" spans="1:22" x14ac:dyDescent="0.25">
      <c r="A292" s="2">
        <v>286</v>
      </c>
      <c r="B292" s="1">
        <v>39379</v>
      </c>
      <c r="C292">
        <v>13675.25</v>
      </c>
      <c r="D292" s="31">
        <f t="shared" si="48"/>
        <v>-7.1657174528328606E-5</v>
      </c>
      <c r="E292" s="31">
        <f t="shared" si="52"/>
        <v>9.9796518817432393E-5</v>
      </c>
      <c r="F292" s="31">
        <f t="shared" si="53"/>
        <v>9.2123258046419227</v>
      </c>
      <c r="H292">
        <v>6482</v>
      </c>
      <c r="I292" s="31">
        <f t="shared" si="49"/>
        <v>-4.9124961621123736E-3</v>
      </c>
      <c r="J292" s="31">
        <f t="shared" si="54"/>
        <v>9.1659767038863765E-5</v>
      </c>
      <c r="K292" s="31">
        <f t="shared" si="55"/>
        <v>9.0341422738161974</v>
      </c>
      <c r="M292">
        <v>5674.67</v>
      </c>
      <c r="N292" s="31">
        <f t="shared" si="50"/>
        <v>-5.3251067037098903E-3</v>
      </c>
      <c r="O292" s="31">
        <f t="shared" si="56"/>
        <v>8.0242420932411169E-5</v>
      </c>
      <c r="P292" s="31">
        <f t="shared" si="57"/>
        <v>9.0770695861484274</v>
      </c>
      <c r="R292">
        <v>16358.39</v>
      </c>
      <c r="S292" s="31">
        <f t="shared" si="51"/>
        <v>-5.6040577292716925E-3</v>
      </c>
      <c r="T292" s="31">
        <f t="shared" si="58"/>
        <v>1.618434222199232E-4</v>
      </c>
      <c r="U292" s="31">
        <f t="shared" si="59"/>
        <v>8.5348327831699997</v>
      </c>
      <c r="V292" s="14"/>
    </row>
    <row r="293" spans="1:22" x14ac:dyDescent="0.25">
      <c r="A293" s="2">
        <v>287</v>
      </c>
      <c r="B293" s="1">
        <v>39380</v>
      </c>
      <c r="C293">
        <v>13671.92</v>
      </c>
      <c r="D293" s="31">
        <f t="shared" si="48"/>
        <v>-2.4350560318823621E-4</v>
      </c>
      <c r="E293" s="31">
        <f t="shared" si="52"/>
        <v>9.688466567795719E-5</v>
      </c>
      <c r="F293" s="31">
        <f t="shared" si="53"/>
        <v>9.2413772843911275</v>
      </c>
      <c r="H293">
        <v>6576.3</v>
      </c>
      <c r="I293" s="31">
        <f t="shared" si="49"/>
        <v>1.4547979018821379E-2</v>
      </c>
      <c r="J293" s="31">
        <f t="shared" si="54"/>
        <v>8.4149340853422036E-5</v>
      </c>
      <c r="K293" s="31">
        <f t="shared" si="55"/>
        <v>6.8678211976363244</v>
      </c>
      <c r="M293">
        <v>5760.3</v>
      </c>
      <c r="N293" s="31">
        <f t="shared" si="50"/>
        <v>1.5089864256423741E-2</v>
      </c>
      <c r="O293" s="31">
        <f t="shared" si="56"/>
        <v>7.5688968179268756E-5</v>
      </c>
      <c r="P293" s="31">
        <f t="shared" si="57"/>
        <v>6.480460812669147</v>
      </c>
      <c r="R293">
        <v>16284.17</v>
      </c>
      <c r="S293" s="31">
        <f t="shared" si="51"/>
        <v>-4.5371213181736921E-3</v>
      </c>
      <c r="T293" s="31">
        <f t="shared" si="58"/>
        <v>1.4994846616959561E-4</v>
      </c>
      <c r="U293" s="31">
        <f t="shared" si="59"/>
        <v>8.6679352510527909</v>
      </c>
      <c r="V293" s="14"/>
    </row>
    <row r="294" spans="1:22" x14ac:dyDescent="0.25">
      <c r="A294" s="2">
        <v>288</v>
      </c>
      <c r="B294" s="1">
        <v>39381</v>
      </c>
      <c r="C294">
        <v>13806.7</v>
      </c>
      <c r="D294" s="31">
        <f t="shared" si="48"/>
        <v>9.8581618382787978E-3</v>
      </c>
      <c r="E294" s="31">
        <f t="shared" si="52"/>
        <v>9.405935904163887E-5</v>
      </c>
      <c r="F294" s="31">
        <f t="shared" si="53"/>
        <v>8.238371471414645</v>
      </c>
      <c r="H294">
        <v>6661.3</v>
      </c>
      <c r="I294" s="31">
        <f t="shared" si="49"/>
        <v>1.292520110092301E-2</v>
      </c>
      <c r="J294" s="31">
        <f t="shared" si="54"/>
        <v>9.832936986662718E-5</v>
      </c>
      <c r="K294" s="31">
        <f t="shared" si="55"/>
        <v>7.5281956884141739</v>
      </c>
      <c r="M294">
        <v>5794.87</v>
      </c>
      <c r="N294" s="31">
        <f t="shared" si="50"/>
        <v>6.0014235369685101E-3</v>
      </c>
      <c r="O294" s="31">
        <f t="shared" si="56"/>
        <v>8.902971177591546E-5</v>
      </c>
      <c r="P294" s="31">
        <f t="shared" si="57"/>
        <v>8.9219891168790557</v>
      </c>
      <c r="R294">
        <v>16505.63</v>
      </c>
      <c r="S294" s="31">
        <f t="shared" si="51"/>
        <v>1.3599710639228216E-2</v>
      </c>
      <c r="T294" s="31">
        <f t="shared" si="58"/>
        <v>1.3815153860891543E-4</v>
      </c>
      <c r="U294" s="31">
        <f t="shared" si="59"/>
        <v>7.5483966503601065</v>
      </c>
      <c r="V294" s="14"/>
    </row>
    <row r="295" spans="1:22" x14ac:dyDescent="0.25">
      <c r="A295" s="2">
        <v>289</v>
      </c>
      <c r="B295" s="1">
        <v>39384</v>
      </c>
      <c r="C295">
        <v>13870.26</v>
      </c>
      <c r="D295" s="31">
        <f t="shared" si="48"/>
        <v>4.6035620387202946E-3</v>
      </c>
      <c r="E295" s="31">
        <f t="shared" si="52"/>
        <v>9.4150515377711697E-5</v>
      </c>
      <c r="F295" s="31">
        <f t="shared" si="53"/>
        <v>9.0455211136752567</v>
      </c>
      <c r="H295">
        <v>6706</v>
      </c>
      <c r="I295" s="31">
        <f t="shared" si="49"/>
        <v>6.7104018735081464E-3</v>
      </c>
      <c r="J295" s="31">
        <f t="shared" si="54"/>
        <v>1.0597373988109865E-4</v>
      </c>
      <c r="K295" s="31">
        <f t="shared" si="55"/>
        <v>8.7274074245473443</v>
      </c>
      <c r="M295">
        <v>5836.19</v>
      </c>
      <c r="N295" s="31">
        <f t="shared" si="50"/>
        <v>7.1304446864208703E-3</v>
      </c>
      <c r="O295" s="31">
        <f t="shared" si="56"/>
        <v>8.4377357041295328E-5</v>
      </c>
      <c r="P295" s="31">
        <f t="shared" si="57"/>
        <v>8.7776417417761508</v>
      </c>
      <c r="R295">
        <v>16698.080000000002</v>
      </c>
      <c r="S295" s="31">
        <f t="shared" si="51"/>
        <v>1.1659657947015699E-2</v>
      </c>
      <c r="T295" s="31">
        <f t="shared" si="58"/>
        <v>1.4241939878474822E-4</v>
      </c>
      <c r="U295" s="31">
        <f t="shared" si="59"/>
        <v>7.902176010999173</v>
      </c>
      <c r="V295" s="14"/>
    </row>
    <row r="296" spans="1:22" x14ac:dyDescent="0.25">
      <c r="A296" s="2">
        <v>290</v>
      </c>
      <c r="B296" s="1">
        <v>39385</v>
      </c>
      <c r="C296">
        <v>13792.47</v>
      </c>
      <c r="D296" s="31">
        <f t="shared" si="48"/>
        <v>-5.6084024380221335E-3</v>
      </c>
      <c r="E296" s="31">
        <f t="shared" si="52"/>
        <v>9.2021652222181027E-5</v>
      </c>
      <c r="F296" s="31">
        <f t="shared" si="53"/>
        <v>8.9516738659702302</v>
      </c>
      <c r="H296">
        <v>6659</v>
      </c>
      <c r="I296" s="31">
        <f t="shared" si="49"/>
        <v>-7.0086489710706832E-3</v>
      </c>
      <c r="J296" s="31">
        <f t="shared" si="54"/>
        <v>9.9195469577396039E-5</v>
      </c>
      <c r="K296" s="31">
        <f t="shared" si="55"/>
        <v>8.7232226110223756</v>
      </c>
      <c r="M296">
        <v>5803.93</v>
      </c>
      <c r="N296" s="31">
        <f t="shared" si="50"/>
        <v>-5.5275787799916234E-3</v>
      </c>
      <c r="O296" s="31">
        <f t="shared" si="56"/>
        <v>8.1434424206565918E-5</v>
      </c>
      <c r="P296" s="31">
        <f t="shared" si="57"/>
        <v>9.0405133173221355</v>
      </c>
      <c r="R296">
        <v>16651.009999999998</v>
      </c>
      <c r="S296" s="31">
        <f t="shared" si="51"/>
        <v>-2.8188869618544971E-3</v>
      </c>
      <c r="T296" s="31">
        <f t="shared" si="58"/>
        <v>1.4182922178599333E-4</v>
      </c>
      <c r="U296" s="31">
        <f t="shared" si="59"/>
        <v>8.804860889568511</v>
      </c>
      <c r="V296" s="14"/>
    </row>
    <row r="297" spans="1:22" x14ac:dyDescent="0.25">
      <c r="A297" s="2">
        <v>291</v>
      </c>
      <c r="B297" s="1">
        <v>39386</v>
      </c>
      <c r="C297">
        <v>13930.01</v>
      </c>
      <c r="D297" s="31">
        <f t="shared" si="48"/>
        <v>9.9721079690585426E-3</v>
      </c>
      <c r="E297" s="31">
        <f t="shared" si="52"/>
        <v>9.0254329402835392E-5</v>
      </c>
      <c r="F297" s="31">
        <f t="shared" si="53"/>
        <v>8.2110710441295858</v>
      </c>
      <c r="H297">
        <v>6721.6</v>
      </c>
      <c r="I297" s="31">
        <f t="shared" si="49"/>
        <v>9.400810932572513E-3</v>
      </c>
      <c r="J297" s="31">
        <f t="shared" si="54"/>
        <v>9.3626162843114265E-5</v>
      </c>
      <c r="K297" s="31">
        <f t="shared" si="55"/>
        <v>8.3322845564528247</v>
      </c>
      <c r="M297">
        <v>5847.95</v>
      </c>
      <c r="N297" s="31">
        <f t="shared" si="50"/>
        <v>7.5845160089800401E-3</v>
      </c>
      <c r="O297" s="31">
        <f t="shared" si="56"/>
        <v>7.6969201431322009E-5</v>
      </c>
      <c r="P297" s="31">
        <f t="shared" si="57"/>
        <v>8.7247298575201508</v>
      </c>
      <c r="R297">
        <v>16737.63</v>
      </c>
      <c r="S297" s="31">
        <f t="shared" si="51"/>
        <v>5.2020868403780084E-3</v>
      </c>
      <c r="T297" s="31">
        <f t="shared" si="58"/>
        <v>1.2962009510617179E-4</v>
      </c>
      <c r="U297" s="31">
        <f t="shared" si="59"/>
        <v>8.7421256317215299</v>
      </c>
      <c r="V297" s="14"/>
    </row>
    <row r="298" spans="1:22" x14ac:dyDescent="0.25">
      <c r="A298" s="2">
        <v>292</v>
      </c>
      <c r="B298" s="1">
        <v>39387</v>
      </c>
      <c r="C298">
        <v>13567.87</v>
      </c>
      <c r="D298" s="31">
        <f t="shared" si="48"/>
        <v>-2.5997109836963465E-2</v>
      </c>
      <c r="E298" s="31">
        <f t="shared" si="52"/>
        <v>9.0522447508807773E-5</v>
      </c>
      <c r="F298" s="31">
        <f t="shared" si="53"/>
        <v>1.8438118759159297</v>
      </c>
      <c r="H298">
        <v>6586.1</v>
      </c>
      <c r="I298" s="31">
        <f t="shared" si="49"/>
        <v>-2.0158890740299928E-2</v>
      </c>
      <c r="J298" s="31">
        <f t="shared" si="54"/>
        <v>9.3042151481645459E-5</v>
      </c>
      <c r="K298" s="31">
        <f t="shared" si="55"/>
        <v>4.9147507155511052</v>
      </c>
      <c r="M298">
        <v>5730.92</v>
      </c>
      <c r="N298" s="31">
        <f t="shared" si="50"/>
        <v>-2.001214100667751E-2</v>
      </c>
      <c r="O298" s="31">
        <f t="shared" si="56"/>
        <v>7.5262780318242326E-5</v>
      </c>
      <c r="P298" s="31">
        <f t="shared" si="57"/>
        <v>4.1733582994844234</v>
      </c>
      <c r="R298">
        <v>16870.400000000001</v>
      </c>
      <c r="S298" s="31">
        <f t="shared" si="51"/>
        <v>7.932425319474766E-3</v>
      </c>
      <c r="T298" s="31">
        <f t="shared" si="58"/>
        <v>1.2026754527456022E-4</v>
      </c>
      <c r="U298" s="31">
        <f t="shared" si="59"/>
        <v>8.5025968103519904</v>
      </c>
      <c r="V298" s="14"/>
    </row>
    <row r="299" spans="1:22" x14ac:dyDescent="0.25">
      <c r="A299" s="2">
        <v>293</v>
      </c>
      <c r="B299" s="1">
        <v>39388</v>
      </c>
      <c r="C299">
        <v>13595.1</v>
      </c>
      <c r="D299" s="31">
        <f t="shared" si="48"/>
        <v>2.0069472953381452E-3</v>
      </c>
      <c r="E299" s="31">
        <f t="shared" si="52"/>
        <v>1.0760194862605809E-4</v>
      </c>
      <c r="F299" s="31">
        <f t="shared" si="53"/>
        <v>9.0996390448812399</v>
      </c>
      <c r="H299">
        <v>6530.6</v>
      </c>
      <c r="I299" s="31">
        <f t="shared" si="49"/>
        <v>-8.4268383413552781E-3</v>
      </c>
      <c r="J299" s="31">
        <f t="shared" si="54"/>
        <v>1.2789194764571007E-4</v>
      </c>
      <c r="K299" s="31">
        <f t="shared" si="55"/>
        <v>8.4090779332878434</v>
      </c>
      <c r="M299">
        <v>5720.42</v>
      </c>
      <c r="N299" s="31">
        <f t="shared" si="50"/>
        <v>-1.8321665631347147E-3</v>
      </c>
      <c r="O299" s="31">
        <f t="shared" si="56"/>
        <v>1.0380414630896555E-4</v>
      </c>
      <c r="P299" s="31">
        <f t="shared" si="57"/>
        <v>9.1406664903418076</v>
      </c>
      <c r="R299">
        <v>16517.48</v>
      </c>
      <c r="S299" s="31">
        <f t="shared" si="51"/>
        <v>-2.0919480273141233E-2</v>
      </c>
      <c r="T299" s="31">
        <f t="shared" si="58"/>
        <v>1.1503819001901363E-4</v>
      </c>
      <c r="U299" s="31">
        <f t="shared" si="59"/>
        <v>5.2660779312402077</v>
      </c>
      <c r="V299" s="14"/>
    </row>
    <row r="300" spans="1:22" x14ac:dyDescent="0.25">
      <c r="A300" s="2">
        <v>294</v>
      </c>
      <c r="B300" s="1">
        <v>39391</v>
      </c>
      <c r="C300">
        <v>13543.4</v>
      </c>
      <c r="D300" s="31">
        <f t="shared" si="48"/>
        <v>-3.8028407293804918E-3</v>
      </c>
      <c r="E300" s="31">
        <f t="shared" si="52"/>
        <v>1.0457971776286617E-4</v>
      </c>
      <c r="F300" s="31">
        <f t="shared" si="53"/>
        <v>9.027277923179053</v>
      </c>
      <c r="H300">
        <v>6461.4</v>
      </c>
      <c r="I300" s="31">
        <f t="shared" si="49"/>
        <v>-1.0596269868006113E-2</v>
      </c>
      <c r="J300" s="31">
        <f t="shared" si="54"/>
        <v>1.2156566808810581E-4</v>
      </c>
      <c r="K300" s="31">
        <f t="shared" si="55"/>
        <v>8.0914322387234119</v>
      </c>
      <c r="M300">
        <v>5684.62</v>
      </c>
      <c r="N300" s="31">
        <f t="shared" si="50"/>
        <v>-6.258281734557984E-3</v>
      </c>
      <c r="O300" s="31">
        <f t="shared" si="56"/>
        <v>9.4988953565571237E-5</v>
      </c>
      <c r="P300" s="31">
        <f t="shared" si="57"/>
        <v>8.8494273728193011</v>
      </c>
      <c r="R300">
        <v>16268.92</v>
      </c>
      <c r="S300" s="31">
        <f t="shared" si="51"/>
        <v>-1.50483003460576E-2</v>
      </c>
      <c r="T300" s="31">
        <f t="shared" si="58"/>
        <v>1.4445563756334141E-4</v>
      </c>
      <c r="U300" s="31">
        <f t="shared" si="59"/>
        <v>7.2749195110494149</v>
      </c>
      <c r="V300" s="14"/>
    </row>
    <row r="301" spans="1:22" x14ac:dyDescent="0.25">
      <c r="A301" s="2">
        <v>295</v>
      </c>
      <c r="B301" s="1">
        <v>39392</v>
      </c>
      <c r="C301">
        <v>13660.94</v>
      </c>
      <c r="D301" s="31">
        <f t="shared" si="48"/>
        <v>8.6787660410237374E-3</v>
      </c>
      <c r="E301" s="31">
        <f t="shared" si="52"/>
        <v>1.0195012470194311E-4</v>
      </c>
      <c r="F301" s="31">
        <f t="shared" si="53"/>
        <v>8.4522246027131143</v>
      </c>
      <c r="H301">
        <v>6474.9</v>
      </c>
      <c r="I301" s="31">
        <f t="shared" si="49"/>
        <v>2.0893304856532641E-3</v>
      </c>
      <c r="J301" s="31">
        <f t="shared" si="54"/>
        <v>1.205330122867807E-4</v>
      </c>
      <c r="K301" s="31">
        <f t="shared" si="55"/>
        <v>8.9873702320092974</v>
      </c>
      <c r="M301">
        <v>5709.42</v>
      </c>
      <c r="N301" s="31">
        <f t="shared" si="50"/>
        <v>4.3626486906776854E-3</v>
      </c>
      <c r="O301" s="31">
        <f t="shared" si="56"/>
        <v>9.0089974292970829E-5</v>
      </c>
      <c r="P301" s="31">
        <f t="shared" si="57"/>
        <v>9.1034383911616192</v>
      </c>
      <c r="R301">
        <v>16249.63</v>
      </c>
      <c r="S301" s="31">
        <f t="shared" si="51"/>
        <v>-1.185696407628833E-3</v>
      </c>
      <c r="T301" s="31">
        <f t="shared" si="58"/>
        <v>1.5193302621764311E-4</v>
      </c>
      <c r="U301" s="31">
        <f t="shared" si="59"/>
        <v>8.782817490043147</v>
      </c>
      <c r="V301" s="14"/>
    </row>
    <row r="302" spans="1:22" x14ac:dyDescent="0.25">
      <c r="A302" s="2">
        <v>296</v>
      </c>
      <c r="B302" s="1">
        <v>39393</v>
      </c>
      <c r="C302">
        <v>13300.02</v>
      </c>
      <c r="D302" s="31">
        <f t="shared" si="48"/>
        <v>-2.641985104978135E-2</v>
      </c>
      <c r="E302" s="31">
        <f t="shared" si="52"/>
        <v>1.0117310212286881E-4</v>
      </c>
      <c r="F302" s="31">
        <f t="shared" si="53"/>
        <v>2.2995264200662078</v>
      </c>
      <c r="H302">
        <v>6385.1</v>
      </c>
      <c r="I302" s="31">
        <f t="shared" si="49"/>
        <v>-1.3868940060850248E-2</v>
      </c>
      <c r="J302" s="31">
        <f t="shared" si="54"/>
        <v>1.0761274194239812E-4</v>
      </c>
      <c r="K302" s="31">
        <f t="shared" si="55"/>
        <v>7.3495670050843609</v>
      </c>
      <c r="M302">
        <v>5683.22</v>
      </c>
      <c r="N302" s="31">
        <f t="shared" si="50"/>
        <v>-4.588907454697643E-3</v>
      </c>
      <c r="O302" s="31">
        <f t="shared" si="56"/>
        <v>8.3854033036211503E-5</v>
      </c>
      <c r="P302" s="31">
        <f t="shared" si="57"/>
        <v>9.1353052586057437</v>
      </c>
      <c r="R302">
        <v>16096.68</v>
      </c>
      <c r="S302" s="31">
        <f t="shared" si="51"/>
        <v>-9.4125220081933501E-3</v>
      </c>
      <c r="T302" s="31">
        <f t="shared" si="58"/>
        <v>1.3820608777330293E-4</v>
      </c>
      <c r="U302" s="31">
        <f t="shared" si="59"/>
        <v>8.2457250309260086</v>
      </c>
      <c r="V302" s="14"/>
    </row>
    <row r="303" spans="1:22" x14ac:dyDescent="0.25">
      <c r="A303" s="2">
        <v>297</v>
      </c>
      <c r="B303" s="1">
        <v>39394</v>
      </c>
      <c r="C303">
        <v>13266.29</v>
      </c>
      <c r="D303" s="31">
        <f t="shared" si="48"/>
        <v>-2.5360864119000994E-3</v>
      </c>
      <c r="E303" s="31">
        <f t="shared" si="52"/>
        <v>1.1858840434749609E-4</v>
      </c>
      <c r="F303" s="31">
        <f t="shared" si="53"/>
        <v>8.985616069980324</v>
      </c>
      <c r="H303">
        <v>6381.9</v>
      </c>
      <c r="I303" s="31">
        <f t="shared" si="49"/>
        <v>-5.011667789072571E-4</v>
      </c>
      <c r="J303" s="31">
        <f t="shared" si="54"/>
        <v>1.170370127427422E-4</v>
      </c>
      <c r="K303" s="31">
        <f t="shared" si="55"/>
        <v>9.0508742676252272</v>
      </c>
      <c r="M303">
        <v>5631.63</v>
      </c>
      <c r="N303" s="31">
        <f t="shared" si="50"/>
        <v>-9.0776003744356439E-3</v>
      </c>
      <c r="O303" s="31">
        <f t="shared" si="56"/>
        <v>7.8343099071590197E-5</v>
      </c>
      <c r="P303" s="31">
        <f t="shared" si="57"/>
        <v>8.4025927977230221</v>
      </c>
      <c r="R303">
        <v>15771.57</v>
      </c>
      <c r="S303" s="31">
        <f t="shared" si="51"/>
        <v>-2.019733261765784E-2</v>
      </c>
      <c r="T303" s="31">
        <f t="shared" si="58"/>
        <v>1.3368198355067094E-4</v>
      </c>
      <c r="U303" s="31">
        <f t="shared" si="59"/>
        <v>5.8685343279666471</v>
      </c>
      <c r="V303" s="14"/>
    </row>
    <row r="304" spans="1:22" x14ac:dyDescent="0.25">
      <c r="A304" s="2">
        <v>298</v>
      </c>
      <c r="B304" s="1">
        <v>39395</v>
      </c>
      <c r="C304">
        <v>13042.74</v>
      </c>
      <c r="D304" s="31">
        <f t="shared" si="48"/>
        <v>-1.6850980944936457E-2</v>
      </c>
      <c r="E304" s="31">
        <f t="shared" si="52"/>
        <v>1.1531573952900343E-4</v>
      </c>
      <c r="F304" s="31">
        <f t="shared" si="53"/>
        <v>6.6054185776879315</v>
      </c>
      <c r="H304">
        <v>6304.9</v>
      </c>
      <c r="I304" s="31">
        <f t="shared" si="49"/>
        <v>-1.2065372381265769E-2</v>
      </c>
      <c r="J304" s="31">
        <f t="shared" si="54"/>
        <v>1.0404799299401135E-4</v>
      </c>
      <c r="K304" s="31">
        <f t="shared" si="55"/>
        <v>7.7715615263273481</v>
      </c>
      <c r="M304">
        <v>5524.18</v>
      </c>
      <c r="N304" s="31">
        <f t="shared" si="50"/>
        <v>-1.9079733576246986E-2</v>
      </c>
      <c r="O304" s="31">
        <f t="shared" si="56"/>
        <v>7.8699378370637176E-5</v>
      </c>
      <c r="P304" s="31">
        <f t="shared" si="57"/>
        <v>4.8242195352957431</v>
      </c>
      <c r="R304">
        <v>15583.42</v>
      </c>
      <c r="S304" s="31">
        <f t="shared" si="51"/>
        <v>-1.1929693746405694E-2</v>
      </c>
      <c r="T304" s="31">
        <f t="shared" si="58"/>
        <v>1.5869153464683226E-4</v>
      </c>
      <c r="U304" s="31">
        <f t="shared" si="59"/>
        <v>7.8517292140226846</v>
      </c>
      <c r="V304" s="14"/>
    </row>
    <row r="305" spans="1:22" x14ac:dyDescent="0.25">
      <c r="A305" s="2">
        <v>299</v>
      </c>
      <c r="B305" s="1">
        <v>39398</v>
      </c>
      <c r="C305">
        <v>12987.55</v>
      </c>
      <c r="D305" s="31">
        <f t="shared" si="48"/>
        <v>-4.2314728346958159E-3</v>
      </c>
      <c r="E305" s="31">
        <f t="shared" si="52"/>
        <v>1.2023654899363083E-4</v>
      </c>
      <c r="F305" s="31">
        <f t="shared" si="53"/>
        <v>8.8771317139570876</v>
      </c>
      <c r="H305">
        <v>6337.9</v>
      </c>
      <c r="I305" s="31">
        <f t="shared" si="49"/>
        <v>5.2340243302827962E-3</v>
      </c>
      <c r="J305" s="31">
        <f t="shared" si="54"/>
        <v>1.0866646259254366E-4</v>
      </c>
      <c r="K305" s="31">
        <f t="shared" si="55"/>
        <v>8.8751255444393173</v>
      </c>
      <c r="M305">
        <v>5535.56</v>
      </c>
      <c r="N305" s="31">
        <f t="shared" si="50"/>
        <v>2.0600342494270841E-3</v>
      </c>
      <c r="O305" s="31">
        <f t="shared" si="56"/>
        <v>1.0374036078644047E-4</v>
      </c>
      <c r="P305" s="31">
        <f t="shared" si="57"/>
        <v>9.1327119818710187</v>
      </c>
      <c r="R305">
        <v>15197.09</v>
      </c>
      <c r="S305" s="31">
        <f t="shared" si="51"/>
        <v>-2.4791092070931792E-2</v>
      </c>
      <c r="T305" s="31">
        <f t="shared" si="58"/>
        <v>1.5719835490939139E-4</v>
      </c>
      <c r="U305" s="31">
        <f t="shared" si="59"/>
        <v>4.8483031742843297</v>
      </c>
      <c r="V305" s="14"/>
    </row>
    <row r="306" spans="1:22" x14ac:dyDescent="0.25">
      <c r="A306" s="2">
        <v>300</v>
      </c>
      <c r="B306" s="1">
        <v>39399</v>
      </c>
      <c r="C306">
        <v>13307.09</v>
      </c>
      <c r="D306" s="31">
        <f t="shared" si="48"/>
        <v>2.4603562642684793E-2</v>
      </c>
      <c r="E306" s="31">
        <f t="shared" si="52"/>
        <v>1.1725058592799317E-4</v>
      </c>
      <c r="F306" s="31">
        <f t="shared" si="53"/>
        <v>3.8884485844107157</v>
      </c>
      <c r="H306">
        <v>6362.4</v>
      </c>
      <c r="I306" s="31">
        <f t="shared" si="49"/>
        <v>3.8656337272598182E-3</v>
      </c>
      <c r="J306" s="31">
        <f t="shared" si="54"/>
        <v>9.9627383435616307E-5</v>
      </c>
      <c r="K306" s="31">
        <f t="shared" si="55"/>
        <v>9.0640833678690154</v>
      </c>
      <c r="M306">
        <v>5538.91</v>
      </c>
      <c r="N306" s="31">
        <f t="shared" si="50"/>
        <v>6.0517815722338009E-4</v>
      </c>
      <c r="O306" s="31">
        <f t="shared" si="56"/>
        <v>9.5008600201072283E-5</v>
      </c>
      <c r="P306" s="31">
        <f t="shared" si="57"/>
        <v>9.2576883267678571</v>
      </c>
      <c r="R306">
        <v>15126.63</v>
      </c>
      <c r="S306" s="31">
        <f t="shared" si="51"/>
        <v>-4.6364139450382237E-3</v>
      </c>
      <c r="T306" s="31">
        <f t="shared" si="58"/>
        <v>1.989097680339766E-4</v>
      </c>
      <c r="U306" s="31">
        <f t="shared" si="59"/>
        <v>8.4145884805769509</v>
      </c>
      <c r="V306" s="14"/>
    </row>
    <row r="307" spans="1:22" x14ac:dyDescent="0.25">
      <c r="A307" s="2">
        <v>301</v>
      </c>
      <c r="B307" s="1">
        <v>39400</v>
      </c>
      <c r="C307">
        <v>13231.01</v>
      </c>
      <c r="D307" s="31">
        <f t="shared" si="48"/>
        <v>-5.7172529831841469E-3</v>
      </c>
      <c r="E307" s="31">
        <f t="shared" si="52"/>
        <v>1.3149260696913935E-4</v>
      </c>
      <c r="F307" s="31">
        <f t="shared" si="53"/>
        <v>8.6879757502586887</v>
      </c>
      <c r="H307">
        <v>6432.1</v>
      </c>
      <c r="I307" s="31">
        <f t="shared" si="49"/>
        <v>1.0954985540047896E-2</v>
      </c>
      <c r="J307" s="31">
        <f t="shared" si="54"/>
        <v>9.0208728970358863E-5</v>
      </c>
      <c r="K307" s="31">
        <f t="shared" si="55"/>
        <v>7.9830063648139449</v>
      </c>
      <c r="M307">
        <v>5613.6</v>
      </c>
      <c r="N307" s="31">
        <f t="shared" si="50"/>
        <v>1.3484602566208967E-2</v>
      </c>
      <c r="O307" s="31">
        <f t="shared" si="56"/>
        <v>8.6702846418369541E-5</v>
      </c>
      <c r="P307" s="31">
        <f t="shared" si="57"/>
        <v>7.2558088865298522</v>
      </c>
      <c r="R307">
        <v>15499.56</v>
      </c>
      <c r="S307" s="31">
        <f t="shared" si="51"/>
        <v>2.4653872012470743E-2</v>
      </c>
      <c r="T307" s="31">
        <f t="shared" si="58"/>
        <v>1.8273100373470379E-4</v>
      </c>
      <c r="U307" s="31">
        <f t="shared" si="59"/>
        <v>5.2812213102788572</v>
      </c>
      <c r="V307" s="14"/>
    </row>
    <row r="308" spans="1:22" x14ac:dyDescent="0.25">
      <c r="A308" s="2">
        <v>302</v>
      </c>
      <c r="B308" s="1">
        <v>39401</v>
      </c>
      <c r="C308">
        <v>13110.05</v>
      </c>
      <c r="D308" s="31">
        <f t="shared" si="48"/>
        <v>-9.1421592153585352E-3</v>
      </c>
      <c r="E308" s="31">
        <f t="shared" si="52"/>
        <v>1.2860951768337746E-4</v>
      </c>
      <c r="F308" s="31">
        <f t="shared" si="53"/>
        <v>8.3088627879781622</v>
      </c>
      <c r="H308">
        <v>6359.6</v>
      </c>
      <c r="I308" s="31">
        <f t="shared" si="49"/>
        <v>-1.1271590926757979E-2</v>
      </c>
      <c r="J308" s="31">
        <f t="shared" si="54"/>
        <v>9.3523441355899235E-5</v>
      </c>
      <c r="K308" s="31">
        <f t="shared" si="55"/>
        <v>7.9188287359350396</v>
      </c>
      <c r="M308">
        <v>5561.13</v>
      </c>
      <c r="N308" s="31">
        <f t="shared" si="50"/>
        <v>-9.3469431380932468E-3</v>
      </c>
      <c r="O308" s="31">
        <f t="shared" si="56"/>
        <v>9.5051540891262588E-5</v>
      </c>
      <c r="P308" s="31">
        <f t="shared" si="57"/>
        <v>8.3419547208443383</v>
      </c>
      <c r="R308">
        <v>15396.3</v>
      </c>
      <c r="S308" s="31">
        <f t="shared" si="51"/>
        <v>-6.6621246022467873E-3</v>
      </c>
      <c r="T308" s="31">
        <f t="shared" si="58"/>
        <v>2.2149530604978777E-4</v>
      </c>
      <c r="U308" s="31">
        <f t="shared" si="59"/>
        <v>8.2147261138336827</v>
      </c>
      <c r="V308" s="14"/>
    </row>
    <row r="309" spans="1:22" x14ac:dyDescent="0.25">
      <c r="A309" s="2">
        <v>303</v>
      </c>
      <c r="B309" s="1">
        <v>39402</v>
      </c>
      <c r="C309">
        <v>13176.79</v>
      </c>
      <c r="D309" s="31">
        <f t="shared" si="48"/>
        <v>5.0907509887453978E-3</v>
      </c>
      <c r="E309" s="31">
        <f t="shared" si="52"/>
        <v>1.2729555619482442E-4</v>
      </c>
      <c r="F309" s="31">
        <f t="shared" si="53"/>
        <v>8.765411762938875</v>
      </c>
      <c r="H309">
        <v>6291.2</v>
      </c>
      <c r="I309" s="31">
        <f t="shared" si="49"/>
        <v>-1.0755393420969957E-2</v>
      </c>
      <c r="J309" s="31">
        <f t="shared" si="54"/>
        <v>9.7252155684875415E-5</v>
      </c>
      <c r="K309" s="31">
        <f t="shared" si="55"/>
        <v>8.0487337587141266</v>
      </c>
      <c r="M309">
        <v>5523.63</v>
      </c>
      <c r="N309" s="31">
        <f t="shared" si="50"/>
        <v>-6.7432338391657807E-3</v>
      </c>
      <c r="O309" s="31">
        <f t="shared" si="56"/>
        <v>9.4377005278023903E-5</v>
      </c>
      <c r="P309" s="31">
        <f t="shared" si="57"/>
        <v>8.7864092726122145</v>
      </c>
      <c r="R309">
        <v>15154.61</v>
      </c>
      <c r="S309" s="31">
        <f t="shared" si="51"/>
        <v>-1.5697927424121294E-2</v>
      </c>
      <c r="T309" s="31">
        <f t="shared" si="58"/>
        <v>2.0534408477985378E-4</v>
      </c>
      <c r="U309" s="31">
        <f t="shared" si="59"/>
        <v>7.2907649697254744</v>
      </c>
      <c r="V309" s="14"/>
    </row>
    <row r="310" spans="1:22" x14ac:dyDescent="0.25">
      <c r="A310" s="2">
        <v>304</v>
      </c>
      <c r="B310" s="1">
        <v>39405</v>
      </c>
      <c r="C310">
        <v>12958.44</v>
      </c>
      <c r="D310" s="31">
        <f t="shared" si="48"/>
        <v>-1.6570803663107658E-2</v>
      </c>
      <c r="E310" s="31">
        <f t="shared" si="52"/>
        <v>1.2433735371637422E-4</v>
      </c>
      <c r="F310" s="31">
        <f t="shared" si="53"/>
        <v>6.7840725053833975</v>
      </c>
      <c r="H310">
        <v>6120.8</v>
      </c>
      <c r="I310" s="31">
        <f t="shared" si="49"/>
        <v>-2.7085452695829036E-2</v>
      </c>
      <c r="J310" s="31">
        <f t="shared" si="54"/>
        <v>9.9301547804909036E-5</v>
      </c>
      <c r="K310" s="31">
        <f t="shared" si="55"/>
        <v>1.8295315465294788</v>
      </c>
      <c r="M310">
        <v>5432.57</v>
      </c>
      <c r="N310" s="31">
        <f t="shared" si="50"/>
        <v>-1.6485535779912918E-2</v>
      </c>
      <c r="O310" s="31">
        <f t="shared" si="56"/>
        <v>9.0085062883207622E-5</v>
      </c>
      <c r="P310" s="31">
        <f t="shared" si="57"/>
        <v>6.2979087662909414</v>
      </c>
      <c r="R310">
        <v>15042.56</v>
      </c>
      <c r="S310" s="31">
        <f t="shared" si="51"/>
        <v>-7.3937897445068585E-3</v>
      </c>
      <c r="T310" s="31">
        <f t="shared" si="58"/>
        <v>2.0909034696371174E-4</v>
      </c>
      <c r="U310" s="31">
        <f t="shared" si="59"/>
        <v>8.2112871558319274</v>
      </c>
      <c r="V310" s="14"/>
    </row>
    <row r="311" spans="1:22" x14ac:dyDescent="0.25">
      <c r="A311" s="2">
        <v>305</v>
      </c>
      <c r="B311" s="1">
        <v>39406</v>
      </c>
      <c r="C311">
        <v>13010.14</v>
      </c>
      <c r="D311" s="31">
        <f t="shared" si="48"/>
        <v>3.9896777698549294E-3</v>
      </c>
      <c r="E311" s="31">
        <f t="shared" si="52"/>
        <v>1.2872168118903011E-4</v>
      </c>
      <c r="F311" s="31">
        <f t="shared" si="53"/>
        <v>8.8341995046894883</v>
      </c>
      <c r="H311">
        <v>6226.5</v>
      </c>
      <c r="I311" s="31">
        <f t="shared" si="49"/>
        <v>1.7268984446477554E-2</v>
      </c>
      <c r="J311" s="31">
        <f t="shared" si="54"/>
        <v>1.698511733352624E-4</v>
      </c>
      <c r="K311" s="31">
        <f t="shared" si="55"/>
        <v>6.92482838087742</v>
      </c>
      <c r="M311">
        <v>5506.68</v>
      </c>
      <c r="N311" s="31">
        <f t="shared" si="50"/>
        <v>1.3641793847111144E-2</v>
      </c>
      <c r="O311" s="31">
        <f t="shared" si="56"/>
        <v>1.0602987198697477E-4</v>
      </c>
      <c r="P311" s="31">
        <f t="shared" si="57"/>
        <v>7.3966377160339132</v>
      </c>
      <c r="R311">
        <v>15211.52</v>
      </c>
      <c r="S311" s="31">
        <f t="shared" si="51"/>
        <v>1.1232130701157313E-2</v>
      </c>
      <c r="T311" s="31">
        <f t="shared" si="58"/>
        <v>1.9500820757991434E-4</v>
      </c>
      <c r="U311" s="31">
        <f t="shared" si="59"/>
        <v>7.8955178835399158</v>
      </c>
      <c r="V311" s="14"/>
    </row>
    <row r="312" spans="1:22" x14ac:dyDescent="0.25">
      <c r="A312" s="2">
        <v>306</v>
      </c>
      <c r="B312" s="1">
        <v>39407</v>
      </c>
      <c r="C312">
        <v>12799.04</v>
      </c>
      <c r="D312" s="31">
        <f t="shared" si="48"/>
        <v>-1.6225805410241437E-2</v>
      </c>
      <c r="E312" s="31">
        <f t="shared" si="52"/>
        <v>1.2543012321915509E-4</v>
      </c>
      <c r="F312" s="31">
        <f t="shared" si="53"/>
        <v>6.8847702516789706</v>
      </c>
      <c r="H312">
        <v>6070.9</v>
      </c>
      <c r="I312" s="31">
        <f t="shared" si="49"/>
        <v>-2.4989962258090477E-2</v>
      </c>
      <c r="J312" s="31">
        <f t="shared" si="54"/>
        <v>1.8412822004246673E-4</v>
      </c>
      <c r="K312" s="31">
        <f t="shared" si="55"/>
        <v>5.2082296279327149</v>
      </c>
      <c r="M312">
        <v>5381.3</v>
      </c>
      <c r="N312" s="31">
        <f t="shared" si="50"/>
        <v>-2.2768710003123499E-2</v>
      </c>
      <c r="O312" s="31">
        <f t="shared" si="56"/>
        <v>1.1305664773290253E-4</v>
      </c>
      <c r="P312" s="31">
        <f t="shared" si="57"/>
        <v>4.5021843841653579</v>
      </c>
      <c r="R312">
        <v>14837.66</v>
      </c>
      <c r="S312" s="31">
        <f t="shared" si="51"/>
        <v>-2.4577425530124576E-2</v>
      </c>
      <c r="T312" s="31">
        <f t="shared" si="58"/>
        <v>1.8872984070573268E-4</v>
      </c>
      <c r="U312" s="31">
        <f t="shared" si="59"/>
        <v>5.3745880584469141</v>
      </c>
      <c r="V312" s="14"/>
    </row>
    <row r="313" spans="1:22" x14ac:dyDescent="0.25">
      <c r="A313" s="2">
        <v>307</v>
      </c>
      <c r="B313" s="1">
        <v>39412</v>
      </c>
      <c r="C313">
        <v>12743.44</v>
      </c>
      <c r="D313" s="31">
        <f t="shared" si="48"/>
        <v>-4.3440758056854543E-3</v>
      </c>
      <c r="E313" s="31">
        <f t="shared" si="52"/>
        <v>1.2945240599793829E-4</v>
      </c>
      <c r="F313" s="31">
        <f t="shared" si="53"/>
        <v>8.8064217239531448</v>
      </c>
      <c r="H313">
        <v>6180.5</v>
      </c>
      <c r="I313" s="31">
        <f t="shared" si="49"/>
        <v>1.8053336408110885E-2</v>
      </c>
      <c r="J313" s="31">
        <f t="shared" si="54"/>
        <v>2.3310654068849697E-4</v>
      </c>
      <c r="K313" s="31">
        <f t="shared" si="55"/>
        <v>6.9658433076927881</v>
      </c>
      <c r="M313">
        <v>5458.39</v>
      </c>
      <c r="N313" s="31">
        <f t="shared" si="50"/>
        <v>1.43255347220932E-2</v>
      </c>
      <c r="O313" s="31">
        <f t="shared" si="56"/>
        <v>1.4863056690932939E-4</v>
      </c>
      <c r="P313" s="31">
        <f t="shared" si="57"/>
        <v>7.4333015257757626</v>
      </c>
      <c r="R313">
        <v>15135.21</v>
      </c>
      <c r="S313" s="31">
        <f t="shared" si="51"/>
        <v>2.0053701190079789E-2</v>
      </c>
      <c r="T313" s="31">
        <f t="shared" si="58"/>
        <v>2.2660388624347745E-4</v>
      </c>
      <c r="U313" s="31">
        <f t="shared" si="59"/>
        <v>6.6176202342332893</v>
      </c>
      <c r="V313" s="14"/>
    </row>
    <row r="314" spans="1:22" x14ac:dyDescent="0.25">
      <c r="A314" s="2">
        <v>308</v>
      </c>
      <c r="B314" s="1">
        <v>39413</v>
      </c>
      <c r="C314">
        <v>12958.44</v>
      </c>
      <c r="D314" s="31">
        <f t="shared" si="48"/>
        <v>1.6871425611922682E-2</v>
      </c>
      <c r="E314" s="31">
        <f t="shared" si="52"/>
        <v>1.2622570628892236E-4</v>
      </c>
      <c r="F314" s="31">
        <f t="shared" si="53"/>
        <v>6.7223911265629166</v>
      </c>
      <c r="H314">
        <v>6140.7</v>
      </c>
      <c r="I314" s="31">
        <f t="shared" si="49"/>
        <v>-6.4396084459186443E-3</v>
      </c>
      <c r="J314" s="31">
        <f t="shared" si="54"/>
        <v>2.4342966031514968E-4</v>
      </c>
      <c r="K314" s="31">
        <f t="shared" si="55"/>
        <v>8.1503312353735264</v>
      </c>
      <c r="M314">
        <v>5434.17</v>
      </c>
      <c r="N314" s="31">
        <f t="shared" si="50"/>
        <v>-4.4372058427485494E-3</v>
      </c>
      <c r="O314" s="31">
        <f t="shared" si="56"/>
        <v>1.5359690280264385E-4</v>
      </c>
      <c r="P314" s="31">
        <f t="shared" si="57"/>
        <v>8.6529940531614269</v>
      </c>
      <c r="R314">
        <v>15222.85</v>
      </c>
      <c r="S314" s="31">
        <f t="shared" si="51"/>
        <v>5.7904713578471158E-3</v>
      </c>
      <c r="T314" s="31">
        <f t="shared" si="58"/>
        <v>2.4261245000948499E-4</v>
      </c>
      <c r="U314" s="31">
        <f t="shared" si="59"/>
        <v>8.1858431087824695</v>
      </c>
      <c r="V314" s="14"/>
    </row>
    <row r="315" spans="1:22" x14ac:dyDescent="0.25">
      <c r="A315" s="2">
        <v>309</v>
      </c>
      <c r="B315" s="1">
        <v>39414</v>
      </c>
      <c r="C315">
        <v>13289.45</v>
      </c>
      <c r="D315" s="31">
        <f t="shared" si="48"/>
        <v>2.5543969798833825E-2</v>
      </c>
      <c r="E315" s="31">
        <f t="shared" si="52"/>
        <v>1.30848286969648E-4</v>
      </c>
      <c r="F315" s="31">
        <f t="shared" si="53"/>
        <v>3.9548236800608638</v>
      </c>
      <c r="H315">
        <v>6306.2</v>
      </c>
      <c r="I315" s="31">
        <f t="shared" si="49"/>
        <v>2.6951324767534646E-2</v>
      </c>
      <c r="J315" s="31">
        <f t="shared" si="54"/>
        <v>2.2096737672943633E-4</v>
      </c>
      <c r="K315" s="31">
        <f t="shared" si="55"/>
        <v>5.1302504730535032</v>
      </c>
      <c r="M315">
        <v>5561.21</v>
      </c>
      <c r="N315" s="31">
        <f t="shared" si="50"/>
        <v>2.3377995167615285E-2</v>
      </c>
      <c r="O315" s="31">
        <f t="shared" si="56"/>
        <v>1.4184521178512173E-4</v>
      </c>
      <c r="P315" s="31">
        <f t="shared" si="57"/>
        <v>5.0077667006293467</v>
      </c>
      <c r="R315">
        <v>15153.78</v>
      </c>
      <c r="S315" s="31">
        <f t="shared" si="51"/>
        <v>-4.5372581349747065E-3</v>
      </c>
      <c r="T315" s="31">
        <f t="shared" si="58"/>
        <v>2.2354567052032445E-4</v>
      </c>
      <c r="U315" s="31">
        <f t="shared" si="59"/>
        <v>8.3138030751852394</v>
      </c>
      <c r="V315" s="14"/>
    </row>
    <row r="316" spans="1:22" x14ac:dyDescent="0.25">
      <c r="A316" s="2">
        <v>310</v>
      </c>
      <c r="B316" s="1">
        <v>39415</v>
      </c>
      <c r="C316">
        <v>13311.73</v>
      </c>
      <c r="D316" s="31">
        <f t="shared" si="48"/>
        <v>1.6765178393386359E-3</v>
      </c>
      <c r="E316" s="31">
        <f t="shared" si="52"/>
        <v>1.4606960959171901E-4</v>
      </c>
      <c r="F316" s="31">
        <f t="shared" si="53"/>
        <v>8.8121849936441539</v>
      </c>
      <c r="H316">
        <v>6349.1</v>
      </c>
      <c r="I316" s="31">
        <f t="shared" si="49"/>
        <v>6.8028289619740173E-3</v>
      </c>
      <c r="J316" s="31">
        <f t="shared" si="54"/>
        <v>2.7717911558869504E-4</v>
      </c>
      <c r="K316" s="31">
        <f t="shared" si="55"/>
        <v>8.0238842646795483</v>
      </c>
      <c r="M316">
        <v>5598.11</v>
      </c>
      <c r="N316" s="31">
        <f t="shared" si="50"/>
        <v>6.6352466459636723E-3</v>
      </c>
      <c r="O316" s="31">
        <f t="shared" si="56"/>
        <v>1.7736015129440688E-4</v>
      </c>
      <c r="P316" s="31">
        <f t="shared" si="57"/>
        <v>8.3890959536904237</v>
      </c>
      <c r="R316">
        <v>15513.74</v>
      </c>
      <c r="S316" s="31">
        <f t="shared" si="51"/>
        <v>2.3753809280588678E-2</v>
      </c>
      <c r="T316" s="31">
        <f t="shared" si="58"/>
        <v>2.0503734737572078E-4</v>
      </c>
      <c r="U316" s="31">
        <f t="shared" si="59"/>
        <v>5.7404126624615657</v>
      </c>
      <c r="V316" s="14"/>
    </row>
    <row r="317" spans="1:22" x14ac:dyDescent="0.25">
      <c r="A317" s="2">
        <v>311</v>
      </c>
      <c r="B317" s="1">
        <v>39416</v>
      </c>
      <c r="C317">
        <v>13371.72</v>
      </c>
      <c r="D317" s="31">
        <f t="shared" si="48"/>
        <v>4.5065517404574602E-3</v>
      </c>
      <c r="E317" s="31">
        <f t="shared" si="52"/>
        <v>1.4188940030391105E-4</v>
      </c>
      <c r="F317" s="31">
        <f t="shared" si="53"/>
        <v>8.7173300057911245</v>
      </c>
      <c r="H317">
        <v>6432.5</v>
      </c>
      <c r="I317" s="31">
        <f t="shared" si="49"/>
        <v>1.3135720023310333E-2</v>
      </c>
      <c r="J317" s="31">
        <f t="shared" si="54"/>
        <v>2.5149815312813665E-4</v>
      </c>
      <c r="K317" s="31">
        <f t="shared" si="55"/>
        <v>7.601997744373711</v>
      </c>
      <c r="M317">
        <v>5670.57</v>
      </c>
      <c r="N317" s="31">
        <f t="shared" si="50"/>
        <v>1.2943654197577405E-2</v>
      </c>
      <c r="O317" s="31">
        <f t="shared" si="56"/>
        <v>1.6565887398618654E-4</v>
      </c>
      <c r="P317" s="31">
        <f t="shared" si="57"/>
        <v>7.6942354027878075</v>
      </c>
      <c r="R317">
        <v>15680.67</v>
      </c>
      <c r="S317" s="31">
        <f t="shared" si="51"/>
        <v>1.076013907671524E-2</v>
      </c>
      <c r="T317" s="31">
        <f t="shared" si="58"/>
        <v>2.3779422960434215E-4</v>
      </c>
      <c r="U317" s="31">
        <f t="shared" si="59"/>
        <v>7.8572108005543821</v>
      </c>
      <c r="V317" s="14"/>
    </row>
    <row r="318" spans="1:22" x14ac:dyDescent="0.25">
      <c r="A318" s="2">
        <v>312</v>
      </c>
      <c r="B318" s="1">
        <v>39419</v>
      </c>
      <c r="C318">
        <v>13314.57</v>
      </c>
      <c r="D318" s="31">
        <f t="shared" si="48"/>
        <v>-4.2739453114483128E-3</v>
      </c>
      <c r="E318" s="31">
        <f t="shared" si="52"/>
        <v>1.3834175690139461E-4</v>
      </c>
      <c r="F318" s="31">
        <f t="shared" si="53"/>
        <v>8.753743702850965</v>
      </c>
      <c r="H318">
        <v>6386.6</v>
      </c>
      <c r="I318" s="31">
        <f t="shared" si="49"/>
        <v>-7.1356393315195705E-3</v>
      </c>
      <c r="J318" s="31">
        <f t="shared" si="54"/>
        <v>2.42717155180141E-4</v>
      </c>
      <c r="K318" s="31">
        <f t="shared" si="55"/>
        <v>8.1138331703263358</v>
      </c>
      <c r="M318">
        <v>5629.46</v>
      </c>
      <c r="N318" s="31">
        <f t="shared" si="50"/>
        <v>-7.2497121100700062E-3</v>
      </c>
      <c r="O318" s="31">
        <f t="shared" si="56"/>
        <v>1.6582380104643513E-4</v>
      </c>
      <c r="P318" s="31">
        <f t="shared" si="57"/>
        <v>8.3876319267966384</v>
      </c>
      <c r="R318">
        <v>15628.97</v>
      </c>
      <c r="S318" s="31">
        <f t="shared" si="51"/>
        <v>-3.2970529958222913E-3</v>
      </c>
      <c r="T318" s="31">
        <f t="shared" si="58"/>
        <v>2.2666750809943666E-4</v>
      </c>
      <c r="U318" s="31">
        <f t="shared" si="59"/>
        <v>8.3440681681612254</v>
      </c>
      <c r="V318" s="14"/>
    </row>
    <row r="319" spans="1:22" x14ac:dyDescent="0.25">
      <c r="A319" s="2">
        <v>313</v>
      </c>
      <c r="B319" s="1">
        <v>39420</v>
      </c>
      <c r="C319">
        <v>13248.73</v>
      </c>
      <c r="D319" s="31">
        <f t="shared" si="48"/>
        <v>-4.9449587932618288E-3</v>
      </c>
      <c r="E319" s="31">
        <f t="shared" si="52"/>
        <v>1.3483803560278951E-4</v>
      </c>
      <c r="F319" s="31">
        <f t="shared" si="53"/>
        <v>8.7300881664475689</v>
      </c>
      <c r="H319">
        <v>6315.2</v>
      </c>
      <c r="I319" s="31">
        <f t="shared" si="49"/>
        <v>-1.1179657407697451E-2</v>
      </c>
      <c r="J319" s="31">
        <f t="shared" si="54"/>
        <v>2.2138501956859121E-4</v>
      </c>
      <c r="K319" s="31">
        <f t="shared" si="55"/>
        <v>7.8510489498784279</v>
      </c>
      <c r="M319">
        <v>5547.21</v>
      </c>
      <c r="N319" s="31">
        <f t="shared" si="50"/>
        <v>-1.461063761000167E-2</v>
      </c>
      <c r="O319" s="31">
        <f t="shared" si="56"/>
        <v>1.5588369437043262E-4</v>
      </c>
      <c r="P319" s="31">
        <f t="shared" si="57"/>
        <v>7.3969772816171018</v>
      </c>
      <c r="R319">
        <v>15480.19</v>
      </c>
      <c r="S319" s="31">
        <f t="shared" si="51"/>
        <v>-9.5195012851134048E-3</v>
      </c>
      <c r="T319" s="31">
        <f t="shared" si="58"/>
        <v>2.0698845724806479E-4</v>
      </c>
      <c r="U319" s="31">
        <f t="shared" si="59"/>
        <v>8.0450409669402649</v>
      </c>
      <c r="V319" s="14"/>
    </row>
    <row r="320" spans="1:22" x14ac:dyDescent="0.25">
      <c r="A320" s="2">
        <v>314</v>
      </c>
      <c r="B320" s="1">
        <v>39421</v>
      </c>
      <c r="C320">
        <v>13444.96</v>
      </c>
      <c r="D320" s="31">
        <f t="shared" si="48"/>
        <v>1.4811230963269655E-2</v>
      </c>
      <c r="E320" s="31">
        <f t="shared" si="52"/>
        <v>1.316170548602462E-4</v>
      </c>
      <c r="F320" s="31">
        <f t="shared" si="53"/>
        <v>7.2688651938191597</v>
      </c>
      <c r="H320">
        <v>6493.8</v>
      </c>
      <c r="I320" s="31">
        <f t="shared" si="49"/>
        <v>2.82809728908032E-2</v>
      </c>
      <c r="J320" s="31">
        <f t="shared" si="54"/>
        <v>2.1066329946146782E-4</v>
      </c>
      <c r="K320" s="31">
        <f t="shared" si="55"/>
        <v>4.6686060260820543</v>
      </c>
      <c r="M320">
        <v>5659.07</v>
      </c>
      <c r="N320" s="31">
        <f t="shared" si="50"/>
        <v>2.016509200120415E-2</v>
      </c>
      <c r="O320" s="31">
        <f t="shared" si="56"/>
        <v>1.6093749641453333E-4</v>
      </c>
      <c r="P320" s="31">
        <f t="shared" si="57"/>
        <v>6.2078556110860852</v>
      </c>
      <c r="R320">
        <v>15608.88</v>
      </c>
      <c r="S320" s="31">
        <f t="shared" si="51"/>
        <v>8.3132054580724573E-3</v>
      </c>
      <c r="T320" s="31">
        <f t="shared" si="58"/>
        <v>1.9637661594307758E-4</v>
      </c>
      <c r="U320" s="31">
        <f t="shared" si="59"/>
        <v>8.183553552476786</v>
      </c>
      <c r="V320" s="14"/>
    </row>
    <row r="321" spans="1:22" x14ac:dyDescent="0.25">
      <c r="A321" s="2">
        <v>315</v>
      </c>
      <c r="B321" s="1">
        <v>39422</v>
      </c>
      <c r="C321">
        <v>13619.89</v>
      </c>
      <c r="D321" s="31">
        <f t="shared" si="48"/>
        <v>1.3010823386607346E-2</v>
      </c>
      <c r="E321" s="31">
        <f t="shared" si="52"/>
        <v>1.341777082998763E-4</v>
      </c>
      <c r="F321" s="31">
        <f t="shared" si="53"/>
        <v>7.6547236304376218</v>
      </c>
      <c r="H321">
        <v>6485.6</v>
      </c>
      <c r="I321" s="31">
        <f t="shared" si="49"/>
        <v>-1.2627429240198063E-3</v>
      </c>
      <c r="J321" s="31">
        <f t="shared" si="54"/>
        <v>2.7618907166495395E-4</v>
      </c>
      <c r="K321" s="31">
        <f t="shared" si="55"/>
        <v>8.1886515942035576</v>
      </c>
      <c r="M321">
        <v>5673.76</v>
      </c>
      <c r="N321" s="31">
        <f t="shared" si="50"/>
        <v>2.5958328842019111E-3</v>
      </c>
      <c r="O321" s="31">
        <f t="shared" si="56"/>
        <v>1.8249939765013811E-4</v>
      </c>
      <c r="P321" s="31">
        <f t="shared" si="57"/>
        <v>8.5718411068477103</v>
      </c>
      <c r="R321">
        <v>15874.08</v>
      </c>
      <c r="S321" s="31">
        <f t="shared" si="51"/>
        <v>1.6990328582191724E-2</v>
      </c>
      <c r="T321" s="31">
        <f t="shared" si="58"/>
        <v>1.8477080634368972E-4</v>
      </c>
      <c r="U321" s="31">
        <f t="shared" si="59"/>
        <v>7.0340736323958772</v>
      </c>
      <c r="V321" s="14"/>
    </row>
    <row r="322" spans="1:22" x14ac:dyDescent="0.25">
      <c r="A322" s="2">
        <v>316</v>
      </c>
      <c r="B322" s="1">
        <v>39423</v>
      </c>
      <c r="C322">
        <v>13625.58</v>
      </c>
      <c r="D322" s="31">
        <f t="shared" si="48"/>
        <v>4.1777136232381537E-4</v>
      </c>
      <c r="E322" s="31">
        <f t="shared" si="52"/>
        <v>1.3520201676494863E-4</v>
      </c>
      <c r="F322" s="31">
        <f t="shared" si="53"/>
        <v>8.9074495729232108</v>
      </c>
      <c r="H322">
        <v>6554.9</v>
      </c>
      <c r="I322" s="31">
        <f t="shared" si="49"/>
        <v>1.0685210312075871E-2</v>
      </c>
      <c r="J322" s="31">
        <f t="shared" si="54"/>
        <v>2.456484349070527E-4</v>
      </c>
      <c r="K322" s="31">
        <f t="shared" si="55"/>
        <v>7.8468241233994478</v>
      </c>
      <c r="M322">
        <v>5718.75</v>
      </c>
      <c r="N322" s="31">
        <f t="shared" si="50"/>
        <v>7.9294859141027779E-3</v>
      </c>
      <c r="O322" s="31">
        <f t="shared" si="56"/>
        <v>1.6707471882603875E-4</v>
      </c>
      <c r="P322" s="31">
        <f t="shared" si="57"/>
        <v>8.3207303421759509</v>
      </c>
      <c r="R322">
        <v>15956.37</v>
      </c>
      <c r="S322" s="31">
        <f t="shared" si="51"/>
        <v>5.1839224698376771E-3</v>
      </c>
      <c r="T322" s="31">
        <f t="shared" si="58"/>
        <v>1.9424574294163232E-4</v>
      </c>
      <c r="U322" s="31">
        <f t="shared" si="59"/>
        <v>8.4080408414900116</v>
      </c>
      <c r="V322" s="14"/>
    </row>
    <row r="323" spans="1:22" x14ac:dyDescent="0.25">
      <c r="A323" s="2">
        <v>317</v>
      </c>
      <c r="B323" s="1">
        <v>39426</v>
      </c>
      <c r="C323">
        <v>13727.03</v>
      </c>
      <c r="D323" s="31">
        <f t="shared" si="48"/>
        <v>7.4455546112532989E-3</v>
      </c>
      <c r="E323" s="31">
        <f t="shared" si="52"/>
        <v>1.3126199522449218E-4</v>
      </c>
      <c r="F323" s="31">
        <f t="shared" si="53"/>
        <v>8.5159821828516016</v>
      </c>
      <c r="H323">
        <v>6565.4</v>
      </c>
      <c r="I323" s="31">
        <f t="shared" si="49"/>
        <v>1.6018551007643139E-3</v>
      </c>
      <c r="J323" s="31">
        <f t="shared" si="54"/>
        <v>2.3102570659763887E-4</v>
      </c>
      <c r="K323" s="31">
        <f t="shared" si="55"/>
        <v>8.3618748413168245</v>
      </c>
      <c r="M323">
        <v>5750.92</v>
      </c>
      <c r="N323" s="31">
        <f t="shared" si="50"/>
        <v>5.6253551912568431E-3</v>
      </c>
      <c r="O323" s="31">
        <f t="shared" si="56"/>
        <v>1.5793037052939135E-4</v>
      </c>
      <c r="P323" s="31">
        <f t="shared" si="57"/>
        <v>8.5529856014133525</v>
      </c>
      <c r="R323">
        <v>15924.39</v>
      </c>
      <c r="S323" s="31">
        <f t="shared" si="51"/>
        <v>-2.0042152444447819E-3</v>
      </c>
      <c r="T323" s="31">
        <f t="shared" si="58"/>
        <v>1.7898261851738675E-4</v>
      </c>
      <c r="U323" s="31">
        <f t="shared" si="59"/>
        <v>8.6057790174342621</v>
      </c>
      <c r="V323" s="14"/>
    </row>
    <row r="324" spans="1:22" x14ac:dyDescent="0.25">
      <c r="A324" s="2">
        <v>318</v>
      </c>
      <c r="B324" s="1">
        <v>39427</v>
      </c>
      <c r="C324">
        <v>13432.77</v>
      </c>
      <c r="D324" s="31">
        <f t="shared" si="48"/>
        <v>-2.1436537983817346E-2</v>
      </c>
      <c r="E324" s="31">
        <f t="shared" si="52"/>
        <v>1.2904944612626555E-4</v>
      </c>
      <c r="F324" s="31">
        <f t="shared" si="53"/>
        <v>5.3944692593424115</v>
      </c>
      <c r="H324">
        <v>6536.9</v>
      </c>
      <c r="I324" s="31">
        <f t="shared" si="49"/>
        <v>-4.3409388613031962E-3</v>
      </c>
      <c r="J324" s="31">
        <f t="shared" si="54"/>
        <v>2.0561621940083142E-4</v>
      </c>
      <c r="K324" s="31">
        <f t="shared" si="55"/>
        <v>8.3978538875758453</v>
      </c>
      <c r="M324">
        <v>5724.76</v>
      </c>
      <c r="N324" s="31">
        <f t="shared" si="50"/>
        <v>-4.5488374034067343E-3</v>
      </c>
      <c r="O324" s="31">
        <f t="shared" si="56"/>
        <v>1.4684761280792859E-4</v>
      </c>
      <c r="P324" s="31">
        <f t="shared" si="57"/>
        <v>8.6852077128202261</v>
      </c>
      <c r="R324">
        <v>16044.72</v>
      </c>
      <c r="S324" s="31">
        <f t="shared" si="51"/>
        <v>7.5563333980139856E-3</v>
      </c>
      <c r="T324" s="31">
        <f t="shared" si="58"/>
        <v>1.6302706541101975E-4</v>
      </c>
      <c r="U324" s="31">
        <f t="shared" si="59"/>
        <v>8.3713569322055967</v>
      </c>
      <c r="V324" s="14"/>
    </row>
    <row r="325" spans="1:22" x14ac:dyDescent="0.25">
      <c r="A325" s="2">
        <v>319</v>
      </c>
      <c r="B325" s="1">
        <v>39428</v>
      </c>
      <c r="C325">
        <v>13473.9</v>
      </c>
      <c r="D325" s="31">
        <f t="shared" ref="D325:D388" si="60">(C325-C324)/C324</f>
        <v>3.0619150033834568E-3</v>
      </c>
      <c r="E325" s="31">
        <f t="shared" si="52"/>
        <v>1.3869253060788878E-4</v>
      </c>
      <c r="F325" s="31">
        <f t="shared" si="53"/>
        <v>8.8156531873132398</v>
      </c>
      <c r="H325">
        <v>6559.8</v>
      </c>
      <c r="I325" s="31">
        <f t="shared" si="49"/>
        <v>3.5031895852775086E-3</v>
      </c>
      <c r="J325" s="31">
        <f t="shared" si="54"/>
        <v>1.8484322846808255E-4</v>
      </c>
      <c r="K325" s="31">
        <f t="shared" si="55"/>
        <v>8.5296092850876626</v>
      </c>
      <c r="M325">
        <v>5743.32</v>
      </c>
      <c r="N325" s="31">
        <f t="shared" si="50"/>
        <v>3.2420573089526005E-3</v>
      </c>
      <c r="O325" s="31">
        <f t="shared" si="56"/>
        <v>1.3577626893104545E-4</v>
      </c>
      <c r="P325" s="31">
        <f t="shared" si="57"/>
        <v>8.8270884653703838</v>
      </c>
      <c r="R325">
        <v>15932.26</v>
      </c>
      <c r="S325" s="31">
        <f t="shared" si="51"/>
        <v>-7.0091593994784035E-3</v>
      </c>
      <c r="T325" s="31">
        <f t="shared" si="58"/>
        <v>1.5336715114503942E-4</v>
      </c>
      <c r="U325" s="31">
        <f t="shared" si="59"/>
        <v>8.4623444223903395</v>
      </c>
      <c r="V325" s="14"/>
    </row>
    <row r="326" spans="1:22" x14ac:dyDescent="0.25">
      <c r="A326" s="2">
        <v>320</v>
      </c>
      <c r="B326" s="1">
        <v>39429</v>
      </c>
      <c r="C326">
        <v>13517.96</v>
      </c>
      <c r="D326" s="31">
        <f t="shared" si="60"/>
        <v>3.2700257534937541E-3</v>
      </c>
      <c r="E326" s="31">
        <f t="shared" si="52"/>
        <v>1.3491913154080678E-4</v>
      </c>
      <c r="F326" s="31">
        <f t="shared" si="53"/>
        <v>8.831579594342152</v>
      </c>
      <c r="H326">
        <v>6364.2</v>
      </c>
      <c r="I326" s="31">
        <f t="shared" si="49"/>
        <v>-2.9817982255556628E-2</v>
      </c>
      <c r="J326" s="31">
        <f t="shared" si="54"/>
        <v>1.656497489718905E-4</v>
      </c>
      <c r="K326" s="31">
        <f t="shared" si="55"/>
        <v>3.3382131929483689</v>
      </c>
      <c r="M326">
        <v>5590.91</v>
      </c>
      <c r="N326" s="31">
        <f t="shared" si="50"/>
        <v>-2.653691593015884E-2</v>
      </c>
      <c r="O326" s="31">
        <f t="shared" si="56"/>
        <v>1.2478306228860201E-4</v>
      </c>
      <c r="P326" s="31">
        <f t="shared" si="57"/>
        <v>3.3454763433940986</v>
      </c>
      <c r="R326">
        <v>15536.52</v>
      </c>
      <c r="S326" s="31">
        <f t="shared" si="51"/>
        <v>-2.4838911742590179E-2</v>
      </c>
      <c r="T326" s="31">
        <f t="shared" si="58"/>
        <v>1.4386135715213118E-4</v>
      </c>
      <c r="U326" s="31">
        <f t="shared" si="59"/>
        <v>4.5580068550511799</v>
      </c>
      <c r="V326" s="14"/>
    </row>
    <row r="327" spans="1:22" x14ac:dyDescent="0.25">
      <c r="A327" s="2">
        <v>321</v>
      </c>
      <c r="B327" s="1">
        <v>39430</v>
      </c>
      <c r="C327">
        <v>13339.85</v>
      </c>
      <c r="D327" s="31">
        <f t="shared" si="60"/>
        <v>-1.3175804633243388E-2</v>
      </c>
      <c r="E327" s="31">
        <f t="shared" si="52"/>
        <v>1.3129428902297833E-4</v>
      </c>
      <c r="F327" s="31">
        <f t="shared" si="53"/>
        <v>7.6158348559963809</v>
      </c>
      <c r="H327">
        <v>6397</v>
      </c>
      <c r="I327" s="31">
        <f t="shared" ref="I327:I390" si="61">(H327-H326)/H326</f>
        <v>5.1538292322680281E-3</v>
      </c>
      <c r="J327" s="31">
        <f t="shared" si="54"/>
        <v>2.4611383563098417E-4</v>
      </c>
      <c r="K327" s="31">
        <f t="shared" si="55"/>
        <v>8.2017908948369094</v>
      </c>
      <c r="M327">
        <v>5605.36</v>
      </c>
      <c r="N327" s="31">
        <f t="shared" ref="N327:N390" si="62">(M327-M326)/M326</f>
        <v>2.5845524252759958E-3</v>
      </c>
      <c r="O327" s="31">
        <f t="shared" si="56"/>
        <v>1.7563302119537615E-4</v>
      </c>
      <c r="P327" s="31">
        <f t="shared" si="57"/>
        <v>8.6090805019143009</v>
      </c>
      <c r="R327">
        <v>15514.51</v>
      </c>
      <c r="S327" s="31">
        <f t="shared" ref="S327:S390" si="63">(R327-R326)/R326</f>
        <v>-1.4166621611532194E-3</v>
      </c>
      <c r="T327" s="31">
        <f t="shared" si="58"/>
        <v>1.8700542982893228E-4</v>
      </c>
      <c r="U327" s="31">
        <f t="shared" si="59"/>
        <v>8.5736409616640774</v>
      </c>
      <c r="V327" s="14"/>
    </row>
    <row r="328" spans="1:22" x14ac:dyDescent="0.25">
      <c r="A328" s="2">
        <v>322</v>
      </c>
      <c r="B328" s="1">
        <v>39433</v>
      </c>
      <c r="C328">
        <v>13167.2</v>
      </c>
      <c r="D328" s="31">
        <f t="shared" si="60"/>
        <v>-1.2942424390079321E-2</v>
      </c>
      <c r="E328" s="31">
        <f t="shared" si="52"/>
        <v>1.3252879779915657E-4</v>
      </c>
      <c r="F328" s="31">
        <f t="shared" si="53"/>
        <v>7.6647864368473444</v>
      </c>
      <c r="H328">
        <v>6277.8</v>
      </c>
      <c r="I328" s="31">
        <f t="shared" si="61"/>
        <v>-1.8633734563076414E-2</v>
      </c>
      <c r="J328" s="31">
        <f t="shared" si="54"/>
        <v>2.216950911052021E-4</v>
      </c>
      <c r="K328" s="31">
        <f t="shared" si="55"/>
        <v>6.8480201591257508</v>
      </c>
      <c r="M328">
        <v>5514.88</v>
      </c>
      <c r="N328" s="31">
        <f t="shared" si="62"/>
        <v>-1.6141692951032505E-2</v>
      </c>
      <c r="O328" s="31">
        <f t="shared" si="56"/>
        <v>1.6080580283285947E-4</v>
      </c>
      <c r="P328" s="31">
        <f t="shared" si="57"/>
        <v>7.1150093274537873</v>
      </c>
      <c r="R328">
        <v>15249.79</v>
      </c>
      <c r="S328" s="31">
        <f t="shared" si="63"/>
        <v>-1.7062736754173954E-2</v>
      </c>
      <c r="T328" s="31">
        <f t="shared" si="58"/>
        <v>1.7013496498427308E-4</v>
      </c>
      <c r="U328" s="31">
        <f t="shared" si="59"/>
        <v>6.9677065721756772</v>
      </c>
      <c r="V328" s="14"/>
    </row>
    <row r="329" spans="1:22" x14ac:dyDescent="0.25">
      <c r="A329" s="2">
        <v>323</v>
      </c>
      <c r="B329" s="1">
        <v>39434</v>
      </c>
      <c r="C329">
        <v>13232.47</v>
      </c>
      <c r="D329" s="31">
        <f t="shared" si="60"/>
        <v>4.9570143994166274E-3</v>
      </c>
      <c r="E329" s="31">
        <f t="shared" si="52"/>
        <v>1.3354942190912735E-4</v>
      </c>
      <c r="F329" s="31">
        <f t="shared" si="53"/>
        <v>8.7370471977579793</v>
      </c>
      <c r="H329">
        <v>6279.3</v>
      </c>
      <c r="I329" s="31">
        <f t="shared" si="61"/>
        <v>2.3893720730192104E-4</v>
      </c>
      <c r="J329" s="31">
        <f t="shared" si="54"/>
        <v>2.356556391351136E-4</v>
      </c>
      <c r="K329" s="31">
        <f t="shared" si="55"/>
        <v>8.3528967102787561</v>
      </c>
      <c r="M329">
        <v>5509.37</v>
      </c>
      <c r="N329" s="31">
        <f t="shared" si="62"/>
        <v>-9.9911512127194395E-4</v>
      </c>
      <c r="O329" s="31">
        <f t="shared" si="56"/>
        <v>1.6955966375618433E-4</v>
      </c>
      <c r="P329" s="31">
        <f t="shared" si="57"/>
        <v>8.6764184982164583</v>
      </c>
      <c r="R329">
        <v>15207.86</v>
      </c>
      <c r="S329" s="31">
        <f t="shared" si="63"/>
        <v>-2.749546059322803E-3</v>
      </c>
      <c r="T329" s="31">
        <f t="shared" si="58"/>
        <v>1.8116943474683157E-4</v>
      </c>
      <c r="U329" s="31">
        <f t="shared" si="59"/>
        <v>8.5743489482640545</v>
      </c>
      <c r="V329" s="14"/>
    </row>
    <row r="330" spans="1:22" x14ac:dyDescent="0.25">
      <c r="A330" s="2">
        <v>324</v>
      </c>
      <c r="B330" s="1">
        <v>39435</v>
      </c>
      <c r="C330">
        <v>13207.27</v>
      </c>
      <c r="D330" s="31">
        <f t="shared" si="60"/>
        <v>-1.9044063579965729E-3</v>
      </c>
      <c r="E330" s="31">
        <f t="shared" ref="E330:E393" si="64">$C$2*E329+(1-$C$2)*D329*D329</f>
        <v>1.3036952541715236E-4</v>
      </c>
      <c r="F330" s="31">
        <f t="shared" ref="F330:F393" si="65">-LN(E330)-D330*D330/E330</f>
        <v>8.9173185311125014</v>
      </c>
      <c r="H330">
        <v>6284.5</v>
      </c>
      <c r="I330" s="31">
        <f t="shared" si="61"/>
        <v>8.2811778382937875E-4</v>
      </c>
      <c r="J330" s="31">
        <f t="shared" ref="J330:J393" si="66">H$2*J329+(1-H$2)*I329*I329</f>
        <v>2.0945217068344779E-4</v>
      </c>
      <c r="K330" s="31">
        <f t="shared" ref="K330:K393" si="67">-LN(J330)-I330*I330/J330</f>
        <v>8.4677409909773491</v>
      </c>
      <c r="M330">
        <v>5497.42</v>
      </c>
      <c r="N330" s="31">
        <f t="shared" si="62"/>
        <v>-2.1690320308855311E-3</v>
      </c>
      <c r="O330" s="31">
        <f t="shared" ref="O330:O393" si="68">M$2*O329+(1-M$2)*N329*N329</f>
        <v>1.5476681873994853E-4</v>
      </c>
      <c r="P330" s="31">
        <f t="shared" ref="P330:P393" si="69">-LN(O330)-N330*N330/O330</f>
        <v>8.743192334539561</v>
      </c>
      <c r="R330">
        <v>15030.51</v>
      </c>
      <c r="S330" s="31">
        <f t="shared" si="63"/>
        <v>-1.1661732814478852E-2</v>
      </c>
      <c r="T330" s="31">
        <f t="shared" ref="T330:T393" si="70">R$2*T329+(1-R$2)*S329*S329</f>
        <v>1.6533756673010194E-4</v>
      </c>
      <c r="U330" s="31">
        <f t="shared" ref="U330:U393" si="71">-LN(T330)-S330*S330/T330</f>
        <v>7.8849858505936261</v>
      </c>
      <c r="V330" s="14"/>
    </row>
    <row r="331" spans="1:22" x14ac:dyDescent="0.25">
      <c r="A331" s="2">
        <v>325</v>
      </c>
      <c r="B331" s="1">
        <v>39436</v>
      </c>
      <c r="C331">
        <v>13245.64</v>
      </c>
      <c r="D331" s="31">
        <f t="shared" si="60"/>
        <v>2.9052181109342793E-3</v>
      </c>
      <c r="E331" s="31">
        <f t="shared" si="64"/>
        <v>1.2667124712967135E-4</v>
      </c>
      <c r="F331" s="31">
        <f t="shared" si="65"/>
        <v>8.9072839561545241</v>
      </c>
      <c r="H331">
        <v>6345.6</v>
      </c>
      <c r="I331" s="31">
        <f t="shared" si="61"/>
        <v>9.7223327233670713E-3</v>
      </c>
      <c r="J331" s="31">
        <f t="shared" si="66"/>
        <v>1.8623299722241607E-4</v>
      </c>
      <c r="K331" s="31">
        <f t="shared" si="67"/>
        <v>8.0809555737297227</v>
      </c>
      <c r="M331">
        <v>5511.45</v>
      </c>
      <c r="N331" s="31">
        <f t="shared" si="62"/>
        <v>2.5521062607549989E-3</v>
      </c>
      <c r="O331" s="31">
        <f t="shared" si="68"/>
        <v>1.4159746184678424E-4</v>
      </c>
      <c r="P331" s="31">
        <f t="shared" si="69"/>
        <v>8.8165239745787876</v>
      </c>
      <c r="R331">
        <v>15031.6</v>
      </c>
      <c r="S331" s="31">
        <f t="shared" si="63"/>
        <v>7.2519162689765388E-5</v>
      </c>
      <c r="T331" s="31">
        <f t="shared" si="70"/>
        <v>1.6266183871865687E-4</v>
      </c>
      <c r="U331" s="31">
        <f t="shared" si="71"/>
        <v>8.7238047901723181</v>
      </c>
      <c r="V331" s="14"/>
    </row>
    <row r="332" spans="1:22" x14ac:dyDescent="0.25">
      <c r="A332" s="2">
        <v>326</v>
      </c>
      <c r="B332" s="1">
        <v>39437</v>
      </c>
      <c r="C332">
        <v>13450.65</v>
      </c>
      <c r="D332" s="31">
        <f t="shared" si="60"/>
        <v>1.5477545818850597E-2</v>
      </c>
      <c r="E332" s="31">
        <f t="shared" si="64"/>
        <v>1.2322133829931767E-4</v>
      </c>
      <c r="F332" s="31">
        <f t="shared" si="65"/>
        <v>7.0574297757806033</v>
      </c>
      <c r="H332">
        <v>6434.1</v>
      </c>
      <c r="I332" s="31">
        <f t="shared" si="61"/>
        <v>1.3946671709531013E-2</v>
      </c>
      <c r="J332" s="31">
        <f t="shared" si="66"/>
        <v>1.7603301809979784E-4</v>
      </c>
      <c r="K332" s="31">
        <f t="shared" si="67"/>
        <v>7.539877795551754</v>
      </c>
      <c r="M332">
        <v>5602.77</v>
      </c>
      <c r="N332" s="31">
        <f t="shared" si="62"/>
        <v>1.6569142421685876E-2</v>
      </c>
      <c r="O332" s="31">
        <f t="shared" si="68"/>
        <v>1.2974255630064034E-4</v>
      </c>
      <c r="P332" s="31">
        <f t="shared" si="69"/>
        <v>6.8339489155659141</v>
      </c>
      <c r="R332">
        <v>15257</v>
      </c>
      <c r="S332" s="31">
        <f t="shared" si="63"/>
        <v>1.4995077037707206E-2</v>
      </c>
      <c r="T332" s="31">
        <f t="shared" si="70"/>
        <v>1.4782878798123245E-4</v>
      </c>
      <c r="U332" s="31">
        <f t="shared" si="71"/>
        <v>7.2984236678499075</v>
      </c>
      <c r="V332" s="14"/>
    </row>
    <row r="333" spans="1:22" x14ac:dyDescent="0.25">
      <c r="A333" s="2">
        <v>327</v>
      </c>
      <c r="B333" s="1">
        <v>39443</v>
      </c>
      <c r="C333">
        <v>13359.61</v>
      </c>
      <c r="D333" s="31">
        <f t="shared" si="60"/>
        <v>-6.7684461345733516E-3</v>
      </c>
      <c r="E333" s="31">
        <f t="shared" si="64"/>
        <v>1.2661586845503654E-4</v>
      </c>
      <c r="F333" s="31">
        <f t="shared" si="65"/>
        <v>8.6125350067910187</v>
      </c>
      <c r="H333">
        <v>6497.8</v>
      </c>
      <c r="I333" s="31">
        <f t="shared" si="61"/>
        <v>9.900374566761445E-3</v>
      </c>
      <c r="J333" s="31">
        <f t="shared" si="66"/>
        <v>1.7808800481924011E-4</v>
      </c>
      <c r="K333" s="31">
        <f t="shared" si="67"/>
        <v>8.0828451937476551</v>
      </c>
      <c r="M333">
        <v>5627.48</v>
      </c>
      <c r="N333" s="31">
        <f t="shared" si="62"/>
        <v>4.4103184674721832E-3</v>
      </c>
      <c r="O333" s="31">
        <f t="shared" si="68"/>
        <v>1.4244957976744727E-4</v>
      </c>
      <c r="P333" s="31">
        <f t="shared" si="69"/>
        <v>8.7199765266279794</v>
      </c>
      <c r="R333">
        <v>15564.69</v>
      </c>
      <c r="S333" s="31">
        <f t="shared" si="63"/>
        <v>2.0167136396408238E-2</v>
      </c>
      <c r="T333" s="31">
        <f t="shared" si="70"/>
        <v>1.5485275337215419E-4</v>
      </c>
      <c r="U333" s="31">
        <f t="shared" si="71"/>
        <v>6.1465834405148803</v>
      </c>
      <c r="V333" s="14"/>
    </row>
    <row r="334" spans="1:22" x14ac:dyDescent="0.25">
      <c r="A334" s="2">
        <v>328</v>
      </c>
      <c r="B334" s="1">
        <v>39444</v>
      </c>
      <c r="C334">
        <v>13365.87</v>
      </c>
      <c r="D334" s="31">
        <f t="shared" si="60"/>
        <v>4.6857655275866719E-4</v>
      </c>
      <c r="E334" s="31">
        <f t="shared" si="64"/>
        <v>1.2425805571455108E-4</v>
      </c>
      <c r="F334" s="31">
        <f t="shared" si="65"/>
        <v>8.9913830603536127</v>
      </c>
      <c r="H334">
        <v>6476.9</v>
      </c>
      <c r="I334" s="31">
        <f t="shared" si="61"/>
        <v>-3.2164732678753648E-3</v>
      </c>
      <c r="J334" s="31">
        <f t="shared" si="66"/>
        <v>1.6918248672581214E-4</v>
      </c>
      <c r="K334" s="31">
        <f t="shared" si="67"/>
        <v>8.6233814922410286</v>
      </c>
      <c r="M334">
        <v>5627.25</v>
      </c>
      <c r="N334" s="31">
        <f t="shared" si="62"/>
        <v>-4.08708693766239E-5</v>
      </c>
      <c r="O334" s="31">
        <f t="shared" si="68"/>
        <v>1.3165529400100854E-4</v>
      </c>
      <c r="P334" s="31">
        <f t="shared" si="69"/>
        <v>8.9353107722470799</v>
      </c>
      <c r="R334">
        <v>15307.78</v>
      </c>
      <c r="S334" s="31">
        <f t="shared" si="63"/>
        <v>-1.650595032731136E-2</v>
      </c>
      <c r="T334" s="31">
        <f t="shared" si="70"/>
        <v>1.7782053995284931E-4</v>
      </c>
      <c r="U334" s="31">
        <f t="shared" si="71"/>
        <v>7.1025932774002722</v>
      </c>
      <c r="V334" s="14"/>
    </row>
    <row r="335" spans="1:22" x14ac:dyDescent="0.25">
      <c r="A335" s="2">
        <v>329</v>
      </c>
      <c r="B335" s="1">
        <v>39451</v>
      </c>
      <c r="C335">
        <v>12800.18</v>
      </c>
      <c r="D335" s="31">
        <f t="shared" si="60"/>
        <v>-4.2323470151961709E-2</v>
      </c>
      <c r="E335" s="31">
        <f t="shared" si="64"/>
        <v>1.2063868641795451E-4</v>
      </c>
      <c r="F335" s="31">
        <f t="shared" si="65"/>
        <v>-5.8255622539491227</v>
      </c>
      <c r="H335">
        <v>6348.5</v>
      </c>
      <c r="I335" s="31">
        <f t="shared" si="61"/>
        <v>-1.9824298661396601E-2</v>
      </c>
      <c r="J335" s="31">
        <f t="shared" si="66"/>
        <v>1.5151652589850395E-4</v>
      </c>
      <c r="K335" s="31">
        <f t="shared" si="67"/>
        <v>6.2010207903120858</v>
      </c>
      <c r="M335">
        <v>5446.79</v>
      </c>
      <c r="N335" s="31">
        <f t="shared" si="62"/>
        <v>-3.2068950197698703E-2</v>
      </c>
      <c r="O335" s="31">
        <f t="shared" si="68"/>
        <v>1.2010145503682413E-4</v>
      </c>
      <c r="P335" s="31">
        <f t="shared" si="69"/>
        <v>0.4642669074315009</v>
      </c>
      <c r="R335">
        <v>14691.41</v>
      </c>
      <c r="S335" s="31">
        <f t="shared" si="63"/>
        <v>-4.0265146219765423E-2</v>
      </c>
      <c r="T335" s="31">
        <f t="shared" si="70"/>
        <v>1.8644970287744553E-4</v>
      </c>
      <c r="U335" s="31">
        <f t="shared" si="71"/>
        <v>-0.10819712693456829</v>
      </c>
      <c r="V335" s="14"/>
    </row>
    <row r="336" spans="1:22" x14ac:dyDescent="0.25">
      <c r="A336" s="2">
        <v>330</v>
      </c>
      <c r="B336" s="1">
        <v>39454</v>
      </c>
      <c r="C336">
        <v>12827.49</v>
      </c>
      <c r="D336" s="31">
        <f t="shared" si="60"/>
        <v>2.1335637467597714E-3</v>
      </c>
      <c r="E336" s="31">
        <f t="shared" si="64"/>
        <v>1.6938689166636457E-4</v>
      </c>
      <c r="F336" s="31">
        <f t="shared" si="65"/>
        <v>8.6564512132119944</v>
      </c>
      <c r="H336">
        <v>6335.7</v>
      </c>
      <c r="I336" s="31">
        <f t="shared" si="61"/>
        <v>-2.0162243049539549E-3</v>
      </c>
      <c r="J336" s="31">
        <f t="shared" si="66"/>
        <v>1.7837483411427268E-4</v>
      </c>
      <c r="K336" s="31">
        <f t="shared" si="67"/>
        <v>8.6088334234840698</v>
      </c>
      <c r="M336">
        <v>5452.83</v>
      </c>
      <c r="N336" s="31">
        <f t="shared" si="62"/>
        <v>1.1089100185613845E-3</v>
      </c>
      <c r="O336" s="31">
        <f t="shared" si="68"/>
        <v>1.998147040828011E-4</v>
      </c>
      <c r="P336" s="31">
        <f t="shared" si="69"/>
        <v>8.5119659916472088</v>
      </c>
      <c r="R336">
        <v>14500.55</v>
      </c>
      <c r="S336" s="31">
        <f t="shared" si="63"/>
        <v>-1.2991264963676093E-2</v>
      </c>
      <c r="T336" s="31">
        <f t="shared" si="70"/>
        <v>3.1729556416990241E-4</v>
      </c>
      <c r="U336" s="31">
        <f t="shared" si="71"/>
        <v>7.5237659512072677</v>
      </c>
      <c r="V336" s="14"/>
    </row>
    <row r="337" spans="1:22" x14ac:dyDescent="0.25">
      <c r="A337" s="2">
        <v>331</v>
      </c>
      <c r="B337" s="1">
        <v>39455</v>
      </c>
      <c r="C337">
        <v>12589.07</v>
      </c>
      <c r="D337" s="31">
        <f t="shared" si="60"/>
        <v>-1.8586644776179915E-2</v>
      </c>
      <c r="E337" s="31">
        <f t="shared" si="64"/>
        <v>1.6457711047326081E-4</v>
      </c>
      <c r="F337" s="31">
        <f t="shared" si="65"/>
        <v>6.613034066436521</v>
      </c>
      <c r="H337">
        <v>6356.5</v>
      </c>
      <c r="I337" s="31">
        <f t="shared" si="61"/>
        <v>3.2829837271335736E-3</v>
      </c>
      <c r="J337" s="31">
        <f t="shared" si="66"/>
        <v>1.5898796577115684E-4</v>
      </c>
      <c r="K337" s="31">
        <f t="shared" si="67"/>
        <v>8.6788908633985056</v>
      </c>
      <c r="M337">
        <v>5495.67</v>
      </c>
      <c r="N337" s="31">
        <f t="shared" si="62"/>
        <v>7.8564708600855244E-3</v>
      </c>
      <c r="O337" s="31">
        <f t="shared" si="68"/>
        <v>1.8238700775232482E-4</v>
      </c>
      <c r="P337" s="31">
        <f t="shared" si="69"/>
        <v>8.2709557470294346</v>
      </c>
      <c r="R337">
        <v>14528.67</v>
      </c>
      <c r="S337" s="31">
        <f t="shared" si="63"/>
        <v>1.939236787570182E-3</v>
      </c>
      <c r="T337" s="31">
        <f t="shared" si="70"/>
        <v>3.0375142566620953E-4</v>
      </c>
      <c r="U337" s="31">
        <f t="shared" si="71"/>
        <v>8.0869202223038901</v>
      </c>
      <c r="V337" s="14"/>
    </row>
    <row r="338" spans="1:22" x14ac:dyDescent="0.25">
      <c r="A338" s="2">
        <v>332</v>
      </c>
      <c r="B338" s="1">
        <v>39456</v>
      </c>
      <c r="C338">
        <v>12735.31</v>
      </c>
      <c r="D338" s="31">
        <f t="shared" si="60"/>
        <v>1.1616425994930506E-2</v>
      </c>
      <c r="E338" s="31">
        <f t="shared" si="64"/>
        <v>1.6985526359489546E-4</v>
      </c>
      <c r="F338" s="31">
        <f t="shared" si="65"/>
        <v>7.886114823610443</v>
      </c>
      <c r="H338">
        <v>6272.7</v>
      </c>
      <c r="I338" s="31">
        <f t="shared" si="61"/>
        <v>-1.3183355620231287E-2</v>
      </c>
      <c r="J338" s="31">
        <f t="shared" si="66"/>
        <v>1.4250392688157021E-4</v>
      </c>
      <c r="K338" s="31">
        <f t="shared" si="67"/>
        <v>7.6365194149052744</v>
      </c>
      <c r="M338">
        <v>5435.42</v>
      </c>
      <c r="N338" s="31">
        <f t="shared" si="62"/>
        <v>-1.0963176464380138E-2</v>
      </c>
      <c r="O338" s="31">
        <f t="shared" si="68"/>
        <v>1.7179771009292861E-4</v>
      </c>
      <c r="P338" s="31">
        <f t="shared" si="69"/>
        <v>7.9695837957564386</v>
      </c>
      <c r="R338">
        <v>14599.16</v>
      </c>
      <c r="S338" s="31">
        <f t="shared" si="63"/>
        <v>4.8517861579896703E-3</v>
      </c>
      <c r="T338" s="31">
        <f t="shared" si="70"/>
        <v>2.763945332297169E-4</v>
      </c>
      <c r="U338" s="31">
        <f t="shared" si="71"/>
        <v>8.1085137537349308</v>
      </c>
      <c r="V338" s="14"/>
    </row>
    <row r="339" spans="1:22" x14ac:dyDescent="0.25">
      <c r="A339" s="2">
        <v>333</v>
      </c>
      <c r="B339" s="1">
        <v>39457</v>
      </c>
      <c r="C339">
        <v>12853.09</v>
      </c>
      <c r="D339" s="31">
        <f t="shared" si="60"/>
        <v>9.2483025540800075E-3</v>
      </c>
      <c r="E339" s="31">
        <f t="shared" si="64"/>
        <v>1.688364964795622E-4</v>
      </c>
      <c r="F339" s="31">
        <f t="shared" si="65"/>
        <v>8.1799884884359901</v>
      </c>
      <c r="H339">
        <v>6222.7</v>
      </c>
      <c r="I339" s="31">
        <f t="shared" si="61"/>
        <v>-7.9710491494890557E-3</v>
      </c>
      <c r="J339" s="31">
        <f t="shared" si="66"/>
        <v>1.4598479867727169E-4</v>
      </c>
      <c r="K339" s="31">
        <f t="shared" si="67"/>
        <v>8.3967735350922599</v>
      </c>
      <c r="M339">
        <v>5400.43</v>
      </c>
      <c r="N339" s="31">
        <f t="shared" si="62"/>
        <v>-6.4374050211390803E-3</v>
      </c>
      <c r="O339" s="31">
        <f t="shared" si="68"/>
        <v>1.6726875866945881E-4</v>
      </c>
      <c r="P339" s="31">
        <f t="shared" si="69"/>
        <v>8.4481626010399165</v>
      </c>
      <c r="R339">
        <v>14388.11</v>
      </c>
      <c r="S339" s="31">
        <f t="shared" si="63"/>
        <v>-1.4456311185027035E-2</v>
      </c>
      <c r="T339" s="31">
        <f t="shared" si="70"/>
        <v>2.5333609522902183E-4</v>
      </c>
      <c r="U339" s="31">
        <f t="shared" si="71"/>
        <v>7.4558619794672829</v>
      </c>
      <c r="V339" s="14"/>
    </row>
    <row r="340" spans="1:22" x14ac:dyDescent="0.25">
      <c r="A340" s="2">
        <v>334</v>
      </c>
      <c r="B340" s="1">
        <v>39458</v>
      </c>
      <c r="C340">
        <v>12606.3</v>
      </c>
      <c r="D340" s="31">
        <f t="shared" si="60"/>
        <v>-1.9200830306175469E-2</v>
      </c>
      <c r="E340" s="31">
        <f t="shared" si="64"/>
        <v>1.6640569464071664E-4</v>
      </c>
      <c r="F340" s="31">
        <f t="shared" si="65"/>
        <v>6.4855813991024744</v>
      </c>
      <c r="H340">
        <v>6202</v>
      </c>
      <c r="I340" s="31">
        <f t="shared" si="61"/>
        <v>-3.3265302842817135E-3</v>
      </c>
      <c r="J340" s="31">
        <f t="shared" si="66"/>
        <v>1.3681495470606897E-4</v>
      </c>
      <c r="K340" s="31">
        <f t="shared" si="67"/>
        <v>8.8159997043740699</v>
      </c>
      <c r="M340">
        <v>5371.41</v>
      </c>
      <c r="N340" s="31">
        <f t="shared" si="62"/>
        <v>-5.3736461726196678E-3</v>
      </c>
      <c r="O340" s="31">
        <f t="shared" si="68"/>
        <v>1.5622612227078806E-4</v>
      </c>
      <c r="P340" s="31">
        <f t="shared" si="69"/>
        <v>8.5793709840520425</v>
      </c>
      <c r="R340">
        <v>14110.79</v>
      </c>
      <c r="S340" s="31">
        <f t="shared" si="63"/>
        <v>-1.9274247972805303E-2</v>
      </c>
      <c r="T340" s="31">
        <f t="shared" si="70"/>
        <v>2.4929160443928655E-4</v>
      </c>
      <c r="U340" s="31">
        <f t="shared" si="71"/>
        <v>6.8066780746282323</v>
      </c>
      <c r="V340" s="14"/>
    </row>
    <row r="341" spans="1:22" x14ac:dyDescent="0.25">
      <c r="A341" s="2">
        <v>335</v>
      </c>
      <c r="B341" s="1">
        <v>39462</v>
      </c>
      <c r="C341">
        <v>12501.11</v>
      </c>
      <c r="D341" s="31">
        <f t="shared" si="60"/>
        <v>-8.3442405781235327E-3</v>
      </c>
      <c r="E341" s="31">
        <f t="shared" si="64"/>
        <v>1.7230770156549994E-4</v>
      </c>
      <c r="F341" s="31">
        <f t="shared" si="65"/>
        <v>8.2621472382318455</v>
      </c>
      <c r="H341">
        <v>6025.6</v>
      </c>
      <c r="I341" s="31">
        <f t="shared" si="61"/>
        <v>-2.8442437923250505E-2</v>
      </c>
      <c r="J341" s="31">
        <f t="shared" si="66"/>
        <v>1.2282902849262162E-4</v>
      </c>
      <c r="K341" s="31">
        <f t="shared" si="67"/>
        <v>2.4185519654455838</v>
      </c>
      <c r="M341">
        <v>5250.82</v>
      </c>
      <c r="N341" s="31">
        <f t="shared" si="62"/>
        <v>-2.2450343578315591E-2</v>
      </c>
      <c r="O341" s="31">
        <f t="shared" si="68"/>
        <v>1.4504996228943169E-4</v>
      </c>
      <c r="P341" s="31">
        <f t="shared" si="69"/>
        <v>5.3636439046179003</v>
      </c>
      <c r="R341">
        <v>13972.63</v>
      </c>
      <c r="S341" s="31">
        <f t="shared" si="63"/>
        <v>-9.7910889468273334E-3</v>
      </c>
      <c r="T341" s="31">
        <f t="shared" si="70"/>
        <v>2.6043577961440254E-4</v>
      </c>
      <c r="U341" s="31">
        <f t="shared" si="71"/>
        <v>7.8850580470889939</v>
      </c>
      <c r="V341" s="14"/>
    </row>
    <row r="342" spans="1:22" x14ac:dyDescent="0.25">
      <c r="A342" s="2">
        <v>336</v>
      </c>
      <c r="B342" s="1">
        <v>39463</v>
      </c>
      <c r="C342">
        <v>12466.16</v>
      </c>
      <c r="D342" s="31">
        <f t="shared" si="60"/>
        <v>-2.7957517372457909E-3</v>
      </c>
      <c r="E342" s="31">
        <f t="shared" si="64"/>
        <v>1.6931152092011011E-4</v>
      </c>
      <c r="F342" s="31">
        <f t="shared" si="65"/>
        <v>8.6376054487201142</v>
      </c>
      <c r="H342">
        <v>5942.9</v>
      </c>
      <c r="I342" s="31">
        <f t="shared" si="61"/>
        <v>-1.3724774296335755E-2</v>
      </c>
      <c r="J342" s="31">
        <f t="shared" si="66"/>
        <v>1.9914245680162091E-4</v>
      </c>
      <c r="K342" s="31">
        <f t="shared" si="67"/>
        <v>7.5755872155602209</v>
      </c>
      <c r="M342">
        <v>5225.3900000000003</v>
      </c>
      <c r="N342" s="31">
        <f t="shared" si="62"/>
        <v>-4.8430530850418381E-3</v>
      </c>
      <c r="O342" s="31">
        <f t="shared" si="68"/>
        <v>1.7655276443429629E-4</v>
      </c>
      <c r="P342" s="31">
        <f t="shared" si="69"/>
        <v>8.5090400502028523</v>
      </c>
      <c r="R342">
        <v>13504.51</v>
      </c>
      <c r="S342" s="31">
        <f t="shared" si="63"/>
        <v>-3.3502640519358133E-2</v>
      </c>
      <c r="T342" s="31">
        <f t="shared" si="70"/>
        <v>2.4542820686398092E-4</v>
      </c>
      <c r="U342" s="31">
        <f t="shared" si="71"/>
        <v>3.7391649238123597</v>
      </c>
      <c r="V342" s="14"/>
    </row>
    <row r="343" spans="1:22" x14ac:dyDescent="0.25">
      <c r="A343" s="2">
        <v>337</v>
      </c>
      <c r="B343" s="1">
        <v>39464</v>
      </c>
      <c r="C343">
        <v>12159.21</v>
      </c>
      <c r="D343" s="31">
        <f t="shared" si="60"/>
        <v>-2.4622658460985637E-2</v>
      </c>
      <c r="E343" s="31">
        <f t="shared" si="64"/>
        <v>1.6459918447193954E-4</v>
      </c>
      <c r="F343" s="31">
        <f t="shared" si="65"/>
        <v>5.028653885601523</v>
      </c>
      <c r="H343">
        <v>5902.4</v>
      </c>
      <c r="I343" s="31">
        <f t="shared" si="61"/>
        <v>-6.814854700567064E-3</v>
      </c>
      <c r="J343" s="31">
        <f t="shared" si="66"/>
        <v>1.9794427165306227E-4</v>
      </c>
      <c r="K343" s="31">
        <f t="shared" si="67"/>
        <v>8.2929021962536638</v>
      </c>
      <c r="M343">
        <v>5157.09</v>
      </c>
      <c r="N343" s="31">
        <f t="shared" si="62"/>
        <v>-1.3070794715801151E-2</v>
      </c>
      <c r="O343" s="31">
        <f t="shared" si="68"/>
        <v>1.6311701551500229E-4</v>
      </c>
      <c r="P343" s="31">
        <f t="shared" si="69"/>
        <v>7.6736616565423006</v>
      </c>
      <c r="R343">
        <v>13783.45</v>
      </c>
      <c r="S343" s="31">
        <f t="shared" si="63"/>
        <v>2.0655321814712309E-2</v>
      </c>
      <c r="T343" s="31">
        <f t="shared" si="70"/>
        <v>3.254038614588559E-4</v>
      </c>
      <c r="U343" s="31">
        <f t="shared" si="71"/>
        <v>6.7193271582516196</v>
      </c>
      <c r="V343" s="14"/>
    </row>
    <row r="344" spans="1:22" x14ac:dyDescent="0.25">
      <c r="A344" s="2">
        <v>338</v>
      </c>
      <c r="B344" s="1">
        <v>39465</v>
      </c>
      <c r="C344">
        <v>12099.3</v>
      </c>
      <c r="D344" s="31">
        <f t="shared" si="60"/>
        <v>-4.927129311854953E-3</v>
      </c>
      <c r="E344" s="31">
        <f t="shared" si="64"/>
        <v>1.774870306909707E-4</v>
      </c>
      <c r="F344" s="31">
        <f t="shared" si="65"/>
        <v>8.4998334284310797</v>
      </c>
      <c r="H344">
        <v>5901.7</v>
      </c>
      <c r="I344" s="31">
        <f t="shared" si="61"/>
        <v>-1.1859582542691416E-4</v>
      </c>
      <c r="J344" s="31">
        <f t="shared" si="66"/>
        <v>1.8109408892590448E-4</v>
      </c>
      <c r="K344" s="31">
        <f t="shared" si="67"/>
        <v>8.6164161668002741</v>
      </c>
      <c r="M344">
        <v>5092.3999999999996</v>
      </c>
      <c r="N344" s="31">
        <f t="shared" si="62"/>
        <v>-1.2543895879265342E-2</v>
      </c>
      <c r="O344" s="31">
        <f t="shared" si="68"/>
        <v>1.6379527775289986E-4</v>
      </c>
      <c r="P344" s="31">
        <f t="shared" si="69"/>
        <v>7.7562469389032005</v>
      </c>
      <c r="R344">
        <v>13861.29</v>
      </c>
      <c r="S344" s="31">
        <f t="shared" si="63"/>
        <v>5.6473524407895078E-3</v>
      </c>
      <c r="T344" s="31">
        <f t="shared" si="70"/>
        <v>3.3463604366842968E-4</v>
      </c>
      <c r="U344" s="31">
        <f t="shared" si="71"/>
        <v>7.907161750388922</v>
      </c>
      <c r="V344" s="14"/>
    </row>
    <row r="345" spans="1:22" x14ac:dyDescent="0.25">
      <c r="A345" s="2">
        <v>339</v>
      </c>
      <c r="B345" s="1">
        <v>39469</v>
      </c>
      <c r="C345">
        <v>11971.19</v>
      </c>
      <c r="D345" s="31">
        <f t="shared" si="60"/>
        <v>-1.0588215847197669E-2</v>
      </c>
      <c r="E345" s="31">
        <f t="shared" si="64"/>
        <v>1.730164416887267E-4</v>
      </c>
      <c r="F345" s="31">
        <f t="shared" si="65"/>
        <v>8.0141490101000112</v>
      </c>
      <c r="H345">
        <v>5740.1</v>
      </c>
      <c r="I345" s="31">
        <f t="shared" si="61"/>
        <v>-2.7381940796719496E-2</v>
      </c>
      <c r="J345" s="31">
        <f t="shared" si="66"/>
        <v>1.6095421653578091E-4</v>
      </c>
      <c r="K345" s="31">
        <f t="shared" si="67"/>
        <v>4.0761051727052733</v>
      </c>
      <c r="M345">
        <v>4842.54</v>
      </c>
      <c r="N345" s="31">
        <f t="shared" si="62"/>
        <v>-4.9065273741261427E-2</v>
      </c>
      <c r="O345" s="31">
        <f t="shared" si="68"/>
        <v>1.6322958490240153E-4</v>
      </c>
      <c r="P345" s="31">
        <f t="shared" si="69"/>
        <v>-6.0282056815099452</v>
      </c>
      <c r="R345">
        <v>12573.05</v>
      </c>
      <c r="S345" s="31">
        <f t="shared" si="63"/>
        <v>-9.293795887684346E-2</v>
      </c>
      <c r="T345" s="31">
        <f t="shared" si="70"/>
        <v>3.070281287391478E-4</v>
      </c>
      <c r="U345" s="31">
        <f t="shared" si="71"/>
        <v>-20.043913724849901</v>
      </c>
      <c r="V345" s="14"/>
    </row>
    <row r="346" spans="1:22" x14ac:dyDescent="0.25">
      <c r="A346" s="2">
        <v>340</v>
      </c>
      <c r="B346" s="1">
        <v>39470</v>
      </c>
      <c r="C346">
        <v>12270.17</v>
      </c>
      <c r="D346" s="31">
        <f t="shared" si="60"/>
        <v>2.4974960718190886E-2</v>
      </c>
      <c r="E346" s="31">
        <f t="shared" si="64"/>
        <v>1.7123923718981556E-4</v>
      </c>
      <c r="F346" s="31">
        <f t="shared" si="65"/>
        <v>5.0298920435948764</v>
      </c>
      <c r="H346">
        <v>5609.3</v>
      </c>
      <c r="I346" s="31">
        <f t="shared" si="61"/>
        <v>-2.2787059458894473E-2</v>
      </c>
      <c r="J346" s="31">
        <f t="shared" si="66"/>
        <v>2.2644287846792518E-4</v>
      </c>
      <c r="K346" s="31">
        <f t="shared" si="67"/>
        <v>6.0999447128331585</v>
      </c>
      <c r="M346">
        <v>4636.76</v>
      </c>
      <c r="N346" s="31">
        <f t="shared" si="62"/>
        <v>-4.2494228235595316E-2</v>
      </c>
      <c r="O346" s="31">
        <f t="shared" si="68"/>
        <v>3.6017666044099825E-4</v>
      </c>
      <c r="P346" s="31">
        <f t="shared" si="69"/>
        <v>2.9153777582221689</v>
      </c>
      <c r="R346">
        <v>12829.06</v>
      </c>
      <c r="S346" s="31">
        <f t="shared" si="63"/>
        <v>2.0361805608026709E-2</v>
      </c>
      <c r="T346" s="31">
        <f t="shared" si="70"/>
        <v>1.0667009384618467E-3</v>
      </c>
      <c r="U346" s="31">
        <f t="shared" si="71"/>
        <v>6.4545066845575674</v>
      </c>
      <c r="V346" s="14"/>
    </row>
    <row r="347" spans="1:22" x14ac:dyDescent="0.25">
      <c r="A347" s="2">
        <v>341</v>
      </c>
      <c r="B347" s="1">
        <v>39471</v>
      </c>
      <c r="C347">
        <v>12378.61</v>
      </c>
      <c r="D347" s="31">
        <f t="shared" si="60"/>
        <v>8.8376933652916396E-3</v>
      </c>
      <c r="E347" s="31">
        <f t="shared" si="64"/>
        <v>1.8444319266298949E-4</v>
      </c>
      <c r="F347" s="31">
        <f t="shared" si="65"/>
        <v>8.1747062775375809</v>
      </c>
      <c r="H347">
        <v>5875.8</v>
      </c>
      <c r="I347" s="31">
        <f t="shared" si="61"/>
        <v>4.7510384539960419E-2</v>
      </c>
      <c r="J347" s="31">
        <f t="shared" si="66"/>
        <v>2.5900914127496247E-4</v>
      </c>
      <c r="K347" s="31">
        <f t="shared" si="67"/>
        <v>-0.45624458877938245</v>
      </c>
      <c r="M347">
        <v>4915.29</v>
      </c>
      <c r="N347" s="31">
        <f t="shared" si="62"/>
        <v>6.006996264633057E-2</v>
      </c>
      <c r="O347" s="31">
        <f t="shared" si="68"/>
        <v>4.8704009278848994E-4</v>
      </c>
      <c r="P347" s="31">
        <f t="shared" si="69"/>
        <v>0.21832762059960054</v>
      </c>
      <c r="R347">
        <v>13092.78</v>
      </c>
      <c r="S347" s="31">
        <f t="shared" si="63"/>
        <v>2.0556455422299152E-2</v>
      </c>
      <c r="T347" s="31">
        <f t="shared" si="70"/>
        <v>1.0072345465553724E-3</v>
      </c>
      <c r="U347" s="31">
        <f t="shared" si="71"/>
        <v>6.4810140457651251</v>
      </c>
      <c r="V347" s="14"/>
    </row>
    <row r="348" spans="1:22" x14ac:dyDescent="0.25">
      <c r="A348" s="2">
        <v>342</v>
      </c>
      <c r="B348" s="1">
        <v>39472</v>
      </c>
      <c r="C348">
        <v>12207.17</v>
      </c>
      <c r="D348" s="31">
        <f t="shared" si="60"/>
        <v>-1.3849697179247144E-2</v>
      </c>
      <c r="E348" s="31">
        <f t="shared" si="64"/>
        <v>1.8134030241370982E-4</v>
      </c>
      <c r="F348" s="31">
        <f t="shared" si="65"/>
        <v>7.5573774087591818</v>
      </c>
      <c r="H348">
        <v>5869</v>
      </c>
      <c r="I348" s="31">
        <f t="shared" si="61"/>
        <v>-1.1572892201913241E-3</v>
      </c>
      <c r="J348" s="31">
        <f t="shared" si="66"/>
        <v>4.8125368230226401E-4</v>
      </c>
      <c r="K348" s="31">
        <f t="shared" si="67"/>
        <v>7.6363330430021099</v>
      </c>
      <c r="M348">
        <v>4878.12</v>
      </c>
      <c r="N348" s="31">
        <f t="shared" si="62"/>
        <v>-7.5621173928700188E-3</v>
      </c>
      <c r="O348" s="31">
        <f t="shared" si="68"/>
        <v>7.6096870563207501E-4</v>
      </c>
      <c r="P348" s="31">
        <f t="shared" si="69"/>
        <v>7.1057698726710194</v>
      </c>
      <c r="R348">
        <v>13629.16</v>
      </c>
      <c r="S348" s="31">
        <f t="shared" si="63"/>
        <v>4.0967617266921094E-2</v>
      </c>
      <c r="T348" s="31">
        <f t="shared" si="70"/>
        <v>9.5391736350818935E-4</v>
      </c>
      <c r="U348" s="31">
        <f t="shared" si="71"/>
        <v>5.1955089230637199</v>
      </c>
      <c r="V348" s="14"/>
    </row>
    <row r="349" spans="1:22" x14ac:dyDescent="0.25">
      <c r="A349" s="2">
        <v>343</v>
      </c>
      <c r="B349" s="1">
        <v>39475</v>
      </c>
      <c r="C349">
        <v>12383.89</v>
      </c>
      <c r="D349" s="31">
        <f t="shared" si="60"/>
        <v>1.447673785160683E-2</v>
      </c>
      <c r="E349" s="31">
        <f t="shared" si="64"/>
        <v>1.8164592193673439E-4</v>
      </c>
      <c r="F349" s="31">
        <f t="shared" si="65"/>
        <v>7.4596904793162331</v>
      </c>
      <c r="H349">
        <v>5788.9</v>
      </c>
      <c r="I349" s="31">
        <f t="shared" si="61"/>
        <v>-1.3647980916680928E-2</v>
      </c>
      <c r="J349" s="31">
        <f t="shared" si="66"/>
        <v>4.2787720356517558E-4</v>
      </c>
      <c r="K349" s="31">
        <f t="shared" si="67"/>
        <v>7.3213452457808952</v>
      </c>
      <c r="M349">
        <v>4848.3</v>
      </c>
      <c r="N349" s="31">
        <f t="shared" si="62"/>
        <v>-6.1130107500429898E-3</v>
      </c>
      <c r="O349" s="31">
        <f t="shared" si="68"/>
        <v>6.9920514590144311E-4</v>
      </c>
      <c r="P349" s="31">
        <f t="shared" si="69"/>
        <v>7.2121215435617092</v>
      </c>
      <c r="R349">
        <v>13087.91</v>
      </c>
      <c r="S349" s="31">
        <f t="shared" si="63"/>
        <v>-3.971264553354719E-2</v>
      </c>
      <c r="T349" s="31">
        <f t="shared" si="70"/>
        <v>1.0199797494575683E-3</v>
      </c>
      <c r="U349" s="31">
        <f t="shared" si="71"/>
        <v>5.34177100859897</v>
      </c>
      <c r="V349" s="14"/>
    </row>
    <row r="350" spans="1:22" x14ac:dyDescent="0.25">
      <c r="A350" s="2">
        <v>344</v>
      </c>
      <c r="B350" s="1">
        <v>39476</v>
      </c>
      <c r="C350">
        <v>12480.3</v>
      </c>
      <c r="D350" s="31">
        <f t="shared" si="60"/>
        <v>7.7851143703634206E-3</v>
      </c>
      <c r="E350" s="31">
        <f t="shared" si="64"/>
        <v>1.8246090319107584E-4</v>
      </c>
      <c r="F350" s="31">
        <f t="shared" si="65"/>
        <v>8.2768048148466811</v>
      </c>
      <c r="H350">
        <v>5885.2</v>
      </c>
      <c r="I350" s="31">
        <f t="shared" si="61"/>
        <v>1.6635284769127155E-2</v>
      </c>
      <c r="J350" s="31">
        <f t="shared" si="66"/>
        <v>4.0100515635632899E-4</v>
      </c>
      <c r="K350" s="31">
        <f t="shared" si="67"/>
        <v>7.1314386636154099</v>
      </c>
      <c r="M350">
        <v>4941.45</v>
      </c>
      <c r="N350" s="31">
        <f t="shared" si="62"/>
        <v>1.9212919992574642E-2</v>
      </c>
      <c r="O350" s="31">
        <f t="shared" si="68"/>
        <v>6.4112281445240997E-4</v>
      </c>
      <c r="P350" s="31">
        <f t="shared" si="69"/>
        <v>6.7765241821284103</v>
      </c>
      <c r="R350">
        <v>13478.86</v>
      </c>
      <c r="S350" s="31">
        <f t="shared" si="63"/>
        <v>2.9871079492447664E-2</v>
      </c>
      <c r="T350" s="31">
        <f t="shared" si="70"/>
        <v>1.0707843781652454E-3</v>
      </c>
      <c r="U350" s="31">
        <f t="shared" si="71"/>
        <v>6.006066853972948</v>
      </c>
      <c r="V350" s="14"/>
    </row>
    <row r="351" spans="1:22" x14ac:dyDescent="0.25">
      <c r="A351" s="2">
        <v>345</v>
      </c>
      <c r="B351" s="1">
        <v>39477</v>
      </c>
      <c r="C351">
        <v>12442.83</v>
      </c>
      <c r="D351" s="31">
        <f t="shared" si="60"/>
        <v>-3.0023316747193056E-3</v>
      </c>
      <c r="E351" s="31">
        <f t="shared" si="64"/>
        <v>1.7890530823407567E-4</v>
      </c>
      <c r="F351" s="31">
        <f t="shared" si="65"/>
        <v>8.5782697262568686</v>
      </c>
      <c r="H351">
        <v>5837.3</v>
      </c>
      <c r="I351" s="31">
        <f t="shared" si="61"/>
        <v>-8.1390606946237405E-3</v>
      </c>
      <c r="J351" s="31">
        <f t="shared" si="66"/>
        <v>3.8718346928651534E-4</v>
      </c>
      <c r="K351" s="31">
        <f t="shared" si="67"/>
        <v>7.6855190832160964</v>
      </c>
      <c r="M351">
        <v>4873.57</v>
      </c>
      <c r="N351" s="31">
        <f t="shared" si="62"/>
        <v>-1.3736858614374346E-2</v>
      </c>
      <c r="O351" s="31">
        <f t="shared" si="68"/>
        <v>6.1725344902939462E-4</v>
      </c>
      <c r="P351" s="31">
        <f t="shared" si="69"/>
        <v>7.0845196550055727</v>
      </c>
      <c r="R351">
        <v>13345.03</v>
      </c>
      <c r="S351" s="31">
        <f t="shared" si="63"/>
        <v>-9.9288812258603414E-3</v>
      </c>
      <c r="T351" s="31">
        <f t="shared" si="70"/>
        <v>1.0545062547432879E-3</v>
      </c>
      <c r="U351" s="31">
        <f t="shared" si="71"/>
        <v>6.76119557332808</v>
      </c>
      <c r="V351" s="14"/>
    </row>
    <row r="352" spans="1:22" x14ac:dyDescent="0.25">
      <c r="A352" s="2">
        <v>346</v>
      </c>
      <c r="B352" s="1">
        <v>39478</v>
      </c>
      <c r="C352">
        <v>12650.36</v>
      </c>
      <c r="D352" s="31">
        <f t="shared" si="60"/>
        <v>1.6678681618249279E-2</v>
      </c>
      <c r="E352" s="31">
        <f t="shared" si="64"/>
        <v>1.7394798093548958E-4</v>
      </c>
      <c r="F352" s="31">
        <f t="shared" si="65"/>
        <v>7.0575496104102546</v>
      </c>
      <c r="H352">
        <v>5879.8</v>
      </c>
      <c r="I352" s="31">
        <f t="shared" si="61"/>
        <v>7.2807633666249804E-3</v>
      </c>
      <c r="J352" s="31">
        <f t="shared" si="66"/>
        <v>3.5148834625672762E-4</v>
      </c>
      <c r="K352" s="31">
        <f t="shared" si="67"/>
        <v>7.8025195698515493</v>
      </c>
      <c r="M352">
        <v>4869.79</v>
      </c>
      <c r="N352" s="31">
        <f t="shared" si="62"/>
        <v>-7.7561212827552406E-4</v>
      </c>
      <c r="O352" s="31">
        <f t="shared" si="68"/>
        <v>5.7964398138779104E-4</v>
      </c>
      <c r="P352" s="31">
        <f t="shared" si="69"/>
        <v>7.4520586341855806</v>
      </c>
      <c r="R352">
        <v>13592.47</v>
      </c>
      <c r="S352" s="31">
        <f t="shared" si="63"/>
        <v>1.8541734263617143E-2</v>
      </c>
      <c r="T352" s="31">
        <f t="shared" si="70"/>
        <v>9.6733324965023399E-4</v>
      </c>
      <c r="U352" s="31">
        <f t="shared" si="71"/>
        <v>6.585561635558042</v>
      </c>
      <c r="V352" s="14"/>
    </row>
    <row r="353" spans="1:22" x14ac:dyDescent="0.25">
      <c r="A353" s="2">
        <v>347</v>
      </c>
      <c r="B353" s="1">
        <v>39479</v>
      </c>
      <c r="C353">
        <v>12743.19</v>
      </c>
      <c r="D353" s="31">
        <f t="shared" si="60"/>
        <v>7.3381310887595235E-3</v>
      </c>
      <c r="E353" s="31">
        <f t="shared" si="64"/>
        <v>1.7698936307062945E-4</v>
      </c>
      <c r="F353" s="31">
        <f t="shared" si="65"/>
        <v>8.3351757018777572</v>
      </c>
      <c r="H353">
        <v>6029.2</v>
      </c>
      <c r="I353" s="31">
        <f t="shared" si="61"/>
        <v>2.5409027517942724E-2</v>
      </c>
      <c r="J353" s="31">
        <f t="shared" si="66"/>
        <v>3.1829127991396322E-4</v>
      </c>
      <c r="K353" s="31">
        <f t="shared" si="67"/>
        <v>6.0241541535136527</v>
      </c>
      <c r="M353">
        <v>4978.0600000000004</v>
      </c>
      <c r="N353" s="31">
        <f t="shared" si="62"/>
        <v>2.2232991566371534E-2</v>
      </c>
      <c r="O353" s="31">
        <f t="shared" si="68"/>
        <v>5.2882758496194254E-4</v>
      </c>
      <c r="P353" s="31">
        <f t="shared" si="69"/>
        <v>6.6101277391561988</v>
      </c>
      <c r="R353">
        <v>13497.16</v>
      </c>
      <c r="S353" s="31">
        <f t="shared" si="63"/>
        <v>-7.0119705984268864E-3</v>
      </c>
      <c r="T353" s="31">
        <f t="shared" si="70"/>
        <v>9.104713568160622E-4</v>
      </c>
      <c r="U353" s="31">
        <f t="shared" si="71"/>
        <v>6.9475456155870265</v>
      </c>
      <c r="V353" s="14"/>
    </row>
    <row r="354" spans="1:22" x14ac:dyDescent="0.25">
      <c r="A354" s="2">
        <v>348</v>
      </c>
      <c r="B354" s="1">
        <v>39482</v>
      </c>
      <c r="C354">
        <v>12635.16</v>
      </c>
      <c r="D354" s="31">
        <f t="shared" si="60"/>
        <v>-8.4774691423419608E-3</v>
      </c>
      <c r="E354" s="31">
        <f t="shared" si="64"/>
        <v>1.7339617635235709E-4</v>
      </c>
      <c r="F354" s="31">
        <f t="shared" si="65"/>
        <v>8.2454617187843127</v>
      </c>
      <c r="H354">
        <v>6026.2</v>
      </c>
      <c r="I354" s="31">
        <f t="shared" si="61"/>
        <v>-4.9757845153585887E-4</v>
      </c>
      <c r="J354" s="31">
        <f t="shared" si="66"/>
        <v>3.5469690827411081E-4</v>
      </c>
      <c r="K354" s="31">
        <f t="shared" si="67"/>
        <v>7.943548896116627</v>
      </c>
      <c r="M354">
        <v>4973.6400000000003</v>
      </c>
      <c r="N354" s="31">
        <f t="shared" si="62"/>
        <v>-8.8789608803430901E-4</v>
      </c>
      <c r="O354" s="31">
        <f t="shared" si="68"/>
        <v>5.2579798489203581E-4</v>
      </c>
      <c r="P354" s="31">
        <f t="shared" si="69"/>
        <v>7.5490941200452726</v>
      </c>
      <c r="R354">
        <v>13859.7</v>
      </c>
      <c r="S354" s="31">
        <f t="shared" si="63"/>
        <v>2.6860465460882207E-2</v>
      </c>
      <c r="T354" s="31">
        <f t="shared" si="70"/>
        <v>8.3192697578675508E-4</v>
      </c>
      <c r="U354" s="31">
        <f t="shared" si="71"/>
        <v>6.2245207766992081</v>
      </c>
      <c r="V354" s="14"/>
    </row>
    <row r="355" spans="1:22" x14ac:dyDescent="0.25">
      <c r="A355" s="2">
        <v>349</v>
      </c>
      <c r="B355" s="1">
        <v>39483</v>
      </c>
      <c r="C355">
        <v>12265.13</v>
      </c>
      <c r="D355" s="31">
        <f t="shared" si="60"/>
        <v>-2.9285739159614969E-2</v>
      </c>
      <c r="E355" s="31">
        <f t="shared" si="64"/>
        <v>1.7043362956460821E-4</v>
      </c>
      <c r="F355" s="31">
        <f t="shared" si="65"/>
        <v>3.6449739506655208</v>
      </c>
      <c r="H355">
        <v>5868</v>
      </c>
      <c r="I355" s="31">
        <f t="shared" si="61"/>
        <v>-2.6252032790149649E-2</v>
      </c>
      <c r="J355" s="31">
        <f t="shared" si="66"/>
        <v>3.1527475668976959E-4</v>
      </c>
      <c r="K355" s="31">
        <f t="shared" si="67"/>
        <v>5.876133909403686</v>
      </c>
      <c r="M355">
        <v>4776.8599999999997</v>
      </c>
      <c r="N355" s="31">
        <f t="shared" si="62"/>
        <v>-3.9564584489428394E-2</v>
      </c>
      <c r="O355" s="31">
        <f t="shared" si="68"/>
        <v>4.7972347131446878E-4</v>
      </c>
      <c r="P355" s="31">
        <f t="shared" si="69"/>
        <v>4.3792618263389791</v>
      </c>
      <c r="R355">
        <v>13745.5</v>
      </c>
      <c r="S355" s="31">
        <f t="shared" si="63"/>
        <v>-8.2397165883821965E-3</v>
      </c>
      <c r="T355" s="31">
        <f t="shared" si="70"/>
        <v>8.218554662548298E-4</v>
      </c>
      <c r="U355" s="31">
        <f t="shared" si="71"/>
        <v>7.0213366801352928</v>
      </c>
      <c r="V355" s="14"/>
    </row>
    <row r="356" spans="1:22" x14ac:dyDescent="0.25">
      <c r="A356" s="2">
        <v>350</v>
      </c>
      <c r="B356" s="1">
        <v>39484</v>
      </c>
      <c r="C356">
        <v>12200.1</v>
      </c>
      <c r="D356" s="31">
        <f t="shared" si="60"/>
        <v>-5.302022889280329E-3</v>
      </c>
      <c r="E356" s="31">
        <f t="shared" si="64"/>
        <v>1.9048632570246911E-4</v>
      </c>
      <c r="F356" s="31">
        <f t="shared" si="65"/>
        <v>8.4183529043673584</v>
      </c>
      <c r="H356">
        <v>5875.4</v>
      </c>
      <c r="I356" s="31">
        <f t="shared" si="61"/>
        <v>1.2610770279481316E-3</v>
      </c>
      <c r="J356" s="31">
        <f t="shared" si="66"/>
        <v>3.5685961363321011E-4</v>
      </c>
      <c r="K356" s="31">
        <f t="shared" si="67"/>
        <v>7.9337116755855188</v>
      </c>
      <c r="M356">
        <v>4816.43</v>
      </c>
      <c r="N356" s="31">
        <f t="shared" si="62"/>
        <v>8.2836842612093765E-3</v>
      </c>
      <c r="O356" s="31">
        <f t="shared" si="68"/>
        <v>5.7499792761771761E-4</v>
      </c>
      <c r="P356" s="31">
        <f t="shared" si="69"/>
        <v>7.3418055608738646</v>
      </c>
      <c r="R356">
        <v>13099.24</v>
      </c>
      <c r="S356" s="31">
        <f t="shared" si="63"/>
        <v>-4.7016114364701191E-2</v>
      </c>
      <c r="T356" s="31">
        <f t="shared" si="70"/>
        <v>7.5309978121720998E-4</v>
      </c>
      <c r="U356" s="31">
        <f t="shared" si="71"/>
        <v>4.2560908752610471</v>
      </c>
      <c r="V356" s="14"/>
    </row>
    <row r="357" spans="1:22" x14ac:dyDescent="0.25">
      <c r="A357" s="2">
        <v>351</v>
      </c>
      <c r="B357" s="1">
        <v>39485</v>
      </c>
      <c r="C357">
        <v>12247</v>
      </c>
      <c r="D357" s="31">
        <f t="shared" si="60"/>
        <v>3.8442307849935356E-3</v>
      </c>
      <c r="E357" s="31">
        <f t="shared" si="64"/>
        <v>1.8574832346346666E-4</v>
      </c>
      <c r="F357" s="31">
        <f t="shared" si="65"/>
        <v>8.5115580416923713</v>
      </c>
      <c r="H357">
        <v>5724.1</v>
      </c>
      <c r="I357" s="31">
        <f t="shared" si="61"/>
        <v>-2.5751438199952223E-2</v>
      </c>
      <c r="J357" s="31">
        <f t="shared" si="66"/>
        <v>3.1734626380678109E-4</v>
      </c>
      <c r="K357" s="31">
        <f t="shared" si="67"/>
        <v>5.9658861322443499</v>
      </c>
      <c r="M357">
        <v>4723.8</v>
      </c>
      <c r="N357" s="31">
        <f t="shared" si="62"/>
        <v>-1.9232086836100618E-2</v>
      </c>
      <c r="O357" s="31">
        <f t="shared" si="68"/>
        <v>5.3055846962115185E-4</v>
      </c>
      <c r="P357" s="31">
        <f t="shared" si="69"/>
        <v>6.8444410824750603</v>
      </c>
      <c r="R357">
        <v>13207.15</v>
      </c>
      <c r="S357" s="31">
        <f t="shared" si="63"/>
        <v>8.2378825031070389E-3</v>
      </c>
      <c r="T357" s="31">
        <f t="shared" si="70"/>
        <v>8.860050351860208E-4</v>
      </c>
      <c r="U357" s="31">
        <f t="shared" si="71"/>
        <v>6.9521938809015698</v>
      </c>
      <c r="V357" s="14"/>
    </row>
    <row r="358" spans="1:22" x14ac:dyDescent="0.25">
      <c r="A358" s="2">
        <v>352</v>
      </c>
      <c r="B358" s="1">
        <v>39486</v>
      </c>
      <c r="C358">
        <v>12182.13</v>
      </c>
      <c r="D358" s="31">
        <f t="shared" si="60"/>
        <v>-5.2968073813995922E-3</v>
      </c>
      <c r="E358" s="31">
        <f t="shared" si="64"/>
        <v>1.8075951449433465E-4</v>
      </c>
      <c r="F358" s="31">
        <f t="shared" si="65"/>
        <v>8.4631303806906857</v>
      </c>
      <c r="H358">
        <v>5784</v>
      </c>
      <c r="I358" s="31">
        <f t="shared" si="61"/>
        <v>1.0464527174577598E-2</v>
      </c>
      <c r="J358" s="31">
        <f t="shared" si="66"/>
        <v>3.5580535209026943E-4</v>
      </c>
      <c r="K358" s="31">
        <f t="shared" si="67"/>
        <v>7.6333564150458475</v>
      </c>
      <c r="M358">
        <v>4709.6499999999996</v>
      </c>
      <c r="N358" s="31">
        <f t="shared" si="62"/>
        <v>-2.995469748931061E-3</v>
      </c>
      <c r="O358" s="31">
        <f t="shared" si="68"/>
        <v>5.1645682855843138E-4</v>
      </c>
      <c r="P358" s="31">
        <f t="shared" si="69"/>
        <v>7.5511450161139013</v>
      </c>
      <c r="R358">
        <v>13017.24</v>
      </c>
      <c r="S358" s="31">
        <f t="shared" si="63"/>
        <v>-1.4379332407067373E-2</v>
      </c>
      <c r="T358" s="31">
        <f t="shared" si="70"/>
        <v>8.1139663833706868E-4</v>
      </c>
      <c r="U358" s="31">
        <f t="shared" si="71"/>
        <v>6.861927253576992</v>
      </c>
      <c r="V358" s="14"/>
    </row>
    <row r="359" spans="1:22" x14ac:dyDescent="0.25">
      <c r="A359" s="2">
        <v>353</v>
      </c>
      <c r="B359" s="1">
        <v>39490</v>
      </c>
      <c r="C359">
        <v>12373.41</v>
      </c>
      <c r="D359" s="31">
        <f t="shared" si="60"/>
        <v>1.5701687635906091E-2</v>
      </c>
      <c r="E359" s="31">
        <f t="shared" si="64"/>
        <v>1.7630372182458038E-4</v>
      </c>
      <c r="F359" s="31">
        <f t="shared" si="65"/>
        <v>7.2449030953096694</v>
      </c>
      <c r="H359">
        <v>5910</v>
      </c>
      <c r="I359" s="31">
        <f t="shared" si="61"/>
        <v>2.1784232365145227E-2</v>
      </c>
      <c r="J359" s="31">
        <f t="shared" si="66"/>
        <v>3.284117678244251E-4</v>
      </c>
      <c r="K359" s="31">
        <f t="shared" si="67"/>
        <v>6.576249121538094</v>
      </c>
      <c r="M359">
        <v>4840.71</v>
      </c>
      <c r="N359" s="31">
        <f t="shared" si="62"/>
        <v>2.7827970231333626E-2</v>
      </c>
      <c r="O359" s="31">
        <f t="shared" si="68"/>
        <v>4.7192035373202346E-4</v>
      </c>
      <c r="P359" s="31">
        <f t="shared" si="69"/>
        <v>6.0177540947284944</v>
      </c>
      <c r="R359">
        <v>13021.96</v>
      </c>
      <c r="S359" s="31">
        <f t="shared" si="63"/>
        <v>3.6259606491079101E-4</v>
      </c>
      <c r="T359" s="31">
        <f t="shared" si="70"/>
        <v>7.562588209036158E-4</v>
      </c>
      <c r="U359" s="31">
        <f t="shared" si="71"/>
        <v>7.1869530342721895</v>
      </c>
      <c r="V359" s="14"/>
    </row>
    <row r="360" spans="1:22" x14ac:dyDescent="0.25">
      <c r="A360" s="2">
        <v>354</v>
      </c>
      <c r="B360" s="1">
        <v>39491</v>
      </c>
      <c r="C360">
        <v>12552.24</v>
      </c>
      <c r="D360" s="31">
        <f t="shared" si="60"/>
        <v>1.445276605236551E-2</v>
      </c>
      <c r="E360" s="31">
        <f t="shared" si="64"/>
        <v>1.7835326196177336E-4</v>
      </c>
      <c r="F360" s="31">
        <f t="shared" si="65"/>
        <v>7.4605717957179456</v>
      </c>
      <c r="H360">
        <v>5880.1</v>
      </c>
      <c r="I360" s="31">
        <f t="shared" si="61"/>
        <v>-5.0592216582063679E-3</v>
      </c>
      <c r="J360" s="31">
        <f t="shared" si="66"/>
        <v>3.4466569394290988E-4</v>
      </c>
      <c r="K360" s="31">
        <f t="shared" si="67"/>
        <v>7.8986731494984435</v>
      </c>
      <c r="M360">
        <v>4855.3999999999996</v>
      </c>
      <c r="N360" s="31">
        <f t="shared" si="62"/>
        <v>3.0346787971185217E-3</v>
      </c>
      <c r="O360" s="31">
        <f t="shared" si="68"/>
        <v>4.9846541927260862E-4</v>
      </c>
      <c r="P360" s="31">
        <f t="shared" si="69"/>
        <v>7.5855010861901793</v>
      </c>
      <c r="R360">
        <v>13068.3</v>
      </c>
      <c r="S360" s="31">
        <f t="shared" si="63"/>
        <v>3.5586040811060814E-3</v>
      </c>
      <c r="T360" s="31">
        <f t="shared" si="70"/>
        <v>6.8730572171946016E-4</v>
      </c>
      <c r="U360" s="31">
        <f t="shared" si="71"/>
        <v>7.2643062748046052</v>
      </c>
      <c r="V360" s="14"/>
    </row>
    <row r="361" spans="1:22" x14ac:dyDescent="0.25">
      <c r="A361" s="2">
        <v>355</v>
      </c>
      <c r="B361" s="1">
        <v>39492</v>
      </c>
      <c r="C361">
        <v>12376.98</v>
      </c>
      <c r="D361" s="31">
        <f t="shared" si="60"/>
        <v>-1.3962448136746925E-2</v>
      </c>
      <c r="E361" s="31">
        <f t="shared" si="64"/>
        <v>1.7924408538167223E-4</v>
      </c>
      <c r="F361" s="31">
        <f t="shared" si="65"/>
        <v>7.539139253495347</v>
      </c>
      <c r="H361">
        <v>5879.3</v>
      </c>
      <c r="I361" s="31">
        <f t="shared" si="61"/>
        <v>-1.3605210795737858E-4</v>
      </c>
      <c r="J361" s="31">
        <f t="shared" si="66"/>
        <v>3.091784638107704E-4</v>
      </c>
      <c r="K361" s="31">
        <f t="shared" si="67"/>
        <v>8.0815320260952799</v>
      </c>
      <c r="M361">
        <v>4858.6499999999996</v>
      </c>
      <c r="N361" s="31">
        <f t="shared" si="62"/>
        <v>6.6935782839724846E-4</v>
      </c>
      <c r="O361" s="31">
        <f t="shared" si="68"/>
        <v>4.5552860868504266E-4</v>
      </c>
      <c r="P361" s="31">
        <f t="shared" si="69"/>
        <v>7.6930684756205041</v>
      </c>
      <c r="R361">
        <v>13626.45</v>
      </c>
      <c r="S361" s="31">
        <f t="shared" si="63"/>
        <v>4.2710222446684071E-2</v>
      </c>
      <c r="T361" s="31">
        <f t="shared" si="70"/>
        <v>6.2578346479270908E-4</v>
      </c>
      <c r="U361" s="31">
        <f t="shared" si="71"/>
        <v>4.4614992756869789</v>
      </c>
      <c r="V361" s="14"/>
    </row>
    <row r="362" spans="1:22" x14ac:dyDescent="0.25">
      <c r="A362" s="2">
        <v>356</v>
      </c>
      <c r="B362" s="1">
        <v>39493</v>
      </c>
      <c r="C362">
        <v>12348.21</v>
      </c>
      <c r="D362" s="31">
        <f t="shared" si="60"/>
        <v>-2.3244765685975447E-3</v>
      </c>
      <c r="E362" s="31">
        <f t="shared" si="64"/>
        <v>1.7970237338755699E-4</v>
      </c>
      <c r="F362" s="31">
        <f t="shared" si="65"/>
        <v>8.5941411112635642</v>
      </c>
      <c r="H362">
        <v>5787.6</v>
      </c>
      <c r="I362" s="31">
        <f t="shared" si="61"/>
        <v>-1.5597094892249046E-2</v>
      </c>
      <c r="J362" s="31">
        <f t="shared" si="66"/>
        <v>2.7479343404156274E-4</v>
      </c>
      <c r="K362" s="31">
        <f t="shared" si="67"/>
        <v>7.314210026152077</v>
      </c>
      <c r="M362">
        <v>4771.79</v>
      </c>
      <c r="N362" s="31">
        <f t="shared" si="62"/>
        <v>-1.7877393926296333E-2</v>
      </c>
      <c r="O362" s="31">
        <f t="shared" si="68"/>
        <v>4.1559102501096751E-4</v>
      </c>
      <c r="P362" s="31">
        <f t="shared" si="69"/>
        <v>7.0167807045871271</v>
      </c>
      <c r="R362">
        <v>13622.56</v>
      </c>
      <c r="S362" s="31">
        <f t="shared" si="63"/>
        <v>-2.8547420641482092E-4</v>
      </c>
      <c r="T362" s="31">
        <f t="shared" si="70"/>
        <v>7.3506663050954511E-4</v>
      </c>
      <c r="U362" s="31">
        <f t="shared" si="71"/>
        <v>7.2154385408944339</v>
      </c>
      <c r="V362" s="14"/>
    </row>
    <row r="363" spans="1:22" x14ac:dyDescent="0.25">
      <c r="A363" s="2">
        <v>357</v>
      </c>
      <c r="B363" s="1">
        <v>39497</v>
      </c>
      <c r="C363">
        <v>12337.22</v>
      </c>
      <c r="D363" s="31">
        <f t="shared" si="60"/>
        <v>-8.9000753955429833E-4</v>
      </c>
      <c r="E363" s="31">
        <f t="shared" si="64"/>
        <v>1.7461642708804754E-4</v>
      </c>
      <c r="F363" s="31">
        <f t="shared" si="65"/>
        <v>8.6483825295787664</v>
      </c>
      <c r="H363">
        <v>5966.9</v>
      </c>
      <c r="I363" s="31">
        <f t="shared" si="61"/>
        <v>3.0980026263045003E-2</v>
      </c>
      <c r="J363" s="31">
        <f t="shared" si="66"/>
        <v>2.7128730105285907E-4</v>
      </c>
      <c r="K363" s="31">
        <f t="shared" si="67"/>
        <v>4.6745254620196501</v>
      </c>
      <c r="M363">
        <v>4885.83</v>
      </c>
      <c r="N363" s="31">
        <f t="shared" si="62"/>
        <v>2.3898788504942581E-2</v>
      </c>
      <c r="O363" s="31">
        <f t="shared" si="68"/>
        <v>4.0716701970680737E-4</v>
      </c>
      <c r="P363" s="31">
        <f t="shared" si="69"/>
        <v>6.4035406375109485</v>
      </c>
      <c r="R363">
        <v>13757.91</v>
      </c>
      <c r="S363" s="31">
        <f t="shared" si="63"/>
        <v>9.9357242691535484E-3</v>
      </c>
      <c r="T363" s="31">
        <f t="shared" si="70"/>
        <v>6.6804154108916585E-4</v>
      </c>
      <c r="U363" s="31">
        <f t="shared" si="71"/>
        <v>7.1633870283022718</v>
      </c>
      <c r="V363" s="14"/>
    </row>
    <row r="364" spans="1:22" x14ac:dyDescent="0.25">
      <c r="A364" s="2">
        <v>358</v>
      </c>
      <c r="B364" s="1">
        <v>39498</v>
      </c>
      <c r="C364">
        <v>12427.26</v>
      </c>
      <c r="D364" s="31">
        <f t="shared" si="60"/>
        <v>7.2982406085002035E-3</v>
      </c>
      <c r="E364" s="31">
        <f t="shared" si="64"/>
        <v>1.6954433716562088E-4</v>
      </c>
      <c r="F364" s="31">
        <f t="shared" si="65"/>
        <v>8.3682345142491279</v>
      </c>
      <c r="H364">
        <v>5893.6</v>
      </c>
      <c r="I364" s="31">
        <f t="shared" si="61"/>
        <v>-1.2284435804186308E-2</v>
      </c>
      <c r="J364" s="31">
        <f t="shared" si="66"/>
        <v>3.4786003849063393E-4</v>
      </c>
      <c r="K364" s="31">
        <f t="shared" si="67"/>
        <v>7.5298940237292769</v>
      </c>
      <c r="M364">
        <v>4812.8100000000004</v>
      </c>
      <c r="N364" s="31">
        <f t="shared" si="62"/>
        <v>-1.4945260068401791E-2</v>
      </c>
      <c r="O364" s="31">
        <f t="shared" si="68"/>
        <v>4.2155824621794414E-4</v>
      </c>
      <c r="P364" s="31">
        <f t="shared" si="69"/>
        <v>7.2417069627253809</v>
      </c>
      <c r="R364">
        <v>13310.37</v>
      </c>
      <c r="S364" s="31">
        <f t="shared" si="63"/>
        <v>-3.2529650215766717E-2</v>
      </c>
      <c r="T364" s="31">
        <f t="shared" si="70"/>
        <v>6.1612359323379715E-4</v>
      </c>
      <c r="U364" s="31">
        <f t="shared" si="71"/>
        <v>5.6745859070088995</v>
      </c>
      <c r="V364" s="14"/>
    </row>
    <row r="365" spans="1:22" x14ac:dyDescent="0.25">
      <c r="A365" s="2">
        <v>359</v>
      </c>
      <c r="B365" s="1">
        <v>39499</v>
      </c>
      <c r="C365">
        <v>12284.3</v>
      </c>
      <c r="D365" s="31">
        <f t="shared" si="60"/>
        <v>-1.1503742578814714E-2</v>
      </c>
      <c r="E365" s="31">
        <f t="shared" si="64"/>
        <v>1.6615135541759424E-4</v>
      </c>
      <c r="F365" s="31">
        <f t="shared" si="65"/>
        <v>7.9061322374349761</v>
      </c>
      <c r="H365">
        <v>5932.2</v>
      </c>
      <c r="I365" s="31">
        <f t="shared" si="61"/>
        <v>6.5494773992126123E-3</v>
      </c>
      <c r="J365" s="31">
        <f t="shared" si="66"/>
        <v>3.2595479646521192E-4</v>
      </c>
      <c r="K365" s="31">
        <f t="shared" si="67"/>
        <v>7.8971518381947305</v>
      </c>
      <c r="M365">
        <v>4858.8500000000004</v>
      </c>
      <c r="N365" s="31">
        <f t="shared" si="62"/>
        <v>9.5661370384453066E-3</v>
      </c>
      <c r="O365" s="31">
        <f t="shared" si="68"/>
        <v>4.0416456322041989E-4</v>
      </c>
      <c r="P365" s="31">
        <f t="shared" si="69"/>
        <v>7.5872683356168151</v>
      </c>
      <c r="R365">
        <v>13688.28</v>
      </c>
      <c r="S365" s="31">
        <f t="shared" si="63"/>
        <v>2.8392148377543211E-2</v>
      </c>
      <c r="T365" s="31">
        <f t="shared" si="70"/>
        <v>6.5643562721530273E-4</v>
      </c>
      <c r="U365" s="31">
        <f t="shared" si="71"/>
        <v>6.100668954208512</v>
      </c>
      <c r="V365" s="14"/>
    </row>
    <row r="366" spans="1:22" x14ac:dyDescent="0.25">
      <c r="A366" s="2">
        <v>360</v>
      </c>
      <c r="B366" s="1">
        <v>39500</v>
      </c>
      <c r="C366">
        <v>12381.02</v>
      </c>
      <c r="D366" s="31">
        <f t="shared" si="60"/>
        <v>7.8734645034720073E-3</v>
      </c>
      <c r="E366" s="31">
        <f t="shared" si="64"/>
        <v>1.651646462139596E-4</v>
      </c>
      <c r="F366" s="31">
        <f t="shared" si="65"/>
        <v>8.3332365352763365</v>
      </c>
      <c r="H366">
        <v>5888.5</v>
      </c>
      <c r="I366" s="31">
        <f t="shared" si="61"/>
        <v>-7.3665756380431914E-3</v>
      </c>
      <c r="J366" s="31">
        <f t="shared" si="66"/>
        <v>2.9447272086417781E-4</v>
      </c>
      <c r="K366" s="31">
        <f t="shared" si="67"/>
        <v>7.946040779579528</v>
      </c>
      <c r="M366">
        <v>4824.55</v>
      </c>
      <c r="N366" s="31">
        <f t="shared" si="62"/>
        <v>-7.0592835753316482E-3</v>
      </c>
      <c r="O366" s="31">
        <f t="shared" si="68"/>
        <v>3.7672628177368481E-4</v>
      </c>
      <c r="P366" s="31">
        <f t="shared" si="69"/>
        <v>7.7517113267501641</v>
      </c>
      <c r="R366">
        <v>13500.46</v>
      </c>
      <c r="S366" s="31">
        <f t="shared" si="63"/>
        <v>-1.3721227210431224E-2</v>
      </c>
      <c r="T366" s="31">
        <f t="shared" si="70"/>
        <v>6.7008517173106563E-4</v>
      </c>
      <c r="U366" s="31">
        <f t="shared" si="71"/>
        <v>7.0271383500569682</v>
      </c>
      <c r="V366" s="14"/>
    </row>
    <row r="367" spans="1:22" x14ac:dyDescent="0.25">
      <c r="A367" s="2">
        <v>361</v>
      </c>
      <c r="B367" s="1">
        <v>39503</v>
      </c>
      <c r="C367">
        <v>12570.22</v>
      </c>
      <c r="D367" s="31">
        <f t="shared" si="60"/>
        <v>1.5281455001284135E-2</v>
      </c>
      <c r="E367" s="31">
        <f t="shared" si="64"/>
        <v>1.6215411361476947E-4</v>
      </c>
      <c r="F367" s="31">
        <f t="shared" si="65"/>
        <v>7.2868341992640326</v>
      </c>
      <c r="H367">
        <v>5999.5</v>
      </c>
      <c r="I367" s="31">
        <f t="shared" si="61"/>
        <v>1.8850301435000424E-2</v>
      </c>
      <c r="J367" s="31">
        <f t="shared" si="66"/>
        <v>2.6775677613393708E-4</v>
      </c>
      <c r="K367" s="31">
        <f t="shared" si="67"/>
        <v>6.8983545226347331</v>
      </c>
      <c r="M367">
        <v>4919.26</v>
      </c>
      <c r="N367" s="31">
        <f t="shared" si="62"/>
        <v>1.9630846400182408E-2</v>
      </c>
      <c r="O367" s="31">
        <f t="shared" si="68"/>
        <v>3.4803837608124243E-4</v>
      </c>
      <c r="P367" s="31">
        <f t="shared" si="69"/>
        <v>6.8559344807025626</v>
      </c>
      <c r="R367">
        <v>13914.57</v>
      </c>
      <c r="S367" s="31">
        <f t="shared" si="63"/>
        <v>3.0673769634516204E-2</v>
      </c>
      <c r="T367" s="31">
        <f t="shared" si="70"/>
        <v>6.2614745887499244E-4</v>
      </c>
      <c r="U367" s="31">
        <f t="shared" si="71"/>
        <v>5.8732751930908842</v>
      </c>
      <c r="V367" s="14"/>
    </row>
    <row r="368" spans="1:22" x14ac:dyDescent="0.25">
      <c r="A368" s="2">
        <v>362</v>
      </c>
      <c r="B368" s="1">
        <v>39504</v>
      </c>
      <c r="C368">
        <v>12684.92</v>
      </c>
      <c r="D368" s="31">
        <f t="shared" si="60"/>
        <v>9.124740855768693E-3</v>
      </c>
      <c r="E368" s="31">
        <f t="shared" si="64"/>
        <v>1.6423661132157385E-4</v>
      </c>
      <c r="F368" s="31">
        <f t="shared" si="65"/>
        <v>8.2072454427930861</v>
      </c>
      <c r="H368">
        <v>6087.4</v>
      </c>
      <c r="I368" s="31">
        <f t="shared" si="61"/>
        <v>1.4651220935077862E-2</v>
      </c>
      <c r="J368" s="31">
        <f t="shared" si="66"/>
        <v>2.7749717344127895E-4</v>
      </c>
      <c r="K368" s="31">
        <f t="shared" si="67"/>
        <v>7.4161485984596869</v>
      </c>
      <c r="M368">
        <v>4973.07</v>
      </c>
      <c r="N368" s="31">
        <f t="shared" si="62"/>
        <v>1.0938637112085861E-2</v>
      </c>
      <c r="O368" s="31">
        <f t="shared" si="68"/>
        <v>3.5131458729214252E-4</v>
      </c>
      <c r="P368" s="31">
        <f t="shared" si="69"/>
        <v>7.6132397664346234</v>
      </c>
      <c r="R368">
        <v>13824.72</v>
      </c>
      <c r="S368" s="31">
        <f t="shared" si="63"/>
        <v>-6.4572602674750545E-3</v>
      </c>
      <c r="T368" s="31">
        <f t="shared" si="70"/>
        <v>6.5484870102596978E-4</v>
      </c>
      <c r="U368" s="31">
        <f t="shared" si="71"/>
        <v>7.2674332957991181</v>
      </c>
      <c r="V368" s="14"/>
    </row>
    <row r="369" spans="1:22" x14ac:dyDescent="0.25">
      <c r="A369" s="2">
        <v>363</v>
      </c>
      <c r="B369" s="1">
        <v>39505</v>
      </c>
      <c r="C369">
        <v>12694.28</v>
      </c>
      <c r="D369" s="31">
        <f t="shared" si="60"/>
        <v>7.37884038685351E-4</v>
      </c>
      <c r="E369" s="31">
        <f t="shared" si="64"/>
        <v>1.6187378817804444E-4</v>
      </c>
      <c r="F369" s="31">
        <f t="shared" si="65"/>
        <v>8.725330047647331</v>
      </c>
      <c r="H369">
        <v>6076.5</v>
      </c>
      <c r="I369" s="31">
        <f t="shared" si="61"/>
        <v>-1.7905838288924069E-3</v>
      </c>
      <c r="J369" s="31">
        <f t="shared" si="66"/>
        <v>2.7050817835313785E-4</v>
      </c>
      <c r="K369" s="31">
        <f t="shared" si="67"/>
        <v>8.2033557545239422</v>
      </c>
      <c r="M369">
        <v>4968.82</v>
      </c>
      <c r="N369" s="31">
        <f t="shared" si="62"/>
        <v>-8.5460289117185169E-4</v>
      </c>
      <c r="O369" s="31">
        <f t="shared" si="68"/>
        <v>3.309841811284505E-4</v>
      </c>
      <c r="P369" s="31">
        <f t="shared" si="69"/>
        <v>8.0112333857358902</v>
      </c>
      <c r="R369">
        <v>14031.3</v>
      </c>
      <c r="S369" s="31">
        <f t="shared" si="63"/>
        <v>1.4942798118153564E-2</v>
      </c>
      <c r="T369" s="31">
        <f t="shared" si="70"/>
        <v>5.9893382795956729E-4</v>
      </c>
      <c r="U369" s="31">
        <f t="shared" si="71"/>
        <v>7.0475516153440063</v>
      </c>
      <c r="V369" s="14"/>
    </row>
    <row r="370" spans="1:22" x14ac:dyDescent="0.25">
      <c r="A370" s="2">
        <v>364</v>
      </c>
      <c r="B370" s="1">
        <v>39506</v>
      </c>
      <c r="C370">
        <v>12582.18</v>
      </c>
      <c r="D370" s="31">
        <f t="shared" si="60"/>
        <v>-8.8307489672514207E-3</v>
      </c>
      <c r="E370" s="31">
        <f t="shared" si="64"/>
        <v>1.5716629486379409E-4</v>
      </c>
      <c r="F370" s="31">
        <f t="shared" si="65"/>
        <v>8.262030213282582</v>
      </c>
      <c r="H370">
        <v>5965.7</v>
      </c>
      <c r="I370" s="31">
        <f t="shared" si="61"/>
        <v>-1.8234180860692863E-2</v>
      </c>
      <c r="J370" s="31">
        <f t="shared" si="66"/>
        <v>2.4077862669737255E-4</v>
      </c>
      <c r="K370" s="31">
        <f t="shared" si="67"/>
        <v>6.9507569205960928</v>
      </c>
      <c r="M370">
        <v>4865.2299999999996</v>
      </c>
      <c r="N370" s="31">
        <f t="shared" si="62"/>
        <v>-2.0848008179004302E-2</v>
      </c>
      <c r="O370" s="31">
        <f t="shared" si="68"/>
        <v>3.0200131287425833E-4</v>
      </c>
      <c r="P370" s="31">
        <f t="shared" si="69"/>
        <v>6.6658819895355181</v>
      </c>
      <c r="R370">
        <v>13925.51</v>
      </c>
      <c r="S370" s="31">
        <f t="shared" si="63"/>
        <v>-7.5395722420587589E-3</v>
      </c>
      <c r="T370" s="31">
        <f t="shared" si="70"/>
        <v>5.6467769598444312E-4</v>
      </c>
      <c r="U370" s="31">
        <f t="shared" si="71"/>
        <v>7.3785871287394507</v>
      </c>
      <c r="V370" s="14"/>
    </row>
    <row r="371" spans="1:22" x14ac:dyDescent="0.25">
      <c r="A371" s="2">
        <v>365</v>
      </c>
      <c r="B371" s="1">
        <v>39507</v>
      </c>
      <c r="C371">
        <v>12266.39</v>
      </c>
      <c r="D371" s="31">
        <f t="shared" si="60"/>
        <v>-2.5098194430535955E-2</v>
      </c>
      <c r="E371" s="31">
        <f t="shared" si="64"/>
        <v>1.5485574802643143E-4</v>
      </c>
      <c r="F371" s="31">
        <f t="shared" si="65"/>
        <v>4.7052349245412639</v>
      </c>
      <c r="H371">
        <v>5884.3</v>
      </c>
      <c r="I371" s="31">
        <f t="shared" si="61"/>
        <v>-1.364466868934067E-2</v>
      </c>
      <c r="J371" s="31">
        <f t="shared" si="66"/>
        <v>2.5097832569078837E-4</v>
      </c>
      <c r="K371" s="31">
        <f t="shared" si="67"/>
        <v>7.5483389474845701</v>
      </c>
      <c r="M371">
        <v>4790.66</v>
      </c>
      <c r="N371" s="31">
        <f t="shared" si="62"/>
        <v>-1.5327127391716263E-2</v>
      </c>
      <c r="O371" s="31">
        <f t="shared" si="68"/>
        <v>3.1364155169084158E-4</v>
      </c>
      <c r="P371" s="31">
        <f t="shared" si="69"/>
        <v>7.31824921985472</v>
      </c>
      <c r="R371">
        <v>13603.02</v>
      </c>
      <c r="S371" s="31">
        <f t="shared" si="63"/>
        <v>-2.3158218262742246E-2</v>
      </c>
      <c r="T371" s="31">
        <f t="shared" si="70"/>
        <v>5.183672058640522E-4</v>
      </c>
      <c r="U371" s="31">
        <f t="shared" si="71"/>
        <v>6.5302259770321474</v>
      </c>
      <c r="V371" s="14"/>
    </row>
    <row r="372" spans="1:22" x14ac:dyDescent="0.25">
      <c r="A372" s="2">
        <v>366</v>
      </c>
      <c r="B372" s="1">
        <v>39510</v>
      </c>
      <c r="C372">
        <v>12258.9</v>
      </c>
      <c r="D372" s="31">
        <f t="shared" si="60"/>
        <v>-6.1061159803330739E-4</v>
      </c>
      <c r="E372" s="31">
        <f t="shared" si="64"/>
        <v>1.6871782132672032E-4</v>
      </c>
      <c r="F372" s="31">
        <f t="shared" si="65"/>
        <v>8.6850730525493383</v>
      </c>
      <c r="H372">
        <v>5818.6</v>
      </c>
      <c r="I372" s="31">
        <f t="shared" si="61"/>
        <v>-1.1165304284281872E-2</v>
      </c>
      <c r="J372" s="31">
        <f t="shared" si="66"/>
        <v>2.43771065988358E-4</v>
      </c>
      <c r="K372" s="31">
        <f t="shared" si="67"/>
        <v>7.807883092247307</v>
      </c>
      <c r="M372">
        <v>4742.66</v>
      </c>
      <c r="N372" s="31">
        <f t="shared" si="62"/>
        <v>-1.0019496269825035E-2</v>
      </c>
      <c r="O372" s="31">
        <f t="shared" si="68"/>
        <v>3.0673307116661108E-4</v>
      </c>
      <c r="P372" s="31">
        <f t="shared" si="69"/>
        <v>7.7622438417133148</v>
      </c>
      <c r="R372">
        <v>12992.18</v>
      </c>
      <c r="S372" s="31">
        <f t="shared" si="63"/>
        <v>-4.4904734389863435E-2</v>
      </c>
      <c r="T372" s="31">
        <f t="shared" si="70"/>
        <v>5.2000282140022896E-4</v>
      </c>
      <c r="U372" s="31">
        <f t="shared" si="71"/>
        <v>3.6839374168439405</v>
      </c>
      <c r="V372" s="14"/>
    </row>
    <row r="373" spans="1:22" x14ac:dyDescent="0.25">
      <c r="A373" s="2">
        <v>367</v>
      </c>
      <c r="B373" s="1">
        <v>39511</v>
      </c>
      <c r="C373">
        <v>12213.8</v>
      </c>
      <c r="D373" s="31">
        <f t="shared" si="60"/>
        <v>-3.6789597761626544E-3</v>
      </c>
      <c r="E373" s="31">
        <f t="shared" si="64"/>
        <v>1.6380561524821562E-4</v>
      </c>
      <c r="F373" s="31">
        <f t="shared" si="65"/>
        <v>8.634203237484158</v>
      </c>
      <c r="H373">
        <v>5767.7</v>
      </c>
      <c r="I373" s="31">
        <f t="shared" si="61"/>
        <v>-8.7478087512460976E-3</v>
      </c>
      <c r="J373" s="31">
        <f t="shared" si="66"/>
        <v>2.3052388024481546E-4</v>
      </c>
      <c r="K373" s="31">
        <f t="shared" si="67"/>
        <v>8.0431984819609905</v>
      </c>
      <c r="M373">
        <v>4675.91</v>
      </c>
      <c r="N373" s="31">
        <f t="shared" si="62"/>
        <v>-1.4074380200140849E-2</v>
      </c>
      <c r="O373" s="31">
        <f t="shared" si="68"/>
        <v>2.8862456020259847E-4</v>
      </c>
      <c r="P373" s="31">
        <f t="shared" si="69"/>
        <v>7.4640659973102386</v>
      </c>
      <c r="R373">
        <v>12992.28</v>
      </c>
      <c r="S373" s="31">
        <f t="shared" si="63"/>
        <v>7.6969376963961237E-6</v>
      </c>
      <c r="T373" s="31">
        <f t="shared" si="70"/>
        <v>6.5646614187276546E-4</v>
      </c>
      <c r="U373" s="31">
        <f t="shared" si="71"/>
        <v>7.3286393489959147</v>
      </c>
      <c r="V373" s="14"/>
    </row>
    <row r="374" spans="1:22" x14ac:dyDescent="0.25">
      <c r="A374" s="2">
        <v>368</v>
      </c>
      <c r="B374" s="1">
        <v>39512</v>
      </c>
      <c r="C374">
        <v>12254.99</v>
      </c>
      <c r="D374" s="31">
        <f t="shared" si="60"/>
        <v>3.3724148094778457E-3</v>
      </c>
      <c r="E374" s="31">
        <f t="shared" si="64"/>
        <v>1.5942080077454979E-4</v>
      </c>
      <c r="F374" s="31">
        <f t="shared" si="65"/>
        <v>8.6726226678682927</v>
      </c>
      <c r="H374">
        <v>5853.5</v>
      </c>
      <c r="I374" s="31">
        <f t="shared" si="61"/>
        <v>1.4875947084626487E-2</v>
      </c>
      <c r="J374" s="31">
        <f t="shared" si="66"/>
        <v>2.1339590175550006E-4</v>
      </c>
      <c r="K374" s="31">
        <f t="shared" si="67"/>
        <v>7.4153508727819943</v>
      </c>
      <c r="M374">
        <v>4756.42</v>
      </c>
      <c r="N374" s="31">
        <f t="shared" si="62"/>
        <v>1.7218038841637289E-2</v>
      </c>
      <c r="O374" s="31">
        <f t="shared" si="68"/>
        <v>2.8067914440795471E-4</v>
      </c>
      <c r="P374" s="31">
        <f t="shared" si="69"/>
        <v>7.1220714795749434</v>
      </c>
      <c r="R374">
        <v>12972.06</v>
      </c>
      <c r="S374" s="31">
        <f t="shared" si="63"/>
        <v>-1.5563088233936739E-3</v>
      </c>
      <c r="T374" s="31">
        <f t="shared" si="70"/>
        <v>5.9660139659394647E-4</v>
      </c>
      <c r="U374" s="31">
        <f t="shared" si="71"/>
        <v>7.4202015201508766</v>
      </c>
      <c r="V374" s="14"/>
    </row>
    <row r="375" spans="1:22" x14ac:dyDescent="0.25">
      <c r="A375" s="2">
        <v>369</v>
      </c>
      <c r="B375" s="1">
        <v>39513</v>
      </c>
      <c r="C375">
        <v>12040.39</v>
      </c>
      <c r="D375" s="31">
        <f t="shared" si="60"/>
        <v>-1.7511234199293544E-2</v>
      </c>
      <c r="E375" s="31">
        <f t="shared" si="64"/>
        <v>1.5510085944314789E-4</v>
      </c>
      <c r="F375" s="31">
        <f t="shared" si="65"/>
        <v>6.7943774094147846</v>
      </c>
      <c r="H375">
        <v>5766.4</v>
      </c>
      <c r="I375" s="31">
        <f t="shared" si="61"/>
        <v>-1.4879986332963247E-2</v>
      </c>
      <c r="J375" s="31">
        <f t="shared" si="66"/>
        <v>2.1427431281843405E-4</v>
      </c>
      <c r="K375" s="31">
        <f t="shared" si="67"/>
        <v>7.4149332465548756</v>
      </c>
      <c r="M375">
        <v>4678.05</v>
      </c>
      <c r="N375" s="31">
        <f t="shared" si="62"/>
        <v>-1.6476677837533246E-2</v>
      </c>
      <c r="O375" s="31">
        <f t="shared" si="68"/>
        <v>2.8206413795020194E-4</v>
      </c>
      <c r="P375" s="31">
        <f t="shared" si="69"/>
        <v>7.2108967077148467</v>
      </c>
      <c r="R375">
        <v>13215.42</v>
      </c>
      <c r="S375" s="31">
        <f t="shared" si="63"/>
        <v>1.8760320257538168E-2</v>
      </c>
      <c r="T375" s="31">
        <f t="shared" si="70"/>
        <v>5.4241673518930537E-4</v>
      </c>
      <c r="U375" s="31">
        <f t="shared" si="71"/>
        <v>6.8706213265164067</v>
      </c>
      <c r="V375" s="14"/>
    </row>
    <row r="376" spans="1:22" x14ac:dyDescent="0.25">
      <c r="A376" s="2">
        <v>370</v>
      </c>
      <c r="B376" s="1">
        <v>39514</v>
      </c>
      <c r="C376">
        <v>11893.69</v>
      </c>
      <c r="D376" s="31">
        <f t="shared" si="60"/>
        <v>-1.2183990717908549E-2</v>
      </c>
      <c r="E376" s="31">
        <f t="shared" si="64"/>
        <v>1.5952277825838357E-4</v>
      </c>
      <c r="F376" s="31">
        <f t="shared" si="65"/>
        <v>7.8127380506442163</v>
      </c>
      <c r="H376">
        <v>5699.9</v>
      </c>
      <c r="I376" s="31">
        <f t="shared" si="61"/>
        <v>-1.1532325194228636E-2</v>
      </c>
      <c r="J376" s="31">
        <f t="shared" si="66"/>
        <v>2.1506839407622649E-4</v>
      </c>
      <c r="K376" s="31">
        <f t="shared" si="67"/>
        <v>7.8261720001258634</v>
      </c>
      <c r="M376">
        <v>4618.96</v>
      </c>
      <c r="N376" s="31">
        <f t="shared" si="62"/>
        <v>-1.2631331430831253E-2</v>
      </c>
      <c r="O376" s="31">
        <f t="shared" si="68"/>
        <v>2.8113536076549545E-4</v>
      </c>
      <c r="P376" s="31">
        <f t="shared" si="69"/>
        <v>7.6091521816498711</v>
      </c>
      <c r="R376">
        <v>12782.8</v>
      </c>
      <c r="S376" s="31">
        <f t="shared" si="63"/>
        <v>-3.2736000823280743E-2</v>
      </c>
      <c r="T376" s="31">
        <f t="shared" si="70"/>
        <v>5.2504757345184379E-4</v>
      </c>
      <c r="U376" s="31">
        <f t="shared" si="71"/>
        <v>5.5109766351059148</v>
      </c>
      <c r="V376" s="14"/>
    </row>
    <row r="377" spans="1:22" x14ac:dyDescent="0.25">
      <c r="A377" s="2">
        <v>371</v>
      </c>
      <c r="B377" s="1">
        <v>39517</v>
      </c>
      <c r="C377">
        <v>11740.15</v>
      </c>
      <c r="D377" s="31">
        <f t="shared" si="60"/>
        <v>-1.2909366226965801E-2</v>
      </c>
      <c r="E377" s="31">
        <f t="shared" si="64"/>
        <v>1.5919967038326038E-4</v>
      </c>
      <c r="F377" s="31">
        <f t="shared" si="65"/>
        <v>7.6985417983052642</v>
      </c>
      <c r="H377">
        <v>5629.1</v>
      </c>
      <c r="I377" s="31">
        <f t="shared" si="61"/>
        <v>-1.2421270548605989E-2</v>
      </c>
      <c r="J377" s="31">
        <f t="shared" si="66"/>
        <v>2.0594006933877875E-4</v>
      </c>
      <c r="K377" s="31">
        <f t="shared" si="67"/>
        <v>7.7387367094071866</v>
      </c>
      <c r="M377">
        <v>4566.99</v>
      </c>
      <c r="N377" s="31">
        <f t="shared" si="62"/>
        <v>-1.1251450542979427E-2</v>
      </c>
      <c r="O377" s="31">
        <f t="shared" si="68"/>
        <v>2.7046515303327611E-4</v>
      </c>
      <c r="P377" s="31">
        <f t="shared" si="69"/>
        <v>7.7473027822728149</v>
      </c>
      <c r="R377">
        <v>12532.13</v>
      </c>
      <c r="S377" s="31">
        <f t="shared" si="63"/>
        <v>-1.9609944613073825E-2</v>
      </c>
      <c r="T377" s="31">
        <f t="shared" si="70"/>
        <v>5.7489319604967252E-4</v>
      </c>
      <c r="U377" s="31">
        <f t="shared" si="71"/>
        <v>6.7924195506657021</v>
      </c>
      <c r="V377" s="14"/>
    </row>
    <row r="378" spans="1:22" x14ac:dyDescent="0.25">
      <c r="A378" s="2">
        <v>372</v>
      </c>
      <c r="B378" s="1">
        <v>39518</v>
      </c>
      <c r="C378">
        <v>12156.81</v>
      </c>
      <c r="D378" s="31">
        <f t="shared" si="60"/>
        <v>3.549017687167539E-2</v>
      </c>
      <c r="E378" s="31">
        <f t="shared" si="64"/>
        <v>1.5941711722976639E-4</v>
      </c>
      <c r="F378" s="31">
        <f t="shared" si="65"/>
        <v>0.84299888775162835</v>
      </c>
      <c r="H378">
        <v>5690.4</v>
      </c>
      <c r="I378" s="31">
        <f t="shared" si="61"/>
        <v>1.0889840294185441E-2</v>
      </c>
      <c r="J378" s="31">
        <f t="shared" si="66"/>
        <v>2.0019527857214492E-4</v>
      </c>
      <c r="K378" s="31">
        <f t="shared" si="67"/>
        <v>7.923852547443496</v>
      </c>
      <c r="M378">
        <v>4627.6899999999996</v>
      </c>
      <c r="N378" s="31">
        <f t="shared" si="62"/>
        <v>1.3291029759206791E-2</v>
      </c>
      <c r="O378" s="31">
        <f t="shared" si="68"/>
        <v>2.5783921137597651E-4</v>
      </c>
      <c r="P378" s="31">
        <f t="shared" si="69"/>
        <v>7.5780517744633134</v>
      </c>
      <c r="R378">
        <v>12658.28</v>
      </c>
      <c r="S378" s="31">
        <f t="shared" si="63"/>
        <v>1.0066126029653497E-2</v>
      </c>
      <c r="T378" s="31">
        <f t="shared" si="70"/>
        <v>5.5753532856019658E-4</v>
      </c>
      <c r="U378" s="31">
        <f t="shared" si="71"/>
        <v>7.3102439289861936</v>
      </c>
      <c r="V378" s="14"/>
    </row>
    <row r="379" spans="1:22" x14ac:dyDescent="0.25">
      <c r="A379" s="2">
        <v>373</v>
      </c>
      <c r="B379" s="1">
        <v>39519</v>
      </c>
      <c r="C379">
        <v>12110.24</v>
      </c>
      <c r="D379" s="31">
        <f t="shared" si="60"/>
        <v>-3.8307746851353039E-3</v>
      </c>
      <c r="E379" s="31">
        <f t="shared" si="64"/>
        <v>1.9151841683258457E-4</v>
      </c>
      <c r="F379" s="31">
        <f t="shared" si="65"/>
        <v>8.4839029609836878</v>
      </c>
      <c r="H379">
        <v>5776.4</v>
      </c>
      <c r="I379" s="31">
        <f t="shared" si="61"/>
        <v>1.5113173063405034E-2</v>
      </c>
      <c r="J379" s="31">
        <f t="shared" si="66"/>
        <v>1.9111891762942611E-4</v>
      </c>
      <c r="K379" s="31">
        <f t="shared" si="67"/>
        <v>7.3675053963973518</v>
      </c>
      <c r="M379">
        <v>4697.1000000000004</v>
      </c>
      <c r="N379" s="31">
        <f t="shared" si="62"/>
        <v>1.4998843915647066E-2</v>
      </c>
      <c r="O379" s="31">
        <f t="shared" si="68"/>
        <v>2.5071422658282235E-4</v>
      </c>
      <c r="P379" s="31">
        <f t="shared" si="69"/>
        <v>7.3938990274552197</v>
      </c>
      <c r="R379">
        <v>12861.13</v>
      </c>
      <c r="S379" s="31">
        <f t="shared" si="63"/>
        <v>1.6025083976653899E-2</v>
      </c>
      <c r="T379" s="31">
        <f t="shared" si="70"/>
        <v>5.1593256720383065E-4</v>
      </c>
      <c r="U379" s="31">
        <f t="shared" si="71"/>
        <v>7.0717885916039753</v>
      </c>
      <c r="V379" s="14"/>
    </row>
    <row r="380" spans="1:22" x14ac:dyDescent="0.25">
      <c r="A380" s="2">
        <v>374</v>
      </c>
      <c r="B380" s="1">
        <v>39520</v>
      </c>
      <c r="C380">
        <v>12145.74</v>
      </c>
      <c r="D380" s="31">
        <f t="shared" si="60"/>
        <v>2.9314035064540423E-3</v>
      </c>
      <c r="E380" s="31">
        <f t="shared" si="64"/>
        <v>1.8635822645464168E-4</v>
      </c>
      <c r="F380" s="31">
        <f t="shared" si="65"/>
        <v>8.5417289899282931</v>
      </c>
      <c r="H380">
        <v>5692.4</v>
      </c>
      <c r="I380" s="31">
        <f t="shared" si="61"/>
        <v>-1.4541929229277752E-2</v>
      </c>
      <c r="J380" s="31">
        <f t="shared" si="66"/>
        <v>1.952662407022632E-4</v>
      </c>
      <c r="K380" s="31">
        <f t="shared" si="67"/>
        <v>7.4581754413359755</v>
      </c>
      <c r="M380">
        <v>4630.1899999999996</v>
      </c>
      <c r="N380" s="31">
        <f t="shared" si="62"/>
        <v>-1.4244959655958093E-2</v>
      </c>
      <c r="O380" s="31">
        <f t="shared" si="68"/>
        <v>2.4845451867745933E-4</v>
      </c>
      <c r="P380" s="31">
        <f t="shared" si="69"/>
        <v>7.4835263207895153</v>
      </c>
      <c r="R380">
        <v>12433.44</v>
      </c>
      <c r="S380" s="31">
        <f t="shared" si="63"/>
        <v>-3.325446519862553E-2</v>
      </c>
      <c r="T380" s="31">
        <f t="shared" si="70"/>
        <v>4.923019379899109E-4</v>
      </c>
      <c r="U380" s="31">
        <f t="shared" si="71"/>
        <v>5.3701150595007308</v>
      </c>
      <c r="V380" s="14"/>
    </row>
    <row r="381" spans="1:22" x14ac:dyDescent="0.25">
      <c r="A381" s="2">
        <v>375</v>
      </c>
      <c r="B381" s="1">
        <v>39521</v>
      </c>
      <c r="C381">
        <v>11951.09</v>
      </c>
      <c r="D381" s="31">
        <f t="shared" si="60"/>
        <v>-1.6026195192717745E-2</v>
      </c>
      <c r="E381" s="31">
        <f t="shared" si="64"/>
        <v>1.8117114673647379E-4</v>
      </c>
      <c r="F381" s="31">
        <f t="shared" si="65"/>
        <v>7.1984092698360502</v>
      </c>
      <c r="H381">
        <v>5631.7</v>
      </c>
      <c r="I381" s="31">
        <f t="shared" si="61"/>
        <v>-1.0663340594476815E-2</v>
      </c>
      <c r="J381" s="31">
        <f t="shared" si="66"/>
        <v>1.9706818125123476E-4</v>
      </c>
      <c r="K381" s="31">
        <f t="shared" si="67"/>
        <v>7.9549684432930867</v>
      </c>
      <c r="M381">
        <v>4592.1499999999996</v>
      </c>
      <c r="N381" s="31">
        <f t="shared" si="62"/>
        <v>-8.2156455782591998E-3</v>
      </c>
      <c r="O381" s="31">
        <f t="shared" si="68"/>
        <v>2.4445833936259903E-4</v>
      </c>
      <c r="P381" s="31">
        <f t="shared" si="69"/>
        <v>8.0403579447399274</v>
      </c>
      <c r="R381">
        <v>12241.6</v>
      </c>
      <c r="S381" s="31">
        <f t="shared" si="63"/>
        <v>-1.5429358246792532E-2</v>
      </c>
      <c r="T381" s="31">
        <f t="shared" si="70"/>
        <v>5.4825374643867873E-4</v>
      </c>
      <c r="U381" s="31">
        <f t="shared" si="71"/>
        <v>7.0745480433720616</v>
      </c>
      <c r="V381" s="14"/>
    </row>
    <row r="382" spans="1:22" x14ac:dyDescent="0.25">
      <c r="A382" s="2">
        <v>376</v>
      </c>
      <c r="B382" s="1">
        <v>39524</v>
      </c>
      <c r="C382">
        <v>11972.25</v>
      </c>
      <c r="D382" s="31">
        <f t="shared" si="60"/>
        <v>1.7705497992233222E-3</v>
      </c>
      <c r="E382" s="31">
        <f t="shared" si="64"/>
        <v>1.8337908764411043E-4</v>
      </c>
      <c r="F382" s="31">
        <f t="shared" si="65"/>
        <v>8.5868601337043895</v>
      </c>
      <c r="H382">
        <v>5414.4</v>
      </c>
      <c r="I382" s="31">
        <f t="shared" si="61"/>
        <v>-3.8585151907949679E-2</v>
      </c>
      <c r="J382" s="31">
        <f t="shared" si="66"/>
        <v>1.8779666202595316E-4</v>
      </c>
      <c r="K382" s="31">
        <f t="shared" si="67"/>
        <v>0.6523530522185661</v>
      </c>
      <c r="M382">
        <v>4431.04</v>
      </c>
      <c r="N382" s="31">
        <f t="shared" si="62"/>
        <v>-3.5083784284049888E-2</v>
      </c>
      <c r="O382" s="31">
        <f t="shared" si="68"/>
        <v>2.2892830911849449E-4</v>
      </c>
      <c r="P382" s="31">
        <f t="shared" si="69"/>
        <v>3.0054318916167988</v>
      </c>
      <c r="R382">
        <v>11787.51</v>
      </c>
      <c r="S382" s="31">
        <f t="shared" si="63"/>
        <v>-3.7094007319304678E-2</v>
      </c>
      <c r="T382" s="31">
        <f t="shared" si="70"/>
        <v>5.1996688586240076E-4</v>
      </c>
      <c r="U382" s="31">
        <f t="shared" si="71"/>
        <v>4.9154896458296555</v>
      </c>
      <c r="V382" s="14"/>
    </row>
    <row r="383" spans="1:22" x14ac:dyDescent="0.25">
      <c r="A383" s="2">
        <v>377</v>
      </c>
      <c r="B383" s="1">
        <v>39525</v>
      </c>
      <c r="C383">
        <v>12392.66</v>
      </c>
      <c r="D383" s="31">
        <f t="shared" si="60"/>
        <v>3.5115370962016321E-2</v>
      </c>
      <c r="E383" s="31">
        <f t="shared" si="64"/>
        <v>1.7811966806506035E-4</v>
      </c>
      <c r="F383" s="31">
        <f t="shared" si="65"/>
        <v>1.7102412439799126</v>
      </c>
      <c r="H383">
        <v>5605.8</v>
      </c>
      <c r="I383" s="31">
        <f t="shared" si="61"/>
        <v>3.535017730496464E-2</v>
      </c>
      <c r="J383" s="31">
        <f t="shared" si="66"/>
        <v>3.324968975327288E-4</v>
      </c>
      <c r="K383" s="31">
        <f t="shared" si="67"/>
        <v>4.2505441020040085</v>
      </c>
      <c r="M383">
        <v>4582.59</v>
      </c>
      <c r="N383" s="31">
        <f t="shared" si="62"/>
        <v>3.4201902939264867E-2</v>
      </c>
      <c r="O383" s="31">
        <f t="shared" si="68"/>
        <v>3.1685824840581609E-4</v>
      </c>
      <c r="P383" s="31">
        <f t="shared" si="69"/>
        <v>4.365278510517232</v>
      </c>
      <c r="R383">
        <v>11964.16</v>
      </c>
      <c r="S383" s="31">
        <f t="shared" si="63"/>
        <v>1.4986201496329558E-2</v>
      </c>
      <c r="T383" s="31">
        <f t="shared" si="70"/>
        <v>5.9802747894851973E-4</v>
      </c>
      <c r="U383" s="31">
        <f t="shared" si="71"/>
        <v>7.0463288441076273</v>
      </c>
      <c r="V383" s="14"/>
    </row>
    <row r="384" spans="1:22" x14ac:dyDescent="0.25">
      <c r="A384" s="2">
        <v>378</v>
      </c>
      <c r="B384" s="1">
        <v>39526</v>
      </c>
      <c r="C384">
        <v>12099.66</v>
      </c>
      <c r="D384" s="31">
        <f t="shared" si="60"/>
        <v>-2.364302740493163E-2</v>
      </c>
      <c r="E384" s="31">
        <f t="shared" si="64"/>
        <v>2.0890305281200637E-4</v>
      </c>
      <c r="F384" s="31">
        <f t="shared" si="65"/>
        <v>5.7977926165430311</v>
      </c>
      <c r="H384">
        <v>5545.6</v>
      </c>
      <c r="I384" s="31">
        <f t="shared" si="61"/>
        <v>-1.0738877591066363E-2</v>
      </c>
      <c r="J384" s="31">
        <f t="shared" si="66"/>
        <v>4.3450177172637546E-4</v>
      </c>
      <c r="K384" s="31">
        <f t="shared" si="67"/>
        <v>7.4758950657442549</v>
      </c>
      <c r="M384">
        <v>4555.95</v>
      </c>
      <c r="N384" s="31">
        <f t="shared" si="62"/>
        <v>-5.8133064489732499E-3</v>
      </c>
      <c r="O384" s="31">
        <f t="shared" si="68"/>
        <v>3.9170926020228942E-4</v>
      </c>
      <c r="P384" s="31">
        <f t="shared" si="69"/>
        <v>7.7587161476654396</v>
      </c>
      <c r="R384">
        <v>12260.44</v>
      </c>
      <c r="S384" s="31">
        <f t="shared" si="63"/>
        <v>2.4763961698940892E-2</v>
      </c>
      <c r="T384" s="31">
        <f t="shared" si="70"/>
        <v>5.6397245993101736E-4</v>
      </c>
      <c r="U384" s="31">
        <f t="shared" si="71"/>
        <v>6.3931226098792635</v>
      </c>
      <c r="V384" s="14"/>
    </row>
    <row r="385" spans="1:22" x14ac:dyDescent="0.25">
      <c r="A385" s="2">
        <v>379</v>
      </c>
      <c r="B385" s="1">
        <v>39532</v>
      </c>
      <c r="C385">
        <v>12532.6</v>
      </c>
      <c r="D385" s="31">
        <f t="shared" si="60"/>
        <v>3.578117071058199E-2</v>
      </c>
      <c r="E385" s="31">
        <f t="shared" si="64"/>
        <v>2.1911846147129401E-4</v>
      </c>
      <c r="F385" s="31">
        <f t="shared" si="65"/>
        <v>2.5829756058936377</v>
      </c>
      <c r="H385">
        <v>5689.1</v>
      </c>
      <c r="I385" s="31">
        <f t="shared" si="61"/>
        <v>2.5876370455856893E-2</v>
      </c>
      <c r="J385" s="31">
        <f t="shared" si="66"/>
        <v>3.9900249530347995E-4</v>
      </c>
      <c r="K385" s="31">
        <f t="shared" si="67"/>
        <v>6.1483916078220453</v>
      </c>
      <c r="M385">
        <v>4692</v>
      </c>
      <c r="N385" s="31">
        <f t="shared" si="62"/>
        <v>2.98620485299444E-2</v>
      </c>
      <c r="O385" s="31">
        <f t="shared" si="68"/>
        <v>3.6029888939870507E-4</v>
      </c>
      <c r="P385" s="31">
        <f t="shared" si="69"/>
        <v>5.4535705411907802</v>
      </c>
      <c r="R385">
        <v>12745.22</v>
      </c>
      <c r="S385" s="31">
        <f t="shared" si="63"/>
        <v>3.9540179634662283E-2</v>
      </c>
      <c r="T385" s="31">
        <f t="shared" si="70"/>
        <v>5.6846654559670443E-4</v>
      </c>
      <c r="U385" s="31">
        <f t="shared" si="71"/>
        <v>4.7223168821230797</v>
      </c>
      <c r="V385" s="14"/>
    </row>
    <row r="386" spans="1:22" x14ac:dyDescent="0.25">
      <c r="A386" s="2">
        <v>380</v>
      </c>
      <c r="B386" s="1">
        <v>39533</v>
      </c>
      <c r="C386">
        <v>12422.86</v>
      </c>
      <c r="D386" s="31">
        <f t="shared" si="60"/>
        <v>-8.7563634042417196E-3</v>
      </c>
      <c r="E386" s="31">
        <f t="shared" si="64"/>
        <v>2.5008287834164963E-4</v>
      </c>
      <c r="F386" s="31">
        <f t="shared" si="65"/>
        <v>7.9871242214012179</v>
      </c>
      <c r="H386">
        <v>5660.4</v>
      </c>
      <c r="I386" s="31">
        <f t="shared" si="61"/>
        <v>-5.0447346680495553E-3</v>
      </c>
      <c r="J386" s="31">
        <f t="shared" si="66"/>
        <v>4.2909708095916865E-4</v>
      </c>
      <c r="K386" s="31">
        <f t="shared" si="67"/>
        <v>7.6945183008867399</v>
      </c>
      <c r="M386">
        <v>4676.68</v>
      </c>
      <c r="N386" s="31">
        <f t="shared" si="62"/>
        <v>-3.2651321398123848E-3</v>
      </c>
      <c r="O386" s="31">
        <f t="shared" si="68"/>
        <v>4.0693799652255616E-4</v>
      </c>
      <c r="P386" s="31">
        <f t="shared" si="69"/>
        <v>7.7806514165610814</v>
      </c>
      <c r="R386">
        <v>12706.63</v>
      </c>
      <c r="S386" s="31">
        <f t="shared" si="63"/>
        <v>-3.027801795496676E-3</v>
      </c>
      <c r="T386" s="31">
        <f t="shared" si="70"/>
        <v>6.5919931037378122E-4</v>
      </c>
      <c r="U386" s="31">
        <f t="shared" si="71"/>
        <v>7.3105774754901161</v>
      </c>
      <c r="V386" s="14"/>
    </row>
    <row r="387" spans="1:22" x14ac:dyDescent="0.25">
      <c r="A387" s="2">
        <v>381</v>
      </c>
      <c r="B387" s="1">
        <v>39534</v>
      </c>
      <c r="C387">
        <v>12302.46</v>
      </c>
      <c r="D387" s="31">
        <f t="shared" si="60"/>
        <v>-9.6918100984798548E-3</v>
      </c>
      <c r="E387" s="31">
        <f t="shared" si="64"/>
        <v>2.450229076585699E-4</v>
      </c>
      <c r="F387" s="31">
        <f t="shared" si="65"/>
        <v>7.9308021116342697</v>
      </c>
      <c r="H387">
        <v>5717.5</v>
      </c>
      <c r="I387" s="31">
        <f t="shared" si="61"/>
        <v>1.0087626316161467E-2</v>
      </c>
      <c r="J387" s="31">
        <f t="shared" si="66"/>
        <v>3.8420304097975605E-4</v>
      </c>
      <c r="K387" s="31">
        <f t="shared" si="67"/>
        <v>7.5994789051653351</v>
      </c>
      <c r="M387">
        <v>4719.53</v>
      </c>
      <c r="N387" s="31">
        <f t="shared" si="62"/>
        <v>9.1624827869342031E-3</v>
      </c>
      <c r="O387" s="31">
        <f t="shared" si="68"/>
        <v>3.7216098497285091E-4</v>
      </c>
      <c r="P387" s="31">
        <f t="shared" si="69"/>
        <v>7.6706066864713502</v>
      </c>
      <c r="R387">
        <v>12604.58</v>
      </c>
      <c r="S387" s="31">
        <f t="shared" si="63"/>
        <v>-8.0312403839569793E-3</v>
      </c>
      <c r="T387" s="31">
        <f t="shared" si="70"/>
        <v>5.9992132972958143E-4</v>
      </c>
      <c r="U387" s="31">
        <f t="shared" si="71"/>
        <v>7.3111965611691128</v>
      </c>
      <c r="V387" s="14"/>
    </row>
    <row r="388" spans="1:22" x14ac:dyDescent="0.25">
      <c r="A388" s="2">
        <v>382</v>
      </c>
      <c r="B388" s="1">
        <v>39535</v>
      </c>
      <c r="C388">
        <v>12216.4</v>
      </c>
      <c r="D388" s="31">
        <f t="shared" si="60"/>
        <v>-6.9953488977000941E-3</v>
      </c>
      <c r="E388" s="31">
        <f t="shared" si="64"/>
        <v>2.4061414114076018E-4</v>
      </c>
      <c r="F388" s="31">
        <f t="shared" si="65"/>
        <v>8.1289409598644653</v>
      </c>
      <c r="H388">
        <v>5692.9</v>
      </c>
      <c r="I388" s="31">
        <f t="shared" si="61"/>
        <v>-4.302579798863203E-3</v>
      </c>
      <c r="J388" s="31">
        <f t="shared" si="66"/>
        <v>3.5278951144726307E-4</v>
      </c>
      <c r="K388" s="31">
        <f t="shared" si="67"/>
        <v>7.8971652015449081</v>
      </c>
      <c r="M388">
        <v>4695.92</v>
      </c>
      <c r="N388" s="31">
        <f t="shared" si="62"/>
        <v>-5.0026167859934514E-3</v>
      </c>
      <c r="O388" s="31">
        <f t="shared" si="68"/>
        <v>3.4686786645060121E-4</v>
      </c>
      <c r="P388" s="31">
        <f t="shared" si="69"/>
        <v>7.8944176244161923</v>
      </c>
      <c r="R388">
        <v>12820.47</v>
      </c>
      <c r="S388" s="31">
        <f t="shared" si="63"/>
        <v>1.7127901128002634E-2</v>
      </c>
      <c r="T388" s="31">
        <f t="shared" si="70"/>
        <v>5.5109502604973489E-4</v>
      </c>
      <c r="U388" s="31">
        <f t="shared" si="71"/>
        <v>6.971272246833534</v>
      </c>
      <c r="V388" s="14"/>
    </row>
    <row r="389" spans="1:22" x14ac:dyDescent="0.25">
      <c r="A389" s="2">
        <v>383</v>
      </c>
      <c r="B389" s="1">
        <v>39538</v>
      </c>
      <c r="C389">
        <v>12262.89</v>
      </c>
      <c r="D389" s="31">
        <f t="shared" ref="D389:D452" si="72">(C389-C388)/C388</f>
        <v>3.8055400936445913E-3</v>
      </c>
      <c r="E389" s="31">
        <f t="shared" si="64"/>
        <v>2.3502105525210882E-4</v>
      </c>
      <c r="F389" s="31">
        <f t="shared" si="65"/>
        <v>8.2942148639211215</v>
      </c>
      <c r="H389">
        <v>5702.1</v>
      </c>
      <c r="I389" s="31">
        <f t="shared" si="61"/>
        <v>1.6160480598641691E-3</v>
      </c>
      <c r="J389" s="31">
        <f t="shared" si="66"/>
        <v>3.1561090725417123E-4</v>
      </c>
      <c r="K389" s="31">
        <f t="shared" si="67"/>
        <v>8.0527256276036425</v>
      </c>
      <c r="M389">
        <v>4707.07</v>
      </c>
      <c r="N389" s="31">
        <f t="shared" si="62"/>
        <v>2.3744016082044915E-3</v>
      </c>
      <c r="O389" s="31">
        <f t="shared" si="68"/>
        <v>3.1862324258502789E-4</v>
      </c>
      <c r="P389" s="31">
        <f t="shared" si="69"/>
        <v>8.0338070121035372</v>
      </c>
      <c r="R389">
        <v>12525.54</v>
      </c>
      <c r="S389" s="31">
        <f t="shared" si="63"/>
        <v>-2.3004616835420114E-2</v>
      </c>
      <c r="T389" s="31">
        <f t="shared" si="70"/>
        <v>5.2759199528396733E-4</v>
      </c>
      <c r="U389" s="31">
        <f t="shared" si="71"/>
        <v>6.5441159955957851</v>
      </c>
      <c r="V389" s="14"/>
    </row>
    <row r="390" spans="1:22" x14ac:dyDescent="0.25">
      <c r="A390" s="2">
        <v>384</v>
      </c>
      <c r="B390" s="1">
        <v>39539</v>
      </c>
      <c r="C390">
        <v>12654.36</v>
      </c>
      <c r="D390" s="31">
        <f t="shared" si="72"/>
        <v>3.1923143728762239E-2</v>
      </c>
      <c r="E390" s="31">
        <f t="shared" si="64"/>
        <v>2.2858586095010852E-4</v>
      </c>
      <c r="F390" s="31">
        <f t="shared" si="65"/>
        <v>3.9253740721332626</v>
      </c>
      <c r="H390">
        <v>5852.6</v>
      </c>
      <c r="I390" s="31">
        <f t="shared" si="61"/>
        <v>2.6393784745970782E-2</v>
      </c>
      <c r="J390" s="31">
        <f t="shared" si="66"/>
        <v>2.8079886261028677E-4</v>
      </c>
      <c r="K390" s="31">
        <f t="shared" si="67"/>
        <v>5.6969791480399667</v>
      </c>
      <c r="M390">
        <v>4866</v>
      </c>
      <c r="N390" s="31">
        <f t="shared" si="62"/>
        <v>3.3764103784307498E-2</v>
      </c>
      <c r="O390" s="31">
        <f t="shared" si="68"/>
        <v>2.9115583606731475E-4</v>
      </c>
      <c r="P390" s="31">
        <f t="shared" si="69"/>
        <v>4.2261724255425861</v>
      </c>
      <c r="R390">
        <v>12656.42</v>
      </c>
      <c r="S390" s="31">
        <f t="shared" si="63"/>
        <v>1.0449050500018297E-2</v>
      </c>
      <c r="T390" s="31">
        <f t="shared" si="70"/>
        <v>5.2773976355926123E-4</v>
      </c>
      <c r="U390" s="31">
        <f t="shared" si="71"/>
        <v>7.3400199648378637</v>
      </c>
      <c r="V390" s="14"/>
    </row>
    <row r="391" spans="1:22" x14ac:dyDescent="0.25">
      <c r="A391" s="2">
        <v>385</v>
      </c>
      <c r="B391" s="1">
        <v>39540</v>
      </c>
      <c r="C391">
        <v>12608.92</v>
      </c>
      <c r="D391" s="31">
        <f t="shared" si="72"/>
        <v>-3.5908572223328963E-3</v>
      </c>
      <c r="E391" s="31">
        <f t="shared" si="64"/>
        <v>2.5165221635049795E-4</v>
      </c>
      <c r="F391" s="31">
        <f t="shared" si="65"/>
        <v>8.2362241227960418</v>
      </c>
      <c r="H391">
        <v>5915.9</v>
      </c>
      <c r="I391" s="31">
        <f t="shared" ref="I391:I454" si="73">(H391-H390)/H390</f>
        <v>1.08157058401393E-2</v>
      </c>
      <c r="J391" s="31">
        <f t="shared" si="66"/>
        <v>3.2704815939215266E-4</v>
      </c>
      <c r="K391" s="31">
        <f t="shared" si="67"/>
        <v>7.6677203476738027</v>
      </c>
      <c r="M391">
        <v>4911.97</v>
      </c>
      <c r="N391" s="31">
        <f t="shared" ref="N391:N454" si="74">(M391-M390)/M390</f>
        <v>9.447184545828248E-3</v>
      </c>
      <c r="O391" s="31">
        <f t="shared" si="68"/>
        <v>3.6565115493032328E-4</v>
      </c>
      <c r="P391" s="31">
        <f t="shared" si="69"/>
        <v>7.6697476299356175</v>
      </c>
      <c r="R391">
        <v>13189.36</v>
      </c>
      <c r="S391" s="31">
        <f t="shared" ref="S391:S454" si="75">(R391-R390)/R390</f>
        <v>4.2108273903678967E-2</v>
      </c>
      <c r="T391" s="31">
        <f t="shared" si="70"/>
        <v>4.8957051876412393E-4</v>
      </c>
      <c r="U391" s="31">
        <f t="shared" si="71"/>
        <v>4.0002224334387773</v>
      </c>
      <c r="V391" s="14"/>
    </row>
    <row r="392" spans="1:22" x14ac:dyDescent="0.25">
      <c r="A392" s="2">
        <v>386</v>
      </c>
      <c r="B392" s="1">
        <v>39541</v>
      </c>
      <c r="C392">
        <v>12626.03</v>
      </c>
      <c r="D392" s="31">
        <f t="shared" si="72"/>
        <v>1.3569758551882779E-3</v>
      </c>
      <c r="E392" s="31">
        <f t="shared" si="64"/>
        <v>2.4468540128812205E-4</v>
      </c>
      <c r="F392" s="31">
        <f t="shared" si="65"/>
        <v>8.3080117346876712</v>
      </c>
      <c r="H392">
        <v>5891.3</v>
      </c>
      <c r="I392" s="31">
        <f t="shared" si="73"/>
        <v>-4.1582852989400527E-3</v>
      </c>
      <c r="J392" s="31">
        <f t="shared" si="66"/>
        <v>3.0368414581689586E-4</v>
      </c>
      <c r="K392" s="31">
        <f t="shared" si="67"/>
        <v>8.0425838350902872</v>
      </c>
      <c r="M392">
        <v>4887.87</v>
      </c>
      <c r="N392" s="31">
        <f t="shared" si="74"/>
        <v>-4.9063817572176467E-3</v>
      </c>
      <c r="O392" s="31">
        <f t="shared" si="68"/>
        <v>3.4139430211741894E-4</v>
      </c>
      <c r="P392" s="31">
        <f t="shared" si="69"/>
        <v>7.9119598899892756</v>
      </c>
      <c r="R392">
        <v>13389.9</v>
      </c>
      <c r="S392" s="31">
        <f t="shared" si="75"/>
        <v>1.5204680136109641E-2</v>
      </c>
      <c r="T392" s="31">
        <f t="shared" si="70"/>
        <v>6.0661932058893048E-4</v>
      </c>
      <c r="U392" s="31">
        <f t="shared" si="71"/>
        <v>7.0265096484061855</v>
      </c>
      <c r="V392" s="14"/>
    </row>
    <row r="393" spans="1:22" x14ac:dyDescent="0.25">
      <c r="A393" s="2">
        <v>387</v>
      </c>
      <c r="B393" s="1">
        <v>39542</v>
      </c>
      <c r="C393">
        <v>12609.42</v>
      </c>
      <c r="D393" s="31">
        <f t="shared" si="72"/>
        <v>-1.3155362374396846E-3</v>
      </c>
      <c r="E393" s="31">
        <f t="shared" si="64"/>
        <v>2.3759935751495648E-4</v>
      </c>
      <c r="F393" s="31">
        <f t="shared" si="65"/>
        <v>8.3376408350133993</v>
      </c>
      <c r="H393">
        <v>5947.1</v>
      </c>
      <c r="I393" s="31">
        <f t="shared" si="73"/>
        <v>9.4715937059732455E-3</v>
      </c>
      <c r="J393" s="31">
        <f t="shared" si="66"/>
        <v>2.7183129697960876E-4</v>
      </c>
      <c r="K393" s="31">
        <f t="shared" si="67"/>
        <v>7.8803040498918122</v>
      </c>
      <c r="M393">
        <v>4900.88</v>
      </c>
      <c r="N393" s="31">
        <f t="shared" si="74"/>
        <v>2.661691084255559E-3</v>
      </c>
      <c r="O393" s="31">
        <f t="shared" si="68"/>
        <v>3.1354634810613869E-4</v>
      </c>
      <c r="P393" s="31">
        <f t="shared" si="69"/>
        <v>8.0449683051638949</v>
      </c>
      <c r="R393">
        <v>13293.22</v>
      </c>
      <c r="S393" s="31">
        <f t="shared" si="75"/>
        <v>-7.2203675904973369E-3</v>
      </c>
      <c r="T393" s="31">
        <f t="shared" si="70"/>
        <v>5.7238230162063089E-4</v>
      </c>
      <c r="U393" s="31">
        <f t="shared" si="71"/>
        <v>7.3746214594570469</v>
      </c>
      <c r="V393" s="14"/>
    </row>
    <row r="394" spans="1:22" x14ac:dyDescent="0.25">
      <c r="A394" s="2">
        <v>388</v>
      </c>
      <c r="B394" s="1">
        <v>39545</v>
      </c>
      <c r="C394">
        <v>12612.43</v>
      </c>
      <c r="D394" s="31">
        <f t="shared" si="72"/>
        <v>2.3871042442873806E-4</v>
      </c>
      <c r="E394" s="31">
        <f t="shared" ref="E394:E457" si="76">$C$2*E393+(1-$C$2)*D393*D393</f>
        <v>2.3071684872065252E-4</v>
      </c>
      <c r="F394" s="31">
        <f t="shared" ref="F394:F457" si="77">-LN(E394)-D394*D394/E394</f>
        <v>8.3740723814675135</v>
      </c>
      <c r="H394">
        <v>6014.8</v>
      </c>
      <c r="I394" s="31">
        <f t="shared" si="73"/>
        <v>1.1383699618301326E-2</v>
      </c>
      <c r="J394" s="31">
        <f t="shared" ref="J394:J457" si="78">H$2*J393+(1-H$2)*I393*I393</f>
        <v>2.5157573426290517E-4</v>
      </c>
      <c r="K394" s="31">
        <f t="shared" ref="K394:K457" si="79">-LN(J394)-I394*I394/J394</f>
        <v>7.7726587073738731</v>
      </c>
      <c r="M394">
        <v>4944.6000000000004</v>
      </c>
      <c r="N394" s="31">
        <f t="shared" si="74"/>
        <v>8.9208468683175789E-3</v>
      </c>
      <c r="O394" s="31">
        <f t="shared" ref="O394:O457" si="80">M$2*O393+(1-M$2)*N393*N393</f>
        <v>2.8665145834304024E-4</v>
      </c>
      <c r="P394" s="31">
        <f t="shared" ref="P394:P457" si="81">-LN(O394)-N394*N394/O394</f>
        <v>7.8796188678743659</v>
      </c>
      <c r="R394">
        <v>13450.23</v>
      </c>
      <c r="S394" s="31">
        <f t="shared" si="75"/>
        <v>1.1811284248662117E-2</v>
      </c>
      <c r="T394" s="31">
        <f t="shared" ref="T394:T457" si="82">R$2*T393+(1-R$2)*S393*S393</f>
        <v>5.249395618441942E-4</v>
      </c>
      <c r="U394" s="31">
        <f t="shared" ref="U394:U457" si="83">-LN(T394)-S394*S394/T394</f>
        <v>7.2864702842505409</v>
      </c>
      <c r="V394" s="14"/>
    </row>
    <row r="395" spans="1:22" x14ac:dyDescent="0.25">
      <c r="A395" s="2">
        <v>389</v>
      </c>
      <c r="B395" s="1">
        <v>39546</v>
      </c>
      <c r="C395">
        <v>12576.44</v>
      </c>
      <c r="D395" s="31">
        <f t="shared" si="72"/>
        <v>-2.8535341722411766E-3</v>
      </c>
      <c r="E395" s="31">
        <f t="shared" si="76"/>
        <v>2.2398633123759369E-4</v>
      </c>
      <c r="F395" s="31">
        <f t="shared" si="77"/>
        <v>8.3675721623671961</v>
      </c>
      <c r="H395">
        <v>5990.2</v>
      </c>
      <c r="I395" s="31">
        <f t="shared" si="73"/>
        <v>-4.0899115515063448E-3</v>
      </c>
      <c r="J395" s="31">
        <f t="shared" si="78"/>
        <v>2.3800822459924738E-4</v>
      </c>
      <c r="K395" s="31">
        <f t="shared" si="79"/>
        <v>8.2729246619147538</v>
      </c>
      <c r="M395">
        <v>4912.6899999999996</v>
      </c>
      <c r="N395" s="31">
        <f t="shared" si="74"/>
        <v>-6.4535048335559522E-3</v>
      </c>
      <c r="O395" s="31">
        <f t="shared" si="80"/>
        <v>2.6847913018482263E-4</v>
      </c>
      <c r="P395" s="31">
        <f t="shared" si="81"/>
        <v>8.0676127485490436</v>
      </c>
      <c r="R395">
        <v>13250.43</v>
      </c>
      <c r="S395" s="31">
        <f t="shared" si="75"/>
        <v>-1.4854764565364257E-2</v>
      </c>
      <c r="T395" s="31">
        <f t="shared" si="82"/>
        <v>4.8979097376782553E-4</v>
      </c>
      <c r="U395" s="31">
        <f t="shared" si="83"/>
        <v>7.1710048986690564</v>
      </c>
      <c r="V395" s="14"/>
    </row>
    <row r="396" spans="1:22" x14ac:dyDescent="0.25">
      <c r="A396" s="2">
        <v>390</v>
      </c>
      <c r="B396" s="1">
        <v>39547</v>
      </c>
      <c r="C396">
        <v>12527.26</v>
      </c>
      <c r="D396" s="31">
        <f t="shared" si="72"/>
        <v>-3.9104865923902388E-3</v>
      </c>
      <c r="E396" s="31">
        <f t="shared" si="76"/>
        <v>2.1768814141339394E-4</v>
      </c>
      <c r="F396" s="31">
        <f t="shared" si="77"/>
        <v>8.362200217156138</v>
      </c>
      <c r="H396">
        <v>5983.9</v>
      </c>
      <c r="I396" s="31">
        <f t="shared" si="73"/>
        <v>-1.0517178057494212E-3</v>
      </c>
      <c r="J396" s="31">
        <f t="shared" si="78"/>
        <v>2.1339718277502655E-4</v>
      </c>
      <c r="K396" s="31">
        <f t="shared" si="79"/>
        <v>8.4471720799120007</v>
      </c>
      <c r="M396">
        <v>4874.97</v>
      </c>
      <c r="N396" s="31">
        <f t="shared" si="74"/>
        <v>-7.6780745375750045E-3</v>
      </c>
      <c r="O396" s="31">
        <f t="shared" si="80"/>
        <v>2.4857254910793953E-4</v>
      </c>
      <c r="P396" s="31">
        <f t="shared" si="81"/>
        <v>8.0626103241778377</v>
      </c>
      <c r="R396">
        <v>13111.89</v>
      </c>
      <c r="S396" s="31">
        <f t="shared" si="75"/>
        <v>-1.0455509745721524E-2</v>
      </c>
      <c r="T396" s="31">
        <f t="shared" si="82"/>
        <v>4.6524863053772433E-4</v>
      </c>
      <c r="U396" s="31">
        <f t="shared" si="83"/>
        <v>7.437972446201444</v>
      </c>
      <c r="V396" s="14"/>
    </row>
    <row r="397" spans="1:22" x14ac:dyDescent="0.25">
      <c r="A397" s="2">
        <v>391</v>
      </c>
      <c r="B397" s="1">
        <v>39548</v>
      </c>
      <c r="C397">
        <v>12581.98</v>
      </c>
      <c r="D397" s="31">
        <f t="shared" si="72"/>
        <v>4.3680741039939571E-3</v>
      </c>
      <c r="E397" s="31">
        <f t="shared" si="76"/>
        <v>2.1178233981743161E-4</v>
      </c>
      <c r="F397" s="31">
        <f t="shared" si="77"/>
        <v>8.3698586747732637</v>
      </c>
      <c r="H397">
        <v>5965.1</v>
      </c>
      <c r="I397" s="31">
        <f t="shared" si="73"/>
        <v>-3.141763732682577E-3</v>
      </c>
      <c r="J397" s="31">
        <f t="shared" si="78"/>
        <v>1.897859913529317E-4</v>
      </c>
      <c r="K397" s="31">
        <f t="shared" si="79"/>
        <v>8.5176039564511363</v>
      </c>
      <c r="M397">
        <v>4859.42</v>
      </c>
      <c r="N397" s="31">
        <f t="shared" si="74"/>
        <v>-3.189763219055744E-3</v>
      </c>
      <c r="O397" s="31">
        <f t="shared" si="80"/>
        <v>2.3193164203929212E-4</v>
      </c>
      <c r="P397" s="31">
        <f t="shared" si="81"/>
        <v>8.3251989615144275</v>
      </c>
      <c r="R397">
        <v>12945.3</v>
      </c>
      <c r="S397" s="31">
        <f t="shared" si="75"/>
        <v>-1.2705262170442259E-2</v>
      </c>
      <c r="T397" s="31">
        <f t="shared" si="82"/>
        <v>4.3279041828188223E-4</v>
      </c>
      <c r="U397" s="31">
        <f t="shared" si="83"/>
        <v>7.3722734653250521</v>
      </c>
      <c r="V397" s="14"/>
    </row>
    <row r="398" spans="1:22" x14ac:dyDescent="0.25">
      <c r="A398" s="2">
        <v>392</v>
      </c>
      <c r="B398" s="1">
        <v>39549</v>
      </c>
      <c r="C398">
        <v>12325.42</v>
      </c>
      <c r="D398" s="31">
        <f t="shared" si="72"/>
        <v>-2.0391067224713399E-2</v>
      </c>
      <c r="E398" s="31">
        <f t="shared" si="76"/>
        <v>2.0615940242071253E-4</v>
      </c>
      <c r="F398" s="31">
        <f t="shared" si="77"/>
        <v>6.469996184192917</v>
      </c>
      <c r="H398">
        <v>5895.5</v>
      </c>
      <c r="I398" s="31">
        <f t="shared" si="73"/>
        <v>-1.1667868099445165E-2</v>
      </c>
      <c r="J398" s="31">
        <f t="shared" si="78"/>
        <v>1.6977565920493849E-4</v>
      </c>
      <c r="K398" s="31">
        <f t="shared" si="79"/>
        <v>7.8791559403726019</v>
      </c>
      <c r="M398">
        <v>4797.93</v>
      </c>
      <c r="N398" s="31">
        <f t="shared" si="74"/>
        <v>-1.2653773495602311E-2</v>
      </c>
      <c r="O398" s="31">
        <f t="shared" si="80"/>
        <v>2.1247038297247676E-4</v>
      </c>
      <c r="P398" s="31">
        <f t="shared" si="81"/>
        <v>7.7031065271501342</v>
      </c>
      <c r="R398">
        <v>13323.73</v>
      </c>
      <c r="S398" s="31">
        <f t="shared" si="75"/>
        <v>2.9233003483889929E-2</v>
      </c>
      <c r="T398" s="31">
        <f t="shared" si="82"/>
        <v>4.0804382331531596E-4</v>
      </c>
      <c r="U398" s="31">
        <f t="shared" si="83"/>
        <v>5.7098303094587948</v>
      </c>
      <c r="V398" s="14"/>
    </row>
    <row r="399" spans="1:22" x14ac:dyDescent="0.25">
      <c r="A399" s="2">
        <v>393</v>
      </c>
      <c r="B399" s="1">
        <v>39552</v>
      </c>
      <c r="C399">
        <v>12302.06</v>
      </c>
      <c r="D399" s="31">
        <f t="shared" si="72"/>
        <v>-1.8952701003292856E-3</v>
      </c>
      <c r="E399" s="31">
        <f t="shared" si="76"/>
        <v>2.1227646244024242E-4</v>
      </c>
      <c r="F399" s="31">
        <f t="shared" si="77"/>
        <v>8.4406995054078422</v>
      </c>
      <c r="H399">
        <v>5831.6</v>
      </c>
      <c r="I399" s="31">
        <f t="shared" si="73"/>
        <v>-1.0838775337121472E-2</v>
      </c>
      <c r="J399" s="31">
        <f t="shared" si="78"/>
        <v>1.6603457794662493E-4</v>
      </c>
      <c r="K399" s="31">
        <f t="shared" si="79"/>
        <v>7.9957567499654072</v>
      </c>
      <c r="M399">
        <v>4766.49</v>
      </c>
      <c r="N399" s="31">
        <f t="shared" si="74"/>
        <v>-6.5528259061721425E-3</v>
      </c>
      <c r="O399" s="31">
        <f t="shared" si="80"/>
        <v>2.0787596943169502E-4</v>
      </c>
      <c r="P399" s="31">
        <f t="shared" si="81"/>
        <v>8.2720057477531022</v>
      </c>
      <c r="R399">
        <v>12917.51</v>
      </c>
      <c r="S399" s="31">
        <f t="shared" si="75"/>
        <v>-3.0488459312820012E-2</v>
      </c>
      <c r="T399" s="31">
        <f t="shared" si="82"/>
        <v>4.4876349840604172E-4</v>
      </c>
      <c r="U399" s="31">
        <f t="shared" si="83"/>
        <v>5.6376648085733718</v>
      </c>
      <c r="V399" s="14"/>
    </row>
    <row r="400" spans="1:22" x14ac:dyDescent="0.25">
      <c r="A400" s="2">
        <v>394</v>
      </c>
      <c r="B400" s="1">
        <v>39553</v>
      </c>
      <c r="C400">
        <v>12362.47</v>
      </c>
      <c r="D400" s="31">
        <f t="shared" si="72"/>
        <v>4.9105596948803582E-3</v>
      </c>
      <c r="E400" s="31">
        <f t="shared" si="76"/>
        <v>2.0618717556606135E-4</v>
      </c>
      <c r="F400" s="31">
        <f t="shared" si="77"/>
        <v>8.3697761517443201</v>
      </c>
      <c r="H400">
        <v>5906.9</v>
      </c>
      <c r="I400" s="31">
        <f t="shared" si="73"/>
        <v>1.2912408258453816E-2</v>
      </c>
      <c r="J400" s="31">
        <f t="shared" si="78"/>
        <v>1.6063419142672779E-4</v>
      </c>
      <c r="K400" s="31">
        <f t="shared" si="79"/>
        <v>7.6984307064936699</v>
      </c>
      <c r="M400">
        <v>4780.68</v>
      </c>
      <c r="N400" s="31">
        <f t="shared" si="74"/>
        <v>2.9770334145252609E-3</v>
      </c>
      <c r="O400" s="31">
        <f t="shared" si="80"/>
        <v>1.9340125130892444E-4</v>
      </c>
      <c r="P400" s="31">
        <f t="shared" si="81"/>
        <v>8.5049179071369263</v>
      </c>
      <c r="R400">
        <v>12990.58</v>
      </c>
      <c r="S400" s="31">
        <f t="shared" si="75"/>
        <v>5.6566629327168862E-3</v>
      </c>
      <c r="T400" s="31">
        <f t="shared" si="82"/>
        <v>4.9260724267511248E-4</v>
      </c>
      <c r="U400" s="31">
        <f t="shared" si="83"/>
        <v>7.550842289288684</v>
      </c>
      <c r="V400" s="14"/>
    </row>
    <row r="401" spans="1:22" x14ac:dyDescent="0.25">
      <c r="A401" s="2">
        <v>395</v>
      </c>
      <c r="B401" s="1">
        <v>39554</v>
      </c>
      <c r="C401">
        <v>12619.27</v>
      </c>
      <c r="D401" s="31">
        <f t="shared" si="72"/>
        <v>2.0772547880803845E-2</v>
      </c>
      <c r="E401" s="31">
        <f t="shared" si="76"/>
        <v>2.008743769940443E-4</v>
      </c>
      <c r="F401" s="31">
        <f t="shared" si="77"/>
        <v>6.3647283649756741</v>
      </c>
      <c r="H401">
        <v>6046.2</v>
      </c>
      <c r="I401" s="31">
        <f t="shared" si="73"/>
        <v>2.3582589852545362E-2</v>
      </c>
      <c r="J401" s="31">
        <f t="shared" si="78"/>
        <v>1.6131220430139919E-4</v>
      </c>
      <c r="K401" s="31">
        <f t="shared" si="79"/>
        <v>5.2845776630353818</v>
      </c>
      <c r="M401">
        <v>4855.1000000000004</v>
      </c>
      <c r="N401" s="31">
        <f t="shared" si="74"/>
        <v>1.5566823129763981E-2</v>
      </c>
      <c r="O401" s="31">
        <f t="shared" si="80"/>
        <v>1.7720626689681239E-4</v>
      </c>
      <c r="P401" s="31">
        <f t="shared" si="81"/>
        <v>7.2707163996757025</v>
      </c>
      <c r="R401">
        <v>13146.13</v>
      </c>
      <c r="S401" s="31">
        <f t="shared" si="75"/>
        <v>1.1974061204349557E-2</v>
      </c>
      <c r="T401" s="31">
        <f t="shared" si="82"/>
        <v>4.5060314595005249E-4</v>
      </c>
      <c r="U401" s="31">
        <f t="shared" si="83"/>
        <v>7.3867319355372381</v>
      </c>
      <c r="V401" s="14"/>
    </row>
    <row r="402" spans="1:22" x14ac:dyDescent="0.25">
      <c r="A402" s="2">
        <v>396</v>
      </c>
      <c r="B402" s="1">
        <v>39555</v>
      </c>
      <c r="C402">
        <v>12620.49</v>
      </c>
      <c r="D402" s="31">
        <f t="shared" si="72"/>
        <v>9.6677541569309888E-5</v>
      </c>
      <c r="E402" s="31">
        <f t="shared" si="76"/>
        <v>2.0760385867864129E-4</v>
      </c>
      <c r="F402" s="31">
        <f t="shared" si="77"/>
        <v>8.4798337986951662</v>
      </c>
      <c r="H402">
        <v>5980.4</v>
      </c>
      <c r="I402" s="31">
        <f t="shared" si="73"/>
        <v>-1.088286857861139E-2</v>
      </c>
      <c r="J402" s="31">
        <f t="shared" si="78"/>
        <v>2.0522512151421293E-4</v>
      </c>
      <c r="K402" s="31">
        <f t="shared" si="79"/>
        <v>7.9142961528676397</v>
      </c>
      <c r="M402">
        <v>4862.1400000000003</v>
      </c>
      <c r="N402" s="31">
        <f t="shared" si="74"/>
        <v>1.4500216267430048E-3</v>
      </c>
      <c r="O402" s="31">
        <f t="shared" si="80"/>
        <v>1.829211320509869E-4</v>
      </c>
      <c r="P402" s="31">
        <f t="shared" si="81"/>
        <v>8.5949611029022996</v>
      </c>
      <c r="R402">
        <v>13398.3</v>
      </c>
      <c r="S402" s="31">
        <f t="shared" si="75"/>
        <v>1.9182071073388145E-2</v>
      </c>
      <c r="T402" s="31">
        <f t="shared" si="82"/>
        <v>4.2258654751818061E-4</v>
      </c>
      <c r="U402" s="31">
        <f t="shared" si="83"/>
        <v>6.8984026940806125</v>
      </c>
      <c r="V402" s="14"/>
    </row>
    <row r="403" spans="1:22" x14ac:dyDescent="0.25">
      <c r="A403" s="2">
        <v>397</v>
      </c>
      <c r="B403" s="1">
        <v>39556</v>
      </c>
      <c r="C403">
        <v>12849.36</v>
      </c>
      <c r="D403" s="31">
        <f t="shared" si="72"/>
        <v>1.8134795083233759E-2</v>
      </c>
      <c r="E403" s="31">
        <f t="shared" si="76"/>
        <v>2.015463744825733E-4</v>
      </c>
      <c r="F403" s="31">
        <f t="shared" si="77"/>
        <v>6.8777534799423314</v>
      </c>
      <c r="H403">
        <v>6056.5</v>
      </c>
      <c r="I403" s="31">
        <f t="shared" si="73"/>
        <v>1.2724901344391741E-2</v>
      </c>
      <c r="J403" s="31">
        <f t="shared" si="78"/>
        <v>1.9557245465406136E-4</v>
      </c>
      <c r="K403" s="31">
        <f t="shared" si="79"/>
        <v>7.7116352576583251</v>
      </c>
      <c r="M403">
        <v>4961.6899999999996</v>
      </c>
      <c r="N403" s="31">
        <f t="shared" si="74"/>
        <v>2.0474523563698138E-2</v>
      </c>
      <c r="O403" s="31">
        <f t="shared" si="80"/>
        <v>1.6705260845772501E-4</v>
      </c>
      <c r="P403" s="31">
        <f t="shared" si="81"/>
        <v>6.1877760370702761</v>
      </c>
      <c r="R403">
        <v>13476.45</v>
      </c>
      <c r="S403" s="31">
        <f t="shared" si="75"/>
        <v>5.8328295380758351E-3</v>
      </c>
      <c r="T403" s="31">
        <f t="shared" si="82"/>
        <v>4.1760427608470872E-4</v>
      </c>
      <c r="U403" s="31">
        <f t="shared" si="83"/>
        <v>7.699507047943448</v>
      </c>
      <c r="V403" s="14"/>
    </row>
    <row r="404" spans="1:22" x14ac:dyDescent="0.25">
      <c r="A404" s="2">
        <v>398</v>
      </c>
      <c r="B404" s="1">
        <v>39559</v>
      </c>
      <c r="C404">
        <v>12825.02</v>
      </c>
      <c r="D404" s="31">
        <f t="shared" si="72"/>
        <v>-1.894257768480309E-3</v>
      </c>
      <c r="E404" s="31">
        <f t="shared" si="76"/>
        <v>2.052616251569389E-4</v>
      </c>
      <c r="F404" s="31">
        <f t="shared" si="77"/>
        <v>8.4737440064654272</v>
      </c>
      <c r="H404">
        <v>6053</v>
      </c>
      <c r="I404" s="31">
        <f t="shared" si="73"/>
        <v>-5.7789152150582016E-4</v>
      </c>
      <c r="J404" s="31">
        <f t="shared" si="78"/>
        <v>1.918299467426009E-4</v>
      </c>
      <c r="K404" s="31">
        <f t="shared" si="79"/>
        <v>8.5571603627671387</v>
      </c>
      <c r="M404">
        <v>4910.3500000000004</v>
      </c>
      <c r="N404" s="31">
        <f t="shared" si="74"/>
        <v>-1.0347280865995102E-2</v>
      </c>
      <c r="O404" s="31">
        <f t="shared" si="80"/>
        <v>1.8918144116000953E-4</v>
      </c>
      <c r="P404" s="31">
        <f t="shared" si="81"/>
        <v>8.0068593641086512</v>
      </c>
      <c r="R404">
        <v>13696.55</v>
      </c>
      <c r="S404" s="31">
        <f t="shared" si="75"/>
        <v>1.6332194309332096E-2</v>
      </c>
      <c r="T404" s="31">
        <f t="shared" si="82"/>
        <v>3.8262446247331369E-4</v>
      </c>
      <c r="U404" s="31">
        <f t="shared" si="83"/>
        <v>7.1713224376437124</v>
      </c>
      <c r="V404" s="14"/>
    </row>
    <row r="405" spans="1:22" x14ac:dyDescent="0.25">
      <c r="A405" s="2">
        <v>399</v>
      </c>
      <c r="B405" s="1">
        <v>39560</v>
      </c>
      <c r="C405">
        <v>12720.23</v>
      </c>
      <c r="D405" s="31">
        <f t="shared" si="72"/>
        <v>-8.1707474920117758E-3</v>
      </c>
      <c r="E405" s="31">
        <f t="shared" si="76"/>
        <v>1.9937691511604061E-4</v>
      </c>
      <c r="F405" s="31">
        <f t="shared" si="77"/>
        <v>8.1854647099508782</v>
      </c>
      <c r="H405">
        <v>6034.7</v>
      </c>
      <c r="I405" s="31">
        <f t="shared" si="73"/>
        <v>-3.0232942342640315E-3</v>
      </c>
      <c r="J405" s="31">
        <f t="shared" si="78"/>
        <v>1.7053160206636188E-4</v>
      </c>
      <c r="K405" s="31">
        <f t="shared" si="79"/>
        <v>8.6229910188440506</v>
      </c>
      <c r="M405">
        <v>4872.6400000000003</v>
      </c>
      <c r="N405" s="31">
        <f t="shared" si="74"/>
        <v>-7.679696966611348E-3</v>
      </c>
      <c r="O405" s="31">
        <f t="shared" si="80"/>
        <v>1.819750612610459E-4</v>
      </c>
      <c r="P405" s="31">
        <f t="shared" si="81"/>
        <v>8.2875429497579454</v>
      </c>
      <c r="R405">
        <v>13547.82</v>
      </c>
      <c r="S405" s="31">
        <f t="shared" si="75"/>
        <v>-1.0858938929876471E-2</v>
      </c>
      <c r="T405" s="31">
        <f t="shared" si="82"/>
        <v>3.7205672739749153E-4</v>
      </c>
      <c r="U405" s="31">
        <f t="shared" si="83"/>
        <v>7.5795325664668445</v>
      </c>
      <c r="V405" s="14"/>
    </row>
    <row r="406" spans="1:22" x14ac:dyDescent="0.25">
      <c r="A406" s="2">
        <v>400</v>
      </c>
      <c r="B406" s="1">
        <v>39561</v>
      </c>
      <c r="C406">
        <v>12763.22</v>
      </c>
      <c r="D406" s="31">
        <f t="shared" si="72"/>
        <v>3.3796558710023155E-3</v>
      </c>
      <c r="E406" s="31">
        <f t="shared" si="76"/>
        <v>1.9550726505805866E-4</v>
      </c>
      <c r="F406" s="31">
        <f t="shared" si="77"/>
        <v>8.481490258923829</v>
      </c>
      <c r="H406">
        <v>6083.6</v>
      </c>
      <c r="I406" s="31">
        <f t="shared" si="73"/>
        <v>8.1031368585017562E-3</v>
      </c>
      <c r="J406" s="31">
        <f t="shared" si="78"/>
        <v>1.5258152675811545E-4</v>
      </c>
      <c r="K406" s="31">
        <f t="shared" si="79"/>
        <v>8.3574787600291618</v>
      </c>
      <c r="M406">
        <v>4944.6499999999996</v>
      </c>
      <c r="N406" s="31">
        <f t="shared" si="74"/>
        <v>1.4778436330202786E-2</v>
      </c>
      <c r="O406" s="31">
        <f t="shared" si="80"/>
        <v>1.7118089441038267E-4</v>
      </c>
      <c r="P406" s="31">
        <f t="shared" si="81"/>
        <v>7.3969336451196286</v>
      </c>
      <c r="R406">
        <v>13579.16</v>
      </c>
      <c r="S406" s="31">
        <f t="shared" si="75"/>
        <v>2.3132873037876311E-3</v>
      </c>
      <c r="T406" s="31">
        <f t="shared" si="82"/>
        <v>3.488810643933484E-4</v>
      </c>
      <c r="U406" s="31">
        <f t="shared" si="83"/>
        <v>7.9454410238374811</v>
      </c>
      <c r="V406" s="14"/>
    </row>
    <row r="407" spans="1:22" x14ac:dyDescent="0.25">
      <c r="A407" s="2">
        <v>401</v>
      </c>
      <c r="B407" s="1">
        <v>39562</v>
      </c>
      <c r="C407">
        <v>12848.95</v>
      </c>
      <c r="D407" s="31">
        <f t="shared" si="72"/>
        <v>6.7169570061474601E-3</v>
      </c>
      <c r="E407" s="31">
        <f t="shared" si="76"/>
        <v>1.9013576884032533E-4</v>
      </c>
      <c r="F407" s="31">
        <f t="shared" si="77"/>
        <v>8.3304811434340671</v>
      </c>
      <c r="H407">
        <v>6050.7</v>
      </c>
      <c r="I407" s="31">
        <f t="shared" si="73"/>
        <v>-5.407982115852545E-3</v>
      </c>
      <c r="J407" s="31">
        <f t="shared" si="78"/>
        <v>1.4291413350291983E-4</v>
      </c>
      <c r="K407" s="31">
        <f t="shared" si="79"/>
        <v>8.6486243179724624</v>
      </c>
      <c r="M407">
        <v>4929.55</v>
      </c>
      <c r="N407" s="31">
        <f t="shared" si="74"/>
        <v>-3.05380562830523E-3</v>
      </c>
      <c r="O407" s="31">
        <f t="shared" si="80"/>
        <v>1.7532500468098647E-4</v>
      </c>
      <c r="P407" s="31">
        <f t="shared" si="81"/>
        <v>8.5956780427800368</v>
      </c>
      <c r="R407">
        <v>13540.87</v>
      </c>
      <c r="S407" s="31">
        <f t="shared" si="75"/>
        <v>-2.8197620471368669E-3</v>
      </c>
      <c r="T407" s="31">
        <f t="shared" si="82"/>
        <v>3.1755374605045675E-4</v>
      </c>
      <c r="U407" s="31">
        <f t="shared" si="83"/>
        <v>8.0298250111721128</v>
      </c>
      <c r="V407" s="14"/>
    </row>
    <row r="408" spans="1:22" x14ac:dyDescent="0.25">
      <c r="A408" s="2">
        <v>402</v>
      </c>
      <c r="B408" s="1">
        <v>39563</v>
      </c>
      <c r="C408">
        <v>12891.86</v>
      </c>
      <c r="D408" s="31">
        <f t="shared" si="72"/>
        <v>3.3395724942504915E-3</v>
      </c>
      <c r="E408" s="31">
        <f t="shared" si="76"/>
        <v>1.8590422247895843E-4</v>
      </c>
      <c r="F408" s="31">
        <f t="shared" si="77"/>
        <v>8.5302870663520238</v>
      </c>
      <c r="H408">
        <v>6091.4</v>
      </c>
      <c r="I408" s="31">
        <f t="shared" si="73"/>
        <v>6.7264944551869736E-3</v>
      </c>
      <c r="J408" s="31">
        <f t="shared" si="78"/>
        <v>1.3027189829438495E-4</v>
      </c>
      <c r="K408" s="31">
        <f t="shared" si="79"/>
        <v>8.5985691311073502</v>
      </c>
      <c r="M408">
        <v>4978.21</v>
      </c>
      <c r="N408" s="31">
        <f t="shared" si="74"/>
        <v>9.8710835674655599E-3</v>
      </c>
      <c r="O408" s="31">
        <f t="shared" si="80"/>
        <v>1.6075701293515125E-4</v>
      </c>
      <c r="P408" s="31">
        <f t="shared" si="81"/>
        <v>8.1294950135905264</v>
      </c>
      <c r="R408">
        <v>13863.47</v>
      </c>
      <c r="S408" s="31">
        <f t="shared" si="75"/>
        <v>2.3824170825065046E-2</v>
      </c>
      <c r="T408" s="31">
        <f t="shared" si="82"/>
        <v>2.8932032082400997E-4</v>
      </c>
      <c r="U408" s="31">
        <f t="shared" si="83"/>
        <v>6.1861674312106709</v>
      </c>
      <c r="V408" s="14"/>
    </row>
    <row r="409" spans="1:22" x14ac:dyDescent="0.25">
      <c r="A409" s="2">
        <v>403</v>
      </c>
      <c r="B409" s="1">
        <v>39566</v>
      </c>
      <c r="C409">
        <v>12871.75</v>
      </c>
      <c r="D409" s="31">
        <f t="shared" si="72"/>
        <v>-1.5598990370668455E-3</v>
      </c>
      <c r="E409" s="31">
        <f t="shared" si="76"/>
        <v>1.8080507845263127E-4</v>
      </c>
      <c r="F409" s="31">
        <f t="shared" si="77"/>
        <v>8.6046329648676618</v>
      </c>
      <c r="H409">
        <v>6090.4</v>
      </c>
      <c r="I409" s="31">
        <f t="shared" si="73"/>
        <v>-1.6416587319827955E-4</v>
      </c>
      <c r="J409" s="31">
        <f t="shared" si="78"/>
        <v>1.2081521616527302E-4</v>
      </c>
      <c r="K409" s="31">
        <f t="shared" si="79"/>
        <v>9.0210252472428909</v>
      </c>
      <c r="M409">
        <v>5012.75</v>
      </c>
      <c r="N409" s="31">
        <f t="shared" si="74"/>
        <v>6.9382368361318551E-3</v>
      </c>
      <c r="O409" s="31">
        <f t="shared" si="80"/>
        <v>1.5520020181852381E-4</v>
      </c>
      <c r="P409" s="31">
        <f t="shared" si="81"/>
        <v>8.4606202439412588</v>
      </c>
      <c r="R409">
        <v>13894.37</v>
      </c>
      <c r="S409" s="31">
        <f t="shared" si="75"/>
        <v>2.2288792055669654E-3</v>
      </c>
      <c r="T409" s="31">
        <f t="shared" si="82"/>
        <v>3.1469651417612957E-4</v>
      </c>
      <c r="U409" s="31">
        <f t="shared" si="83"/>
        <v>8.0481155022314006</v>
      </c>
      <c r="V409" s="14"/>
    </row>
    <row r="410" spans="1:22" x14ac:dyDescent="0.25">
      <c r="A410" s="2">
        <v>404</v>
      </c>
      <c r="B410" s="1">
        <v>39568</v>
      </c>
      <c r="C410">
        <v>12820.13</v>
      </c>
      <c r="D410" s="31">
        <f t="shared" si="72"/>
        <v>-4.0103327053431581E-3</v>
      </c>
      <c r="E410" s="31">
        <f t="shared" si="76"/>
        <v>1.7560029577926611E-4</v>
      </c>
      <c r="F410" s="31">
        <f t="shared" si="77"/>
        <v>8.5557128272363876</v>
      </c>
      <c r="H410">
        <v>6087.3</v>
      </c>
      <c r="I410" s="31">
        <f t="shared" si="73"/>
        <v>-5.0899776697744886E-4</v>
      </c>
      <c r="J410" s="31">
        <f t="shared" si="78"/>
        <v>1.0738104377614442E-4</v>
      </c>
      <c r="K410" s="31">
        <f t="shared" si="79"/>
        <v>9.1367141881278293</v>
      </c>
      <c r="M410">
        <v>4996.54</v>
      </c>
      <c r="N410" s="31">
        <f t="shared" si="74"/>
        <v>-3.2337539274849207E-3</v>
      </c>
      <c r="O410" s="31">
        <f t="shared" si="80"/>
        <v>1.4580458971915215E-4</v>
      </c>
      <c r="P410" s="31">
        <f t="shared" si="81"/>
        <v>8.7615228526975848</v>
      </c>
      <c r="R410">
        <v>13849.99</v>
      </c>
      <c r="S410" s="31">
        <f t="shared" si="75"/>
        <v>-3.1940994805810564E-3</v>
      </c>
      <c r="T410" s="31">
        <f t="shared" si="82"/>
        <v>2.8645160566769109E-4</v>
      </c>
      <c r="U410" s="31">
        <f t="shared" si="83"/>
        <v>8.1223249129570725</v>
      </c>
      <c r="V410" s="14"/>
    </row>
    <row r="411" spans="1:22" x14ac:dyDescent="0.25">
      <c r="A411" s="2">
        <v>405</v>
      </c>
      <c r="B411" s="1">
        <v>39570</v>
      </c>
      <c r="C411">
        <v>13058.2</v>
      </c>
      <c r="D411" s="31">
        <f t="shared" si="72"/>
        <v>1.8570014500633111E-2</v>
      </c>
      <c r="E411" s="31">
        <f t="shared" si="76"/>
        <v>1.7094566935813265E-4</v>
      </c>
      <c r="F411" s="31">
        <f t="shared" si="77"/>
        <v>6.6568838468029305</v>
      </c>
      <c r="H411">
        <v>6215.5</v>
      </c>
      <c r="I411" s="31">
        <f t="shared" si="73"/>
        <v>2.1060240172161682E-2</v>
      </c>
      <c r="J411" s="31">
        <f t="shared" si="78"/>
        <v>9.5466848829956435E-5</v>
      </c>
      <c r="K411" s="31">
        <f t="shared" si="79"/>
        <v>4.6107866383093574</v>
      </c>
      <c r="M411">
        <v>5069.71</v>
      </c>
      <c r="N411" s="31">
        <f t="shared" si="74"/>
        <v>1.4644133740548473E-2</v>
      </c>
      <c r="O411" s="31">
        <f t="shared" si="80"/>
        <v>1.3392658504917141E-4</v>
      </c>
      <c r="P411" s="31">
        <f t="shared" si="81"/>
        <v>7.3169634892046158</v>
      </c>
      <c r="R411">
        <v>14049.26</v>
      </c>
      <c r="S411" s="31">
        <f t="shared" si="75"/>
        <v>1.438773602002604E-2</v>
      </c>
      <c r="T411" s="31">
        <f t="shared" si="82"/>
        <v>2.6125975423550778E-4</v>
      </c>
      <c r="U411" s="31">
        <f t="shared" si="83"/>
        <v>7.4576539100931205</v>
      </c>
      <c r="V411" s="14"/>
    </row>
    <row r="412" spans="1:22" x14ac:dyDescent="0.25">
      <c r="A412" s="2">
        <v>406</v>
      </c>
      <c r="B412" s="1">
        <v>39575</v>
      </c>
      <c r="C412">
        <v>12814.35</v>
      </c>
      <c r="D412" s="31">
        <f t="shared" si="72"/>
        <v>-1.8674089843929511E-2</v>
      </c>
      <c r="E412" s="31">
        <f t="shared" si="76"/>
        <v>1.7601996102791631E-4</v>
      </c>
      <c r="F412" s="31">
        <f t="shared" si="77"/>
        <v>6.6637649399693117</v>
      </c>
      <c r="H412">
        <v>6261</v>
      </c>
      <c r="I412" s="31">
        <f t="shared" si="73"/>
        <v>7.3204086557799048E-3</v>
      </c>
      <c r="J412" s="31">
        <f t="shared" si="78"/>
        <v>1.3417913822048758E-4</v>
      </c>
      <c r="K412" s="31">
        <f t="shared" si="79"/>
        <v>8.5169554045795923</v>
      </c>
      <c r="M412">
        <v>5075.3100000000004</v>
      </c>
      <c r="N412" s="31">
        <f t="shared" si="74"/>
        <v>1.1045996713816696E-3</v>
      </c>
      <c r="O412" s="31">
        <f t="shared" si="80"/>
        <v>1.4099332646291327E-4</v>
      </c>
      <c r="P412" s="31">
        <f t="shared" si="81"/>
        <v>8.8581441109120842</v>
      </c>
      <c r="R412">
        <v>14102.48</v>
      </c>
      <c r="S412" s="31">
        <f t="shared" si="75"/>
        <v>3.7880998714522576E-3</v>
      </c>
      <c r="T412" s="31">
        <f t="shared" si="82"/>
        <v>2.5631230832026469E-4</v>
      </c>
      <c r="U412" s="31">
        <f t="shared" si="83"/>
        <v>8.2131286839511457</v>
      </c>
      <c r="V412" s="14"/>
    </row>
    <row r="413" spans="1:22" x14ac:dyDescent="0.25">
      <c r="A413" s="2">
        <v>407</v>
      </c>
      <c r="B413" s="1">
        <v>39576</v>
      </c>
      <c r="C413">
        <v>12866.78</v>
      </c>
      <c r="D413" s="31">
        <f t="shared" si="72"/>
        <v>4.0915067873126838E-3</v>
      </c>
      <c r="E413" s="31">
        <f t="shared" si="76"/>
        <v>1.8105929289065304E-4</v>
      </c>
      <c r="F413" s="31">
        <f t="shared" si="77"/>
        <v>8.5242277319251532</v>
      </c>
      <c r="H413">
        <v>6270.8</v>
      </c>
      <c r="I413" s="31">
        <f t="shared" si="73"/>
        <v>1.565245168503463E-3</v>
      </c>
      <c r="J413" s="31">
        <f t="shared" si="78"/>
        <v>1.2521576670789484E-4</v>
      </c>
      <c r="K413" s="31">
        <f t="shared" si="79"/>
        <v>8.9659060093724374</v>
      </c>
      <c r="M413">
        <v>5055.58</v>
      </c>
      <c r="N413" s="31">
        <f t="shared" si="74"/>
        <v>-3.8874472692309379E-3</v>
      </c>
      <c r="O413" s="31">
        <f t="shared" si="80"/>
        <v>1.287269198190212E-4</v>
      </c>
      <c r="P413" s="31">
        <f t="shared" si="81"/>
        <v>8.8404195828350254</v>
      </c>
      <c r="R413">
        <v>13943.26</v>
      </c>
      <c r="S413" s="31">
        <f t="shared" si="75"/>
        <v>-1.1290212785268927E-2</v>
      </c>
      <c r="T413" s="31">
        <f t="shared" si="82"/>
        <v>2.3424714721097776E-4</v>
      </c>
      <c r="U413" s="31">
        <f t="shared" si="83"/>
        <v>7.8149696440353669</v>
      </c>
      <c r="V413" s="14"/>
    </row>
    <row r="414" spans="1:22" x14ac:dyDescent="0.25">
      <c r="A414" s="2">
        <v>408</v>
      </c>
      <c r="B414" s="1">
        <v>39577</v>
      </c>
      <c r="C414">
        <v>12745.88</v>
      </c>
      <c r="D414" s="31">
        <f t="shared" si="72"/>
        <v>-9.3962902917436569E-3</v>
      </c>
      <c r="E414" s="31">
        <f t="shared" si="76"/>
        <v>1.7626456629485425E-4</v>
      </c>
      <c r="F414" s="31">
        <f t="shared" si="77"/>
        <v>8.1426281617396601</v>
      </c>
      <c r="H414">
        <v>6204.7</v>
      </c>
      <c r="I414" s="31">
        <f t="shared" si="73"/>
        <v>-1.0540919818842949E-2</v>
      </c>
      <c r="J414" s="31">
        <f t="shared" si="78"/>
        <v>1.1156165415774703E-4</v>
      </c>
      <c r="K414" s="31">
        <f t="shared" si="79"/>
        <v>8.1049727594830916</v>
      </c>
      <c r="M414">
        <v>4960.5600000000004</v>
      </c>
      <c r="N414" s="31">
        <f t="shared" si="74"/>
        <v>-1.8795073957884066E-2</v>
      </c>
      <c r="O414" s="31">
        <f t="shared" si="80"/>
        <v>1.1875616773096101E-4</v>
      </c>
      <c r="P414" s="31">
        <f t="shared" si="81"/>
        <v>6.0638153699553072</v>
      </c>
      <c r="R414">
        <v>13655.34</v>
      </c>
      <c r="S414" s="31">
        <f t="shared" si="75"/>
        <v>-2.0649403367648603E-2</v>
      </c>
      <c r="T414" s="31">
        <f t="shared" si="82"/>
        <v>2.2450977850879415E-4</v>
      </c>
      <c r="U414" s="31">
        <f t="shared" si="83"/>
        <v>6.502351705994994</v>
      </c>
      <c r="V414" s="14"/>
    </row>
    <row r="415" spans="1:22" x14ac:dyDescent="0.25">
      <c r="A415" s="2">
        <v>409</v>
      </c>
      <c r="B415" s="1">
        <v>39580</v>
      </c>
      <c r="C415">
        <v>12876.05</v>
      </c>
      <c r="D415" s="31">
        <f t="shared" si="72"/>
        <v>1.0212711872385436E-2</v>
      </c>
      <c r="E415" s="31">
        <f t="shared" si="76"/>
        <v>1.7369752877328189E-4</v>
      </c>
      <c r="F415" s="31">
        <f t="shared" si="77"/>
        <v>8.0577289766457021</v>
      </c>
      <c r="H415">
        <v>6220.6</v>
      </c>
      <c r="I415" s="31">
        <f t="shared" si="73"/>
        <v>2.5625735329670323E-3</v>
      </c>
      <c r="J415" s="31">
        <f t="shared" si="78"/>
        <v>1.1151153098128463E-4</v>
      </c>
      <c r="K415" s="31">
        <f t="shared" si="79"/>
        <v>9.0424937298354653</v>
      </c>
      <c r="M415">
        <v>4976.21</v>
      </c>
      <c r="N415" s="31">
        <f t="shared" si="74"/>
        <v>3.1548857387068466E-3</v>
      </c>
      <c r="O415" s="31">
        <f t="shared" si="80"/>
        <v>1.393356202347897E-4</v>
      </c>
      <c r="P415" s="31">
        <f t="shared" si="81"/>
        <v>8.8071909771860124</v>
      </c>
      <c r="R415">
        <v>13743.36</v>
      </c>
      <c r="S415" s="31">
        <f t="shared" si="75"/>
        <v>6.4458299829956954E-3</v>
      </c>
      <c r="T415" s="31">
        <f t="shared" si="82"/>
        <v>2.4292044565453488E-4</v>
      </c>
      <c r="U415" s="31">
        <f t="shared" si="83"/>
        <v>8.1517381531139943</v>
      </c>
      <c r="V415" s="14"/>
    </row>
    <row r="416" spans="1:22" x14ac:dyDescent="0.25">
      <c r="A416" s="2">
        <v>410</v>
      </c>
      <c r="B416" s="1">
        <v>39581</v>
      </c>
      <c r="C416">
        <v>12832.18</v>
      </c>
      <c r="D416" s="31">
        <f t="shared" si="72"/>
        <v>-3.4071007801304734E-3</v>
      </c>
      <c r="E416" s="31">
        <f t="shared" si="76"/>
        <v>1.716725351623348E-4</v>
      </c>
      <c r="F416" s="31">
        <f t="shared" si="77"/>
        <v>8.6023026995657865</v>
      </c>
      <c r="H416">
        <v>6211.9</v>
      </c>
      <c r="I416" s="31">
        <f t="shared" si="73"/>
        <v>-1.3985789152172986E-3</v>
      </c>
      <c r="J416" s="31">
        <f t="shared" si="78"/>
        <v>9.9839487958933938E-5</v>
      </c>
      <c r="K416" s="31">
        <f t="shared" si="79"/>
        <v>9.1923551051515062</v>
      </c>
      <c r="M416">
        <v>4998.67</v>
      </c>
      <c r="N416" s="31">
        <f t="shared" si="74"/>
        <v>4.5134751145952511E-3</v>
      </c>
      <c r="O416" s="31">
        <f t="shared" si="80"/>
        <v>1.2798110977211457E-4</v>
      </c>
      <c r="P416" s="31">
        <f t="shared" si="81"/>
        <v>8.8044523811565529</v>
      </c>
      <c r="R416">
        <v>13953.73</v>
      </c>
      <c r="S416" s="31">
        <f t="shared" si="75"/>
        <v>1.53070282667411E-2</v>
      </c>
      <c r="T416" s="31">
        <f t="shared" si="82"/>
        <v>2.2455686658773359E-4</v>
      </c>
      <c r="U416" s="31">
        <f t="shared" si="83"/>
        <v>7.3579705366621422</v>
      </c>
      <c r="V416" s="14"/>
    </row>
    <row r="417" spans="1:22" x14ac:dyDescent="0.25">
      <c r="A417" s="2">
        <v>411</v>
      </c>
      <c r="B417" s="1">
        <v>39582</v>
      </c>
      <c r="C417">
        <v>12898.38</v>
      </c>
      <c r="D417" s="31">
        <f t="shared" si="72"/>
        <v>5.1589051899208795E-3</v>
      </c>
      <c r="E417" s="31">
        <f t="shared" si="76"/>
        <v>1.6700195717601768E-4</v>
      </c>
      <c r="F417" s="31">
        <f t="shared" si="77"/>
        <v>8.5381398113117992</v>
      </c>
      <c r="H417">
        <v>6216</v>
      </c>
      <c r="I417" s="31">
        <f t="shared" si="73"/>
        <v>6.6002350327602896E-4</v>
      </c>
      <c r="J417" s="31">
        <f t="shared" si="78"/>
        <v>8.8952806752095072E-5</v>
      </c>
      <c r="K417" s="31">
        <f t="shared" si="79"/>
        <v>9.3225072626033452</v>
      </c>
      <c r="M417">
        <v>5055.24</v>
      </c>
      <c r="N417" s="31">
        <f t="shared" si="74"/>
        <v>1.1317010324746324E-2</v>
      </c>
      <c r="O417" s="31">
        <f t="shared" si="80"/>
        <v>1.1853735457321314E-4</v>
      </c>
      <c r="P417" s="31">
        <f t="shared" si="81"/>
        <v>7.9598236623550047</v>
      </c>
      <c r="R417">
        <v>14118.55</v>
      </c>
      <c r="S417" s="31">
        <f t="shared" si="75"/>
        <v>1.1811895457343643E-2</v>
      </c>
      <c r="T417" s="31">
        <f t="shared" si="82"/>
        <v>2.2544583310888644E-4</v>
      </c>
      <c r="U417" s="31">
        <f t="shared" si="83"/>
        <v>7.7785641330709012</v>
      </c>
      <c r="V417" s="14"/>
    </row>
    <row r="418" spans="1:22" x14ac:dyDescent="0.25">
      <c r="A418" s="2">
        <v>412</v>
      </c>
      <c r="B418" s="1">
        <v>39583</v>
      </c>
      <c r="C418">
        <v>12992.66</v>
      </c>
      <c r="D418" s="31">
        <f t="shared" si="72"/>
        <v>7.3094450620931201E-3</v>
      </c>
      <c r="E418" s="31">
        <f t="shared" si="76"/>
        <v>1.629055290516676E-4</v>
      </c>
      <c r="F418" s="31">
        <f t="shared" si="77"/>
        <v>8.3943709563203868</v>
      </c>
      <c r="H418">
        <v>6251.8</v>
      </c>
      <c r="I418" s="31">
        <f t="shared" si="73"/>
        <v>5.7593307593307884E-3</v>
      </c>
      <c r="J418" s="31">
        <f t="shared" si="78"/>
        <v>7.9107852104239734E-5</v>
      </c>
      <c r="K418" s="31">
        <f t="shared" si="79"/>
        <v>9.0253988194013388</v>
      </c>
      <c r="M418">
        <v>5057.51</v>
      </c>
      <c r="N418" s="31">
        <f t="shared" si="74"/>
        <v>4.4903901694092401E-4</v>
      </c>
      <c r="O418" s="31">
        <f t="shared" si="80"/>
        <v>1.1937434798347926E-4</v>
      </c>
      <c r="P418" s="31">
        <f t="shared" si="81"/>
        <v>9.0315571141643467</v>
      </c>
      <c r="R418">
        <v>14251.74</v>
      </c>
      <c r="S418" s="31">
        <f t="shared" si="75"/>
        <v>9.433688303685614E-3</v>
      </c>
      <c r="T418" s="31">
        <f t="shared" si="82"/>
        <v>2.1761012627104619E-4</v>
      </c>
      <c r="U418" s="31">
        <f t="shared" si="83"/>
        <v>8.0238425770953352</v>
      </c>
      <c r="V418" s="14"/>
    </row>
    <row r="419" spans="1:22" x14ac:dyDescent="0.25">
      <c r="A419" s="2">
        <v>413</v>
      </c>
      <c r="B419" s="1">
        <v>39584</v>
      </c>
      <c r="C419">
        <v>12986.8</v>
      </c>
      <c r="D419" s="31">
        <f t="shared" si="72"/>
        <v>-4.5102388579402385E-4</v>
      </c>
      <c r="E419" s="31">
        <f t="shared" si="76"/>
        <v>1.5971103959579625E-4</v>
      </c>
      <c r="F419" s="31">
        <f t="shared" si="77"/>
        <v>8.7408706868462058</v>
      </c>
      <c r="H419">
        <v>6304.3</v>
      </c>
      <c r="I419" s="31">
        <f t="shared" si="73"/>
        <v>8.3975814965289997E-3</v>
      </c>
      <c r="J419" s="31">
        <f t="shared" si="78"/>
        <v>7.3998593454885283E-5</v>
      </c>
      <c r="K419" s="31">
        <f t="shared" si="79"/>
        <v>8.558481831713598</v>
      </c>
      <c r="M419">
        <v>5078.04</v>
      </c>
      <c r="N419" s="31">
        <f t="shared" si="74"/>
        <v>4.0593098184679311E-3</v>
      </c>
      <c r="O419" s="31">
        <f t="shared" si="80"/>
        <v>1.0891582595145356E-4</v>
      </c>
      <c r="P419" s="31">
        <f t="shared" si="81"/>
        <v>8.9736441030652507</v>
      </c>
      <c r="R419">
        <v>14219.48</v>
      </c>
      <c r="S419" s="31">
        <f t="shared" si="75"/>
        <v>-2.2635832536939504E-3</v>
      </c>
      <c r="T419" s="31">
        <f t="shared" si="82"/>
        <v>2.0588135093096963E-4</v>
      </c>
      <c r="U419" s="31">
        <f t="shared" si="83"/>
        <v>8.4633233273410777</v>
      </c>
      <c r="V419" s="14"/>
    </row>
    <row r="420" spans="1:22" x14ac:dyDescent="0.25">
      <c r="A420" s="2">
        <v>414</v>
      </c>
      <c r="B420" s="1">
        <v>39587</v>
      </c>
      <c r="C420">
        <v>13028.16</v>
      </c>
      <c r="D420" s="31">
        <f t="shared" si="72"/>
        <v>3.1847722302646214E-3</v>
      </c>
      <c r="E420" s="31">
        <f t="shared" si="76"/>
        <v>1.5505670235193986E-4</v>
      </c>
      <c r="F420" s="31">
        <f t="shared" si="77"/>
        <v>8.7063063632876325</v>
      </c>
      <c r="H420">
        <v>6376.5</v>
      </c>
      <c r="I420" s="31">
        <f t="shared" si="73"/>
        <v>1.1452500674143017E-2</v>
      </c>
      <c r="J420" s="31">
        <f t="shared" si="78"/>
        <v>7.3611631854415778E-5</v>
      </c>
      <c r="K420" s="31">
        <f t="shared" si="79"/>
        <v>7.7349269831127279</v>
      </c>
      <c r="M420">
        <v>5142.1000000000004</v>
      </c>
      <c r="N420" s="31">
        <f t="shared" si="74"/>
        <v>1.2615103465116542E-2</v>
      </c>
      <c r="O420" s="31">
        <f t="shared" si="80"/>
        <v>1.0080354031787405E-4</v>
      </c>
      <c r="P420" s="31">
        <f t="shared" si="81"/>
        <v>7.6236143996367982</v>
      </c>
      <c r="R420">
        <v>14269.61</v>
      </c>
      <c r="S420" s="31">
        <f t="shared" si="75"/>
        <v>3.5254453749364268E-3</v>
      </c>
      <c r="T420" s="31">
        <f t="shared" si="82"/>
        <v>1.8757378041097026E-4</v>
      </c>
      <c r="U420" s="31">
        <f t="shared" si="83"/>
        <v>8.5150776205508372</v>
      </c>
      <c r="V420" s="14"/>
    </row>
    <row r="421" spans="1:22" x14ac:dyDescent="0.25">
      <c r="A421" s="2">
        <v>415</v>
      </c>
      <c r="B421" s="1">
        <v>39588</v>
      </c>
      <c r="C421">
        <v>12828.68</v>
      </c>
      <c r="D421" s="31">
        <f t="shared" si="72"/>
        <v>-1.5311448431704828E-2</v>
      </c>
      <c r="E421" s="31">
        <f t="shared" si="76"/>
        <v>1.5082820025519642E-4</v>
      </c>
      <c r="F421" s="31">
        <f t="shared" si="77"/>
        <v>7.2450148722235133</v>
      </c>
      <c r="H421">
        <v>6191.6</v>
      </c>
      <c r="I421" s="31">
        <f t="shared" si="73"/>
        <v>-2.8997098721869306E-2</v>
      </c>
      <c r="J421" s="31">
        <f t="shared" si="78"/>
        <v>8.0012184313386973E-5</v>
      </c>
      <c r="K421" s="31">
        <f t="shared" si="79"/>
        <v>-1.075464516783013</v>
      </c>
      <c r="M421">
        <v>5054.88</v>
      </c>
      <c r="N421" s="31">
        <f t="shared" si="74"/>
        <v>-1.6961941619182873E-2</v>
      </c>
      <c r="O421" s="31">
        <f t="shared" si="80"/>
        <v>1.0592318454112849E-4</v>
      </c>
      <c r="P421" s="31">
        <f t="shared" si="81"/>
        <v>6.4366066945520766</v>
      </c>
      <c r="R421">
        <v>14160.09</v>
      </c>
      <c r="S421" s="31">
        <f t="shared" si="75"/>
        <v>-7.6750520862168227E-3</v>
      </c>
      <c r="T421" s="31">
        <f t="shared" si="82"/>
        <v>1.7160187872956035E-4</v>
      </c>
      <c r="U421" s="31">
        <f t="shared" si="83"/>
        <v>8.3270596487260846</v>
      </c>
      <c r="V421" s="14"/>
    </row>
    <row r="422" spans="1:22" x14ac:dyDescent="0.25">
      <c r="A422" s="2">
        <v>416</v>
      </c>
      <c r="B422" s="1">
        <v>39589</v>
      </c>
      <c r="C422">
        <v>12601.19</v>
      </c>
      <c r="D422" s="31">
        <f t="shared" si="72"/>
        <v>-1.7732923418465482E-2</v>
      </c>
      <c r="E422" s="31">
        <f t="shared" si="76"/>
        <v>1.5326795598314733E-4</v>
      </c>
      <c r="F422" s="31">
        <f t="shared" si="77"/>
        <v>6.7316443029421142</v>
      </c>
      <c r="H422">
        <v>6198.1</v>
      </c>
      <c r="I422" s="31">
        <f t="shared" si="73"/>
        <v>1.0498094192131274E-3</v>
      </c>
      <c r="J422" s="31">
        <f t="shared" si="78"/>
        <v>1.6463117382750078E-4</v>
      </c>
      <c r="K422" s="31">
        <f t="shared" si="79"/>
        <v>8.7051085394431116</v>
      </c>
      <c r="M422">
        <v>5027.55</v>
      </c>
      <c r="N422" s="31">
        <f t="shared" si="74"/>
        <v>-5.4066565378406463E-3</v>
      </c>
      <c r="O422" s="31">
        <f t="shared" si="80"/>
        <v>1.2187645820138597E-4</v>
      </c>
      <c r="P422" s="31">
        <f t="shared" si="81"/>
        <v>8.7726537600281436</v>
      </c>
      <c r="R422">
        <v>13926.3</v>
      </c>
      <c r="S422" s="31">
        <f t="shared" si="75"/>
        <v>-1.6510488280794888E-2</v>
      </c>
      <c r="T422" s="31">
        <f t="shared" si="82"/>
        <v>1.6132490503894571E-4</v>
      </c>
      <c r="U422" s="31">
        <f t="shared" si="83"/>
        <v>7.0423558965249367</v>
      </c>
      <c r="V422" s="14"/>
    </row>
    <row r="423" spans="1:22" x14ac:dyDescent="0.25">
      <c r="A423" s="2">
        <v>417</v>
      </c>
      <c r="B423" s="1">
        <v>39590</v>
      </c>
      <c r="C423">
        <v>12625.62</v>
      </c>
      <c r="D423" s="31">
        <f t="shared" si="72"/>
        <v>1.9387057888977381E-3</v>
      </c>
      <c r="E423" s="31">
        <f t="shared" si="76"/>
        <v>1.5797134380360979E-4</v>
      </c>
      <c r="F423" s="31">
        <f t="shared" si="77"/>
        <v>8.7293041125853748</v>
      </c>
      <c r="H423">
        <v>6181.6</v>
      </c>
      <c r="I423" s="31">
        <f t="shared" si="73"/>
        <v>-2.662106129297688E-3</v>
      </c>
      <c r="J423" s="31">
        <f t="shared" si="78"/>
        <v>1.4644333283488111E-4</v>
      </c>
      <c r="K423" s="31">
        <f t="shared" si="79"/>
        <v>8.7804791690891246</v>
      </c>
      <c r="M423">
        <v>5028.74</v>
      </c>
      <c r="N423" s="31">
        <f t="shared" si="74"/>
        <v>2.3669580610826343E-4</v>
      </c>
      <c r="O423" s="31">
        <f t="shared" si="80"/>
        <v>1.1374603327362873E-4</v>
      </c>
      <c r="P423" s="31">
        <f t="shared" si="81"/>
        <v>9.0810498292507678</v>
      </c>
      <c r="R423">
        <v>13978.46</v>
      </c>
      <c r="S423" s="31">
        <f t="shared" si="75"/>
        <v>3.745431306233519E-3</v>
      </c>
      <c r="T423" s="31">
        <f t="shared" si="82"/>
        <v>1.7147200829227807E-4</v>
      </c>
      <c r="U423" s="31">
        <f t="shared" si="83"/>
        <v>8.5892797595779697</v>
      </c>
      <c r="V423" s="14"/>
    </row>
    <row r="424" spans="1:22" x14ac:dyDescent="0.25">
      <c r="A424" s="2">
        <v>418</v>
      </c>
      <c r="B424" s="1">
        <v>39591</v>
      </c>
      <c r="C424">
        <v>12479.63</v>
      </c>
      <c r="D424" s="31">
        <f t="shared" si="72"/>
        <v>-1.1562996510270512E-2</v>
      </c>
      <c r="E424" s="31">
        <f t="shared" si="76"/>
        <v>1.5347150722721265E-4</v>
      </c>
      <c r="F424" s="31">
        <f t="shared" si="77"/>
        <v>7.9108053296585945</v>
      </c>
      <c r="H424">
        <v>6087.3</v>
      </c>
      <c r="I424" s="31">
        <f t="shared" si="73"/>
        <v>-1.5254950174712078E-2</v>
      </c>
      <c r="J424" s="31">
        <f t="shared" si="78"/>
        <v>1.3094398318509745E-4</v>
      </c>
      <c r="K424" s="31">
        <f t="shared" si="79"/>
        <v>7.1635420205597793</v>
      </c>
      <c r="M424">
        <v>4933.7700000000004</v>
      </c>
      <c r="N424" s="31">
        <f t="shared" si="74"/>
        <v>-1.8885446453783521E-2</v>
      </c>
      <c r="O424" s="31">
        <f t="shared" si="80"/>
        <v>1.0376866984919247E-4</v>
      </c>
      <c r="P424" s="31">
        <f t="shared" si="81"/>
        <v>5.7362773736322472</v>
      </c>
      <c r="R424">
        <v>14012.2</v>
      </c>
      <c r="S424" s="31">
        <f t="shared" si="75"/>
        <v>2.4137136708908993E-3</v>
      </c>
      <c r="T424" s="31">
        <f t="shared" si="82"/>
        <v>1.571143279857317E-4</v>
      </c>
      <c r="U424" s="31">
        <f t="shared" si="83"/>
        <v>8.7214554492642744</v>
      </c>
      <c r="V424" s="14"/>
    </row>
    <row r="425" spans="1:22" x14ac:dyDescent="0.25">
      <c r="A425" s="2">
        <v>419</v>
      </c>
      <c r="B425" s="1">
        <v>39595</v>
      </c>
      <c r="C425">
        <v>12548.35</v>
      </c>
      <c r="D425" s="31">
        <f t="shared" si="72"/>
        <v>5.5065735121955671E-3</v>
      </c>
      <c r="E425" s="31">
        <f t="shared" si="76"/>
        <v>1.5289467070335114E-4</v>
      </c>
      <c r="F425" s="31">
        <f t="shared" si="77"/>
        <v>8.5874394641817471</v>
      </c>
      <c r="H425">
        <v>6058.5</v>
      </c>
      <c r="I425" s="31">
        <f t="shared" si="73"/>
        <v>-4.7311615987383863E-3</v>
      </c>
      <c r="J425" s="31">
        <f t="shared" si="78"/>
        <v>1.4226287487957047E-4</v>
      </c>
      <c r="K425" s="31">
        <f t="shared" si="79"/>
        <v>8.7004922275643697</v>
      </c>
      <c r="M425">
        <v>4906.5600000000004</v>
      </c>
      <c r="N425" s="31">
        <f t="shared" si="74"/>
        <v>-5.5150523838768395E-3</v>
      </c>
      <c r="O425" s="31">
        <f t="shared" si="80"/>
        <v>1.2596226117355026E-4</v>
      </c>
      <c r="P425" s="31">
        <f t="shared" si="81"/>
        <v>8.7380606270375178</v>
      </c>
      <c r="R425">
        <v>13893.31</v>
      </c>
      <c r="S425" s="31">
        <f t="shared" si="75"/>
        <v>-8.4847490044390773E-3</v>
      </c>
      <c r="T425" s="31">
        <f t="shared" si="82"/>
        <v>1.4331797713240316E-4</v>
      </c>
      <c r="U425" s="31">
        <f t="shared" si="83"/>
        <v>8.3481284124856554</v>
      </c>
      <c r="V425" s="14"/>
    </row>
    <row r="426" spans="1:22" x14ac:dyDescent="0.25">
      <c r="A426" s="2">
        <v>420</v>
      </c>
      <c r="B426" s="1">
        <v>39596</v>
      </c>
      <c r="C426">
        <v>12594.03</v>
      </c>
      <c r="D426" s="31">
        <f t="shared" si="72"/>
        <v>3.6403192451597453E-3</v>
      </c>
      <c r="E426" s="31">
        <f t="shared" si="76"/>
        <v>1.4931808345769264E-4</v>
      </c>
      <c r="F426" s="31">
        <f t="shared" si="77"/>
        <v>8.7206821121653579</v>
      </c>
      <c r="H426">
        <v>6069.6</v>
      </c>
      <c r="I426" s="31">
        <f t="shared" si="73"/>
        <v>1.8321366674920135E-3</v>
      </c>
      <c r="J426" s="31">
        <f t="shared" si="78"/>
        <v>1.2892983347882666E-4</v>
      </c>
      <c r="K426" s="31">
        <f t="shared" si="79"/>
        <v>8.9302069445884236</v>
      </c>
      <c r="M426">
        <v>4971.1099999999997</v>
      </c>
      <c r="N426" s="31">
        <f t="shared" si="74"/>
        <v>1.3155856649057438E-2</v>
      </c>
      <c r="O426" s="31">
        <f t="shared" si="80"/>
        <v>1.1757716425239023E-4</v>
      </c>
      <c r="P426" s="31">
        <f t="shared" si="81"/>
        <v>7.5763903915094906</v>
      </c>
      <c r="R426">
        <v>13709.44</v>
      </c>
      <c r="S426" s="31">
        <f t="shared" si="75"/>
        <v>-1.3234427217128171E-2</v>
      </c>
      <c r="T426" s="31">
        <f t="shared" si="82"/>
        <v>1.3681349276408681E-4</v>
      </c>
      <c r="U426" s="31">
        <f t="shared" si="83"/>
        <v>7.6166814717338376</v>
      </c>
      <c r="V426" s="14"/>
    </row>
    <row r="427" spans="1:22" x14ac:dyDescent="0.25">
      <c r="A427" s="2">
        <v>421</v>
      </c>
      <c r="B427" s="1">
        <v>39597</v>
      </c>
      <c r="C427">
        <v>12646.22</v>
      </c>
      <c r="D427" s="31">
        <f t="shared" si="72"/>
        <v>4.1440269715094123E-3</v>
      </c>
      <c r="E427" s="31">
        <f t="shared" si="76"/>
        <v>1.4534775398790305E-4</v>
      </c>
      <c r="F427" s="31">
        <f t="shared" si="77"/>
        <v>8.7182305413524546</v>
      </c>
      <c r="H427">
        <v>6068.1</v>
      </c>
      <c r="I427" s="31">
        <f t="shared" si="73"/>
        <v>-2.4713325425069197E-4</v>
      </c>
      <c r="J427" s="31">
        <f t="shared" si="78"/>
        <v>1.1496348683380457E-4</v>
      </c>
      <c r="K427" s="31">
        <f t="shared" si="79"/>
        <v>9.0703647315215541</v>
      </c>
      <c r="M427">
        <v>4975.8999999999996</v>
      </c>
      <c r="N427" s="31">
        <f t="shared" si="74"/>
        <v>9.6356749297439885E-4</v>
      </c>
      <c r="O427" s="31">
        <f t="shared" si="80"/>
        <v>1.2244775658293479E-4</v>
      </c>
      <c r="P427" s="31">
        <f t="shared" si="81"/>
        <v>9.000243577860088</v>
      </c>
      <c r="R427">
        <v>14124.47</v>
      </c>
      <c r="S427" s="31">
        <f t="shared" si="75"/>
        <v>3.0273300732925546E-2</v>
      </c>
      <c r="T427" s="31">
        <f t="shared" si="82"/>
        <v>1.4030949829824409E-4</v>
      </c>
      <c r="U427" s="31">
        <f t="shared" si="83"/>
        <v>2.3398658864970772</v>
      </c>
      <c r="V427" s="14"/>
    </row>
    <row r="428" spans="1:22" x14ac:dyDescent="0.25">
      <c r="A428" s="2">
        <v>422</v>
      </c>
      <c r="B428" s="1">
        <v>39598</v>
      </c>
      <c r="C428">
        <v>12638.32</v>
      </c>
      <c r="D428" s="31">
        <f t="shared" si="72"/>
        <v>-6.2469259589028475E-4</v>
      </c>
      <c r="E428" s="31">
        <f t="shared" si="76"/>
        <v>1.4160768984205205E-4</v>
      </c>
      <c r="F428" s="31">
        <f t="shared" si="77"/>
        <v>8.8596942829120255</v>
      </c>
      <c r="H428">
        <v>6053.5</v>
      </c>
      <c r="I428" s="31">
        <f t="shared" si="73"/>
        <v>-2.4060249501492003E-3</v>
      </c>
      <c r="J428" s="31">
        <f t="shared" si="78"/>
        <v>1.0218394404268022E-4</v>
      </c>
      <c r="K428" s="31">
        <f t="shared" si="79"/>
        <v>9.1320836898906297</v>
      </c>
      <c r="M428">
        <v>5014.28</v>
      </c>
      <c r="N428" s="31">
        <f t="shared" si="74"/>
        <v>7.7131775156253366E-3</v>
      </c>
      <c r="O428" s="31">
        <f t="shared" si="80"/>
        <v>1.1178329996620365E-4</v>
      </c>
      <c r="P428" s="31">
        <f t="shared" si="81"/>
        <v>8.5667301764169714</v>
      </c>
      <c r="R428">
        <v>14338.54</v>
      </c>
      <c r="S428" s="31">
        <f t="shared" si="75"/>
        <v>1.5155966914156887E-2</v>
      </c>
      <c r="T428" s="31">
        <f t="shared" si="82"/>
        <v>2.1108971958469784E-4</v>
      </c>
      <c r="U428" s="31">
        <f t="shared" si="83"/>
        <v>7.3750486203237822</v>
      </c>
      <c r="V428" s="14"/>
    </row>
    <row r="429" spans="1:22" x14ac:dyDescent="0.25">
      <c r="A429" s="2">
        <v>423</v>
      </c>
      <c r="B429" s="1">
        <v>39601</v>
      </c>
      <c r="C429">
        <v>12503.82</v>
      </c>
      <c r="D429" s="31">
        <f t="shared" si="72"/>
        <v>-1.0642237259382577E-2</v>
      </c>
      <c r="E429" s="31">
        <f t="shared" si="76"/>
        <v>1.3748704880602806E-4</v>
      </c>
      <c r="F429" s="31">
        <f t="shared" si="77"/>
        <v>8.0682144165687486</v>
      </c>
      <c r="H429">
        <v>6007.6</v>
      </c>
      <c r="I429" s="31">
        <f t="shared" si="73"/>
        <v>-7.5823903526884675E-3</v>
      </c>
      <c r="J429" s="31">
        <f t="shared" si="78"/>
        <v>9.1462812497687362E-5</v>
      </c>
      <c r="K429" s="31">
        <f t="shared" si="79"/>
        <v>8.6709877156799582</v>
      </c>
      <c r="M429">
        <v>4935.21</v>
      </c>
      <c r="N429" s="31">
        <f t="shared" si="74"/>
        <v>-1.5768963839274973E-2</v>
      </c>
      <c r="O429" s="31">
        <f t="shared" si="80"/>
        <v>1.0719434564756481E-4</v>
      </c>
      <c r="P429" s="31">
        <f t="shared" si="81"/>
        <v>6.8211530915747147</v>
      </c>
      <c r="R429">
        <v>14440.14</v>
      </c>
      <c r="S429" s="31">
        <f t="shared" si="75"/>
        <v>7.0857981356538769E-3</v>
      </c>
      <c r="T429" s="31">
        <f t="shared" si="82"/>
        <v>2.1278714045909938E-4</v>
      </c>
      <c r="U429" s="31">
        <f t="shared" si="83"/>
        <v>8.2192616088444339</v>
      </c>
      <c r="V429" s="14"/>
    </row>
    <row r="430" spans="1:22" x14ac:dyDescent="0.25">
      <c r="A430" s="2">
        <v>424</v>
      </c>
      <c r="B430" s="1">
        <v>39602</v>
      </c>
      <c r="C430">
        <v>12402.85</v>
      </c>
      <c r="D430" s="31">
        <f t="shared" si="72"/>
        <v>-8.0751322395875291E-3</v>
      </c>
      <c r="E430" s="31">
        <f t="shared" si="76"/>
        <v>1.3678003665719787E-4</v>
      </c>
      <c r="F430" s="31">
        <f t="shared" si="77"/>
        <v>8.4204020067140597</v>
      </c>
      <c r="H430">
        <v>6057.7</v>
      </c>
      <c r="I430" s="31">
        <f t="shared" si="73"/>
        <v>8.3394367134961463E-3</v>
      </c>
      <c r="J430" s="31">
        <f t="shared" si="78"/>
        <v>8.7684621758962427E-5</v>
      </c>
      <c r="K430" s="31">
        <f t="shared" si="79"/>
        <v>8.5486237530993545</v>
      </c>
      <c r="M430">
        <v>4983.71</v>
      </c>
      <c r="N430" s="31">
        <f t="shared" si="74"/>
        <v>9.8273427067946447E-3</v>
      </c>
      <c r="O430" s="31">
        <f t="shared" si="80"/>
        <v>1.1960930160059466E-4</v>
      </c>
      <c r="P430" s="31">
        <f t="shared" si="81"/>
        <v>8.2238455468540721</v>
      </c>
      <c r="R430">
        <v>14209.17</v>
      </c>
      <c r="S430" s="31">
        <f t="shared" si="75"/>
        <v>-1.5994997278419694E-2</v>
      </c>
      <c r="T430" s="31">
        <f t="shared" si="82"/>
        <v>1.9796120040218264E-4</v>
      </c>
      <c r="U430" s="31">
        <f t="shared" si="83"/>
        <v>7.2350653548757045</v>
      </c>
      <c r="V430" s="14"/>
    </row>
    <row r="431" spans="1:22" x14ac:dyDescent="0.25">
      <c r="A431" s="2">
        <v>425</v>
      </c>
      <c r="B431" s="1">
        <v>39603</v>
      </c>
      <c r="C431">
        <v>12390.48</v>
      </c>
      <c r="D431" s="31">
        <f t="shared" si="72"/>
        <v>-9.9735141519899048E-4</v>
      </c>
      <c r="E431" s="31">
        <f t="shared" si="76"/>
        <v>1.3469160028132531E-4</v>
      </c>
      <c r="F431" s="31">
        <f t="shared" si="77"/>
        <v>8.9051377433117995</v>
      </c>
      <c r="H431">
        <v>5970.1</v>
      </c>
      <c r="I431" s="31">
        <f t="shared" si="73"/>
        <v>-1.4460934017861474E-2</v>
      </c>
      <c r="J431" s="31">
        <f t="shared" si="78"/>
        <v>8.5667251775363407E-5</v>
      </c>
      <c r="K431" s="31">
        <f t="shared" si="79"/>
        <v>6.9239833046300046</v>
      </c>
      <c r="M431">
        <v>4915.07</v>
      </c>
      <c r="N431" s="31">
        <f t="shared" si="74"/>
        <v>-1.3772872017031553E-2</v>
      </c>
      <c r="O431" s="31">
        <f t="shared" si="80"/>
        <v>1.1758797191200831E-4</v>
      </c>
      <c r="P431" s="31">
        <f t="shared" si="81"/>
        <v>7.4351315691615527</v>
      </c>
      <c r="R431">
        <v>14435.57</v>
      </c>
      <c r="S431" s="31">
        <f t="shared" si="75"/>
        <v>1.5933372603748119E-2</v>
      </c>
      <c r="T431" s="31">
        <f t="shared" si="82"/>
        <v>2.0323930382784594E-4</v>
      </c>
      <c r="U431" s="31">
        <f t="shared" si="83"/>
        <v>7.2519961859768758</v>
      </c>
      <c r="V431" s="14"/>
    </row>
    <row r="432" spans="1:22" x14ac:dyDescent="0.25">
      <c r="A432" s="2">
        <v>426</v>
      </c>
      <c r="B432" s="1">
        <v>39604</v>
      </c>
      <c r="C432">
        <v>12604.45</v>
      </c>
      <c r="D432" s="31">
        <f t="shared" si="72"/>
        <v>1.7268903222474125E-2</v>
      </c>
      <c r="E432" s="31">
        <f t="shared" si="76"/>
        <v>1.3079040466414219E-4</v>
      </c>
      <c r="F432" s="31">
        <f t="shared" si="77"/>
        <v>6.661815880935043</v>
      </c>
      <c r="H432">
        <v>5995.3</v>
      </c>
      <c r="I432" s="31">
        <f t="shared" si="73"/>
        <v>4.2210348235372638E-3</v>
      </c>
      <c r="J432" s="31">
        <f t="shared" si="78"/>
        <v>9.93976158457073E-5</v>
      </c>
      <c r="K432" s="31">
        <f t="shared" si="79"/>
        <v>9.0371312998250843</v>
      </c>
      <c r="M432">
        <v>4907.0600000000004</v>
      </c>
      <c r="N432" s="31">
        <f t="shared" si="74"/>
        <v>-1.6296817746236187E-3</v>
      </c>
      <c r="O432" s="31">
        <f t="shared" si="80"/>
        <v>1.239157762530773E-4</v>
      </c>
      <c r="P432" s="31">
        <f t="shared" si="81"/>
        <v>8.9744756417589961</v>
      </c>
      <c r="R432">
        <v>14341.12</v>
      </c>
      <c r="S432" s="31">
        <f t="shared" si="75"/>
        <v>-6.5428659900508886E-3</v>
      </c>
      <c r="T432" s="31">
        <f t="shared" si="82"/>
        <v>2.0785665610557668E-4</v>
      </c>
      <c r="U432" s="31">
        <f t="shared" si="83"/>
        <v>8.2727069761951171</v>
      </c>
      <c r="V432" s="14"/>
    </row>
    <row r="433" spans="1:22" x14ac:dyDescent="0.25">
      <c r="A433" s="2">
        <v>427</v>
      </c>
      <c r="B433" s="1">
        <v>39605</v>
      </c>
      <c r="C433">
        <v>12209.81</v>
      </c>
      <c r="D433" s="31">
        <f t="shared" si="72"/>
        <v>-3.1309577173141326E-2</v>
      </c>
      <c r="E433" s="31">
        <f t="shared" si="76"/>
        <v>1.3567575515810933E-4</v>
      </c>
      <c r="F433" s="31">
        <f t="shared" si="77"/>
        <v>1.6800046653608351</v>
      </c>
      <c r="H433">
        <v>5906.8</v>
      </c>
      <c r="I433" s="31">
        <f t="shared" si="73"/>
        <v>-1.4761563224525879E-2</v>
      </c>
      <c r="J433" s="31">
        <f t="shared" si="78"/>
        <v>9.0324166228050257E-5</v>
      </c>
      <c r="K433" s="31">
        <f t="shared" si="79"/>
        <v>6.8996420711301445</v>
      </c>
      <c r="M433">
        <v>4795.32</v>
      </c>
      <c r="N433" s="31">
        <f t="shared" si="74"/>
        <v>-2.2771272411586711E-2</v>
      </c>
      <c r="O433" s="31">
        <f t="shared" si="80"/>
        <v>1.1327408272322648E-4</v>
      </c>
      <c r="P433" s="31">
        <f t="shared" si="81"/>
        <v>4.5080347824997045</v>
      </c>
      <c r="R433">
        <v>14489.44</v>
      </c>
      <c r="S433" s="31">
        <f t="shared" si="75"/>
        <v>1.0342288468404121E-2</v>
      </c>
      <c r="T433" s="31">
        <f t="shared" si="82"/>
        <v>1.9280556596682055E-4</v>
      </c>
      <c r="U433" s="31">
        <f t="shared" si="83"/>
        <v>7.9990573375442855</v>
      </c>
      <c r="V433" s="14"/>
    </row>
    <row r="434" spans="1:22" x14ac:dyDescent="0.25">
      <c r="A434" s="2">
        <v>428</v>
      </c>
      <c r="B434" s="1">
        <v>39608</v>
      </c>
      <c r="C434">
        <v>12280.32</v>
      </c>
      <c r="D434" s="31">
        <f t="shared" si="72"/>
        <v>5.7748646375332807E-3</v>
      </c>
      <c r="E434" s="31">
        <f t="shared" si="76"/>
        <v>1.6032108466248685E-4</v>
      </c>
      <c r="F434" s="31">
        <f t="shared" si="77"/>
        <v>8.5303177781450295</v>
      </c>
      <c r="H434">
        <v>5877.6</v>
      </c>
      <c r="I434" s="31">
        <f t="shared" si="73"/>
        <v>-4.9434550010157476E-3</v>
      </c>
      <c r="J434" s="31">
        <f t="shared" si="78"/>
        <v>1.0451367458511347E-4</v>
      </c>
      <c r="K434" s="31">
        <f t="shared" si="79"/>
        <v>8.9323691937463767</v>
      </c>
      <c r="M434">
        <v>4799.38</v>
      </c>
      <c r="N434" s="31">
        <f t="shared" si="74"/>
        <v>8.4665882568846305E-4</v>
      </c>
      <c r="O434" s="31">
        <f t="shared" si="80"/>
        <v>1.4883916076155663E-4</v>
      </c>
      <c r="P434" s="31">
        <f t="shared" si="81"/>
        <v>8.8078281467715165</v>
      </c>
      <c r="R434">
        <v>14181.38</v>
      </c>
      <c r="S434" s="31">
        <f t="shared" si="75"/>
        <v>-2.1261001115295091E-2</v>
      </c>
      <c r="T434" s="31">
        <f t="shared" si="82"/>
        <v>1.8497736642007352E-4</v>
      </c>
      <c r="U434" s="31">
        <f t="shared" si="83"/>
        <v>6.1515717963510967</v>
      </c>
      <c r="V434" s="14"/>
    </row>
    <row r="435" spans="1:22" x14ac:dyDescent="0.25">
      <c r="A435" s="2">
        <v>429</v>
      </c>
      <c r="B435" s="1">
        <v>39609</v>
      </c>
      <c r="C435">
        <v>12289.76</v>
      </c>
      <c r="D435" s="31">
        <f t="shared" si="72"/>
        <v>7.6870961017306628E-4</v>
      </c>
      <c r="E435" s="31">
        <f t="shared" si="76"/>
        <v>1.5661611666860134E-4</v>
      </c>
      <c r="F435" s="31">
        <f t="shared" si="77"/>
        <v>8.7579398517018472</v>
      </c>
      <c r="H435">
        <v>5827.3</v>
      </c>
      <c r="I435" s="31">
        <f t="shared" si="73"/>
        <v>-8.5579147951545149E-3</v>
      </c>
      <c r="J435" s="31">
        <f t="shared" si="78"/>
        <v>9.5607562685735321E-5</v>
      </c>
      <c r="K435" s="31">
        <f t="shared" si="79"/>
        <v>8.489232352847111</v>
      </c>
      <c r="M435">
        <v>4761.08</v>
      </c>
      <c r="N435" s="31">
        <f t="shared" si="74"/>
        <v>-7.9801974421696512E-3</v>
      </c>
      <c r="O435" s="31">
        <f t="shared" si="80"/>
        <v>1.3584003854457877E-4</v>
      </c>
      <c r="P435" s="31">
        <f t="shared" si="81"/>
        <v>8.4352197340290935</v>
      </c>
      <c r="R435">
        <v>14021.17</v>
      </c>
      <c r="S435" s="31">
        <f t="shared" si="75"/>
        <v>-1.1297208029119814E-2</v>
      </c>
      <c r="T435" s="31">
        <f t="shared" si="82"/>
        <v>2.0933056362402923E-4</v>
      </c>
      <c r="U435" s="31">
        <f t="shared" si="83"/>
        <v>7.8619051569552516</v>
      </c>
      <c r="V435" s="14"/>
    </row>
    <row r="436" spans="1:22" x14ac:dyDescent="0.25">
      <c r="A436" s="2">
        <v>430</v>
      </c>
      <c r="B436" s="1">
        <v>39610</v>
      </c>
      <c r="C436">
        <v>12083.77</v>
      </c>
      <c r="D436" s="31">
        <f t="shared" si="72"/>
        <v>-1.6761108434989763E-2</v>
      </c>
      <c r="E436" s="31">
        <f t="shared" si="76"/>
        <v>1.5206339421542359E-4</v>
      </c>
      <c r="F436" s="31">
        <f t="shared" si="77"/>
        <v>6.943728608554502</v>
      </c>
      <c r="H436">
        <v>5723.3</v>
      </c>
      <c r="I436" s="31">
        <f t="shared" si="73"/>
        <v>-1.7847030357112211E-2</v>
      </c>
      <c r="J436" s="31">
        <f t="shared" si="78"/>
        <v>9.3119590636435594E-5</v>
      </c>
      <c r="K436" s="31">
        <f t="shared" si="79"/>
        <v>5.861115952896597</v>
      </c>
      <c r="M436">
        <v>4660.91</v>
      </c>
      <c r="N436" s="31">
        <f t="shared" si="74"/>
        <v>-2.1039344014383305E-2</v>
      </c>
      <c r="O436" s="31">
        <f t="shared" si="80"/>
        <v>1.2950763072936254E-4</v>
      </c>
      <c r="P436" s="31">
        <f t="shared" si="81"/>
        <v>5.533794577141701</v>
      </c>
      <c r="R436">
        <v>14183.48</v>
      </c>
      <c r="S436" s="31">
        <f t="shared" si="75"/>
        <v>1.1576066761903571E-2</v>
      </c>
      <c r="T436" s="31">
        <f t="shared" si="82"/>
        <v>2.0187980784748866E-4</v>
      </c>
      <c r="U436" s="31">
        <f t="shared" si="83"/>
        <v>7.8440504060230811</v>
      </c>
      <c r="V436" s="14"/>
    </row>
    <row r="437" spans="1:22" x14ac:dyDescent="0.25">
      <c r="A437" s="2">
        <v>431</v>
      </c>
      <c r="B437" s="1">
        <v>39611</v>
      </c>
      <c r="C437">
        <v>12141.58</v>
      </c>
      <c r="D437" s="31">
        <f t="shared" si="72"/>
        <v>4.7841029744855696E-3</v>
      </c>
      <c r="E437" s="31">
        <f t="shared" si="76"/>
        <v>1.5582378378032756E-4</v>
      </c>
      <c r="F437" s="31">
        <f t="shared" si="77"/>
        <v>8.6199032150491632</v>
      </c>
      <c r="H437">
        <v>5790.5</v>
      </c>
      <c r="I437" s="31">
        <f t="shared" si="73"/>
        <v>1.1741477818740903E-2</v>
      </c>
      <c r="J437" s="31">
        <f t="shared" si="78"/>
        <v>1.1818842342566245E-4</v>
      </c>
      <c r="K437" s="31">
        <f t="shared" si="79"/>
        <v>7.8767684271003642</v>
      </c>
      <c r="M437">
        <v>4672.3</v>
      </c>
      <c r="N437" s="31">
        <f t="shared" si="74"/>
        <v>2.4437287997408933E-3</v>
      </c>
      <c r="O437" s="31">
        <f t="shared" si="80"/>
        <v>1.5698915827705025E-4</v>
      </c>
      <c r="P437" s="31">
        <f t="shared" si="81"/>
        <v>8.7212941744976806</v>
      </c>
      <c r="R437">
        <v>13888.6</v>
      </c>
      <c r="S437" s="31">
        <f t="shared" si="75"/>
        <v>-2.0790384306249188E-2</v>
      </c>
      <c r="T437" s="31">
        <f t="shared" si="82"/>
        <v>1.9569016769227187E-4</v>
      </c>
      <c r="U437" s="31">
        <f t="shared" si="83"/>
        <v>6.3301797804969322</v>
      </c>
      <c r="V437" s="14"/>
    </row>
    <row r="438" spans="1:22" x14ac:dyDescent="0.25">
      <c r="A438" s="2">
        <v>432</v>
      </c>
      <c r="B438" s="1">
        <v>39612</v>
      </c>
      <c r="C438">
        <v>12307.35</v>
      </c>
      <c r="D438" s="31">
        <f t="shared" si="72"/>
        <v>1.3653083041910562E-2</v>
      </c>
      <c r="E438" s="31">
        <f t="shared" si="76"/>
        <v>1.5194478633443568E-4</v>
      </c>
      <c r="F438" s="31">
        <f t="shared" si="77"/>
        <v>7.5651880024244802</v>
      </c>
      <c r="H438">
        <v>5802.8</v>
      </c>
      <c r="I438" s="31">
        <f t="shared" si="73"/>
        <v>2.1241688973318682E-3</v>
      </c>
      <c r="J438" s="31">
        <f t="shared" si="78"/>
        <v>1.2037656865847567E-4</v>
      </c>
      <c r="K438" s="31">
        <f t="shared" si="79"/>
        <v>8.9874025021398225</v>
      </c>
      <c r="M438">
        <v>4682.3</v>
      </c>
      <c r="N438" s="31">
        <f t="shared" si="74"/>
        <v>2.140273526956745E-3</v>
      </c>
      <c r="O438" s="31">
        <f t="shared" si="80"/>
        <v>1.4373597108572158E-4</v>
      </c>
      <c r="P438" s="31">
        <f t="shared" si="81"/>
        <v>8.8156631338445681</v>
      </c>
      <c r="R438">
        <v>13973.73</v>
      </c>
      <c r="S438" s="31">
        <f t="shared" si="75"/>
        <v>6.1294874933398033E-3</v>
      </c>
      <c r="T438" s="31">
        <f t="shared" si="82"/>
        <v>2.1726173185510503E-4</v>
      </c>
      <c r="U438" s="31">
        <f t="shared" si="83"/>
        <v>8.2614798849387387</v>
      </c>
      <c r="V438" s="14"/>
    </row>
    <row r="439" spans="1:22" x14ac:dyDescent="0.25">
      <c r="A439" s="2">
        <v>433</v>
      </c>
      <c r="B439" s="1">
        <v>39615</v>
      </c>
      <c r="C439">
        <v>12269.08</v>
      </c>
      <c r="D439" s="31">
        <f t="shared" si="72"/>
        <v>-3.1095239836358302E-3</v>
      </c>
      <c r="E439" s="31">
        <f t="shared" si="76"/>
        <v>1.5295036376131328E-4</v>
      </c>
      <c r="F439" s="31">
        <f t="shared" si="77"/>
        <v>8.7221796104820601</v>
      </c>
      <c r="H439">
        <v>5794.6</v>
      </c>
      <c r="I439" s="31">
        <f t="shared" si="73"/>
        <v>-1.4131109119734986E-3</v>
      </c>
      <c r="J439" s="31">
        <f t="shared" si="78"/>
        <v>1.0749002439383794E-4</v>
      </c>
      <c r="K439" s="31">
        <f t="shared" si="79"/>
        <v>9.1195351364331092</v>
      </c>
      <c r="M439">
        <v>4657.74</v>
      </c>
      <c r="N439" s="31">
        <f t="shared" si="74"/>
        <v>-5.2452854366444694E-3</v>
      </c>
      <c r="O439" s="31">
        <f t="shared" si="80"/>
        <v>1.3152379847823983E-4</v>
      </c>
      <c r="P439" s="31">
        <f t="shared" si="81"/>
        <v>8.7271361222127801</v>
      </c>
      <c r="R439">
        <v>14354.37</v>
      </c>
      <c r="S439" s="31">
        <f t="shared" si="75"/>
        <v>2.7239684751315593E-2</v>
      </c>
      <c r="T439" s="31">
        <f t="shared" si="82"/>
        <v>2.0087526024837257E-4</v>
      </c>
      <c r="U439" s="31">
        <f t="shared" si="83"/>
        <v>4.8189896540845814</v>
      </c>
      <c r="V439" s="14"/>
    </row>
    <row r="440" spans="1:22" x14ac:dyDescent="0.25">
      <c r="A440" s="2">
        <v>434</v>
      </c>
      <c r="B440" s="1">
        <v>39616</v>
      </c>
      <c r="C440">
        <v>12160.3</v>
      </c>
      <c r="D440" s="31">
        <f t="shared" si="72"/>
        <v>-8.8661904560081647E-3</v>
      </c>
      <c r="E440" s="31">
        <f t="shared" si="76"/>
        <v>1.4876950298989451E-4</v>
      </c>
      <c r="F440" s="31">
        <f t="shared" si="77"/>
        <v>8.2847155834833206</v>
      </c>
      <c r="H440">
        <v>5861.9</v>
      </c>
      <c r="I440" s="31">
        <f t="shared" si="73"/>
        <v>1.1614261553860365E-2</v>
      </c>
      <c r="J440" s="31">
        <f t="shared" si="78"/>
        <v>9.5756988521772274E-5</v>
      </c>
      <c r="K440" s="31">
        <f t="shared" si="79"/>
        <v>7.8450157251113595</v>
      </c>
      <c r="M440">
        <v>4686.33</v>
      </c>
      <c r="N440" s="31">
        <f t="shared" si="74"/>
        <v>6.1381700137835404E-3</v>
      </c>
      <c r="O440" s="31">
        <f t="shared" si="80"/>
        <v>1.2239587810344829E-4</v>
      </c>
      <c r="P440" s="31">
        <f t="shared" si="81"/>
        <v>8.7004197990311631</v>
      </c>
      <c r="R440">
        <v>14348.37</v>
      </c>
      <c r="S440" s="31">
        <f t="shared" si="75"/>
        <v>-4.1799117620627027E-4</v>
      </c>
      <c r="T440" s="31">
        <f t="shared" si="82"/>
        <v>2.5022178557539907E-4</v>
      </c>
      <c r="U440" s="31">
        <f t="shared" si="83"/>
        <v>8.2924646440295326</v>
      </c>
      <c r="V440" s="14"/>
    </row>
    <row r="441" spans="1:22" x14ac:dyDescent="0.25">
      <c r="A441" s="2">
        <v>435</v>
      </c>
      <c r="B441" s="1">
        <v>39617</v>
      </c>
      <c r="C441">
        <v>12029.06</v>
      </c>
      <c r="D441" s="31">
        <f t="shared" si="72"/>
        <v>-1.0792496895635781E-2</v>
      </c>
      <c r="E441" s="31">
        <f t="shared" si="76"/>
        <v>1.4672227103121473E-4</v>
      </c>
      <c r="F441" s="31">
        <f t="shared" si="77"/>
        <v>8.0331019338693004</v>
      </c>
      <c r="H441">
        <v>5756.9</v>
      </c>
      <c r="I441" s="31">
        <f t="shared" si="73"/>
        <v>-1.7912281001040618E-2</v>
      </c>
      <c r="J441" s="31">
        <f t="shared" si="78"/>
        <v>1.0010951410073122E-4</v>
      </c>
      <c r="K441" s="31">
        <f t="shared" si="79"/>
        <v>6.0042576375935948</v>
      </c>
      <c r="M441">
        <v>4618.75</v>
      </c>
      <c r="N441" s="31">
        <f t="shared" si="74"/>
        <v>-1.4420666064916455E-2</v>
      </c>
      <c r="O441" s="31">
        <f t="shared" si="80"/>
        <v>1.149610143044053E-4</v>
      </c>
      <c r="P441" s="31">
        <f t="shared" si="81"/>
        <v>7.2619946072746488</v>
      </c>
      <c r="R441">
        <v>14452.82</v>
      </c>
      <c r="S441" s="31">
        <f t="shared" si="75"/>
        <v>7.2795725228718593E-3</v>
      </c>
      <c r="T441" s="31">
        <f t="shared" si="82"/>
        <v>2.2741938269944369E-4</v>
      </c>
      <c r="U441" s="31">
        <f t="shared" si="83"/>
        <v>8.1556995301864017</v>
      </c>
      <c r="V441" s="14"/>
    </row>
    <row r="442" spans="1:22" x14ac:dyDescent="0.25">
      <c r="A442" s="2">
        <v>436</v>
      </c>
      <c r="B442" s="1">
        <v>39618</v>
      </c>
      <c r="C442">
        <v>12063.09</v>
      </c>
      <c r="D442" s="31">
        <f t="shared" si="72"/>
        <v>2.8289824807591498E-3</v>
      </c>
      <c r="E442" s="31">
        <f t="shared" si="76"/>
        <v>1.4583976090569854E-4</v>
      </c>
      <c r="F442" s="31">
        <f t="shared" si="77"/>
        <v>8.7781257985308674</v>
      </c>
      <c r="H442">
        <v>5708.4</v>
      </c>
      <c r="I442" s="31">
        <f t="shared" si="73"/>
        <v>-8.4246730010943387E-3</v>
      </c>
      <c r="J442" s="31">
        <f t="shared" si="78"/>
        <v>1.2466043532848877E-4</v>
      </c>
      <c r="K442" s="31">
        <f t="shared" si="79"/>
        <v>8.4205694705119978</v>
      </c>
      <c r="M442">
        <v>4591.3900000000003</v>
      </c>
      <c r="N442" s="31">
        <f t="shared" si="74"/>
        <v>-5.9236806495263162E-3</v>
      </c>
      <c r="O442" s="31">
        <f t="shared" si="80"/>
        <v>1.2312216134483705E-4</v>
      </c>
      <c r="P442" s="31">
        <f t="shared" si="81"/>
        <v>8.7173320806407446</v>
      </c>
      <c r="R442">
        <v>14130.17</v>
      </c>
      <c r="S442" s="31">
        <f t="shared" si="75"/>
        <v>-2.2324362996287206E-2</v>
      </c>
      <c r="T442" s="31">
        <f t="shared" si="82"/>
        <v>2.1151293974964785E-4</v>
      </c>
      <c r="U442" s="31">
        <f t="shared" si="83"/>
        <v>6.1049752366892882</v>
      </c>
      <c r="V442" s="14"/>
    </row>
    <row r="443" spans="1:22" x14ac:dyDescent="0.25">
      <c r="A443" s="2">
        <v>437</v>
      </c>
      <c r="B443" s="1">
        <v>39619</v>
      </c>
      <c r="C443">
        <v>11842.69</v>
      </c>
      <c r="D443" s="31">
        <f t="shared" si="72"/>
        <v>-1.8270608940163725E-2</v>
      </c>
      <c r="E443" s="31">
        <f t="shared" si="76"/>
        <v>1.4181777047427577E-4</v>
      </c>
      <c r="F443" s="31">
        <f t="shared" si="77"/>
        <v>6.5071360207267901</v>
      </c>
      <c r="H443">
        <v>5620.8</v>
      </c>
      <c r="I443" s="31">
        <f t="shared" si="73"/>
        <v>-1.5345806180365682E-2</v>
      </c>
      <c r="J443" s="31">
        <f t="shared" si="78"/>
        <v>1.1868950891990306E-4</v>
      </c>
      <c r="K443" s="31">
        <f t="shared" si="79"/>
        <v>7.0548835284405502</v>
      </c>
      <c r="M443">
        <v>4509.2700000000004</v>
      </c>
      <c r="N443" s="31">
        <f t="shared" si="74"/>
        <v>-1.7885651186242048E-2</v>
      </c>
      <c r="O443" s="31">
        <f t="shared" si="80"/>
        <v>1.1539651372786814E-4</v>
      </c>
      <c r="P443" s="31">
        <f t="shared" si="81"/>
        <v>6.2949857835902883</v>
      </c>
      <c r="R443">
        <v>13942.08</v>
      </c>
      <c r="S443" s="31">
        <f t="shared" si="75"/>
        <v>-1.3311234047431853E-2</v>
      </c>
      <c r="T443" s="31">
        <f t="shared" si="82"/>
        <v>2.376727906811072E-4</v>
      </c>
      <c r="U443" s="31">
        <f t="shared" si="83"/>
        <v>7.5990993073619322</v>
      </c>
      <c r="V443" s="14"/>
    </row>
    <row r="444" spans="1:22" x14ac:dyDescent="0.25">
      <c r="A444" s="2">
        <v>438</v>
      </c>
      <c r="B444" s="1">
        <v>39622</v>
      </c>
      <c r="C444">
        <v>11842.36</v>
      </c>
      <c r="D444" s="31">
        <f t="shared" si="72"/>
        <v>-2.7865290740526623E-5</v>
      </c>
      <c r="E444" s="31">
        <f t="shared" si="76"/>
        <v>1.4742013966288257E-4</v>
      </c>
      <c r="F444" s="31">
        <f t="shared" si="77"/>
        <v>8.8222186877375997</v>
      </c>
      <c r="H444">
        <v>5667.2</v>
      </c>
      <c r="I444" s="31">
        <f t="shared" si="73"/>
        <v>8.255052661542776E-3</v>
      </c>
      <c r="J444" s="31">
        <f t="shared" si="78"/>
        <v>1.3168057666727135E-4</v>
      </c>
      <c r="K444" s="31">
        <f t="shared" si="79"/>
        <v>8.4176223590040564</v>
      </c>
      <c r="M444">
        <v>4511.37</v>
      </c>
      <c r="N444" s="31">
        <f t="shared" si="74"/>
        <v>4.6570730960875133E-4</v>
      </c>
      <c r="O444" s="31">
        <f t="shared" si="80"/>
        <v>1.3334330514555042E-4</v>
      </c>
      <c r="P444" s="31">
        <f t="shared" si="81"/>
        <v>8.9209570106365028</v>
      </c>
      <c r="R444">
        <v>13857.47</v>
      </c>
      <c r="S444" s="31">
        <f t="shared" si="75"/>
        <v>-6.068678418141381E-3</v>
      </c>
      <c r="T444" s="31">
        <f t="shared" si="82"/>
        <v>2.3215712170750966E-4</v>
      </c>
      <c r="U444" s="31">
        <f t="shared" si="83"/>
        <v>8.2094585274517247</v>
      </c>
      <c r="V444" s="14"/>
    </row>
    <row r="445" spans="1:22" x14ac:dyDescent="0.25">
      <c r="A445" s="2">
        <v>439</v>
      </c>
      <c r="B445" s="1">
        <v>39623</v>
      </c>
      <c r="C445">
        <v>11807.43</v>
      </c>
      <c r="D445" s="31">
        <f t="shared" si="72"/>
        <v>-2.9495809956799398E-3</v>
      </c>
      <c r="E445" s="31">
        <f t="shared" si="76"/>
        <v>1.4311853046551426E-4</v>
      </c>
      <c r="F445" s="31">
        <f t="shared" si="77"/>
        <v>8.7910484166988745</v>
      </c>
      <c r="H445">
        <v>5634.7</v>
      </c>
      <c r="I445" s="31">
        <f t="shared" si="73"/>
        <v>-5.734754376058724E-3</v>
      </c>
      <c r="J445" s="31">
        <f t="shared" si="78"/>
        <v>1.2461419593486669E-4</v>
      </c>
      <c r="K445" s="31">
        <f t="shared" si="79"/>
        <v>8.7263742118304251</v>
      </c>
      <c r="M445">
        <v>4473.76</v>
      </c>
      <c r="N445" s="31">
        <f t="shared" si="74"/>
        <v>-8.336713681209848E-3</v>
      </c>
      <c r="O445" s="31">
        <f t="shared" si="80"/>
        <v>1.216602143337832E-4</v>
      </c>
      <c r="P445" s="31">
        <f t="shared" si="81"/>
        <v>8.4430088202761517</v>
      </c>
      <c r="R445">
        <v>13849.56</v>
      </c>
      <c r="S445" s="31">
        <f t="shared" si="75"/>
        <v>-5.7081126641442162E-4</v>
      </c>
      <c r="T445" s="31">
        <f t="shared" si="82"/>
        <v>2.143446602911405E-4</v>
      </c>
      <c r="U445" s="31">
        <f t="shared" si="83"/>
        <v>8.4464051755412726</v>
      </c>
      <c r="V445" s="14"/>
    </row>
    <row r="446" spans="1:22" x14ac:dyDescent="0.25">
      <c r="A446" s="2">
        <v>440</v>
      </c>
      <c r="B446" s="1">
        <v>39624</v>
      </c>
      <c r="C446">
        <v>11811.83</v>
      </c>
      <c r="D446" s="31">
        <f t="shared" si="72"/>
        <v>3.7264671482275451E-4</v>
      </c>
      <c r="E446" s="31">
        <f t="shared" si="76"/>
        <v>1.3919627864064673E-4</v>
      </c>
      <c r="F446" s="31">
        <f t="shared" si="77"/>
        <v>8.8786279201394667</v>
      </c>
      <c r="H446">
        <v>5666.1</v>
      </c>
      <c r="I446" s="31">
        <f t="shared" si="73"/>
        <v>5.5726125614496864E-3</v>
      </c>
      <c r="J446" s="31">
        <f t="shared" si="78"/>
        <v>1.1441226549348347E-4</v>
      </c>
      <c r="K446" s="31">
        <f t="shared" si="79"/>
        <v>8.8042802266519775</v>
      </c>
      <c r="M446">
        <v>4536.29</v>
      </c>
      <c r="N446" s="31">
        <f t="shared" si="74"/>
        <v>1.3977057329852237E-2</v>
      </c>
      <c r="O446" s="31">
        <f t="shared" si="80"/>
        <v>1.1708273659284596E-4</v>
      </c>
      <c r="P446" s="31">
        <f t="shared" si="81"/>
        <v>7.3840820163052294</v>
      </c>
      <c r="R446">
        <v>13829.92</v>
      </c>
      <c r="S446" s="31">
        <f t="shared" si="75"/>
        <v>-1.4180955929285421E-3</v>
      </c>
      <c r="T446" s="31">
        <f t="shared" si="82"/>
        <v>1.9482776007566889E-4</v>
      </c>
      <c r="U446" s="31">
        <f t="shared" si="83"/>
        <v>8.5330727587913451</v>
      </c>
      <c r="V446" s="14"/>
    </row>
    <row r="447" spans="1:22" x14ac:dyDescent="0.25">
      <c r="A447" s="2">
        <v>441</v>
      </c>
      <c r="B447" s="1">
        <v>39625</v>
      </c>
      <c r="C447">
        <v>11453.42</v>
      </c>
      <c r="D447" s="31">
        <f t="shared" si="72"/>
        <v>-3.0343308361193807E-2</v>
      </c>
      <c r="E447" s="31">
        <f t="shared" si="76"/>
        <v>1.3513866616646472E-4</v>
      </c>
      <c r="F447" s="31">
        <f t="shared" si="77"/>
        <v>2.0960860932604817</v>
      </c>
      <c r="H447">
        <v>5518.2</v>
      </c>
      <c r="I447" s="31">
        <f t="shared" si="73"/>
        <v>-2.6102610261026199E-2</v>
      </c>
      <c r="J447" s="31">
        <f t="shared" si="78"/>
        <v>1.0514109037257519E-4</v>
      </c>
      <c r="K447" s="31">
        <f t="shared" si="79"/>
        <v>2.6799030692132693</v>
      </c>
      <c r="M447">
        <v>4426.1899999999996</v>
      </c>
      <c r="N447" s="31">
        <f t="shared" si="74"/>
        <v>-2.4270935059266575E-2</v>
      </c>
      <c r="O447" s="31">
        <f t="shared" si="80"/>
        <v>1.2395213588660439E-4</v>
      </c>
      <c r="P447" s="31">
        <f t="shared" si="81"/>
        <v>4.2431492515503386</v>
      </c>
      <c r="R447">
        <v>13822.32</v>
      </c>
      <c r="S447" s="31">
        <f t="shared" si="75"/>
        <v>-5.4953318601990201E-4</v>
      </c>
      <c r="T447" s="31">
        <f t="shared" si="82"/>
        <v>1.7724432838659847E-4</v>
      </c>
      <c r="U447" s="31">
        <f t="shared" si="83"/>
        <v>8.6362776030929691</v>
      </c>
      <c r="V447" s="14"/>
    </row>
    <row r="448" spans="1:22" x14ac:dyDescent="0.25">
      <c r="A448" s="2">
        <v>442</v>
      </c>
      <c r="B448" s="1">
        <v>39626</v>
      </c>
      <c r="C448">
        <v>11346.51</v>
      </c>
      <c r="D448" s="31">
        <f t="shared" si="72"/>
        <v>-9.3343298333598054E-3</v>
      </c>
      <c r="E448" s="31">
        <f t="shared" si="76"/>
        <v>1.5806135535639343E-4</v>
      </c>
      <c r="F448" s="31">
        <f t="shared" si="77"/>
        <v>8.2012874529831183</v>
      </c>
      <c r="H448">
        <v>5529.9</v>
      </c>
      <c r="I448" s="31">
        <f t="shared" si="73"/>
        <v>2.1202566054147761E-3</v>
      </c>
      <c r="J448" s="31">
        <f t="shared" si="78"/>
        <v>1.6922711368103934E-4</v>
      </c>
      <c r="K448" s="31">
        <f t="shared" si="79"/>
        <v>8.6577040557593836</v>
      </c>
      <c r="M448">
        <v>4397.32</v>
      </c>
      <c r="N448" s="31">
        <f t="shared" si="74"/>
        <v>-6.522539701187679E-3</v>
      </c>
      <c r="O448" s="31">
        <f t="shared" si="80"/>
        <v>1.6477131367467637E-4</v>
      </c>
      <c r="P448" s="31">
        <f t="shared" si="81"/>
        <v>8.4527546269829479</v>
      </c>
      <c r="R448">
        <v>13544.36</v>
      </c>
      <c r="S448" s="31">
        <f t="shared" si="75"/>
        <v>-2.0109504048524351E-2</v>
      </c>
      <c r="T448" s="31">
        <f t="shared" si="82"/>
        <v>1.6110852412642862E-4</v>
      </c>
      <c r="U448" s="31">
        <f t="shared" si="83"/>
        <v>6.2233717922696083</v>
      </c>
      <c r="V448" s="14"/>
    </row>
    <row r="449" spans="1:22" x14ac:dyDescent="0.25">
      <c r="A449" s="2">
        <v>443</v>
      </c>
      <c r="B449" s="1">
        <v>39629</v>
      </c>
      <c r="C449">
        <v>11350.01</v>
      </c>
      <c r="D449" s="31">
        <f t="shared" si="72"/>
        <v>3.0846489361045819E-4</v>
      </c>
      <c r="E449" s="31">
        <f t="shared" si="76"/>
        <v>1.5599161230051849E-4</v>
      </c>
      <c r="F449" s="31">
        <f t="shared" si="77"/>
        <v>8.7650983469847716</v>
      </c>
      <c r="H449">
        <v>5625.9</v>
      </c>
      <c r="I449" s="31">
        <f t="shared" si="73"/>
        <v>1.7360169261650304E-2</v>
      </c>
      <c r="J449" s="31">
        <f t="shared" si="78"/>
        <v>1.5090552388949033E-4</v>
      </c>
      <c r="K449" s="31">
        <f t="shared" si="79"/>
        <v>6.8017429685548798</v>
      </c>
      <c r="M449">
        <v>4434.8500000000004</v>
      </c>
      <c r="N449" s="31">
        <f t="shared" si="74"/>
        <v>8.5347438894600933E-3</v>
      </c>
      <c r="O449" s="31">
        <f t="shared" si="80"/>
        <v>1.540446799615407E-4</v>
      </c>
      <c r="P449" s="31">
        <f t="shared" si="81"/>
        <v>8.3054060121062001</v>
      </c>
      <c r="R449">
        <v>13481.38</v>
      </c>
      <c r="S449" s="31">
        <f t="shared" si="75"/>
        <v>-4.6499059387081695E-3</v>
      </c>
      <c r="T449" s="31">
        <f t="shared" si="82"/>
        <v>1.8329415239121772E-4</v>
      </c>
      <c r="U449" s="31">
        <f t="shared" si="83"/>
        <v>8.4864569577908071</v>
      </c>
      <c r="V449" s="14"/>
    </row>
    <row r="450" spans="1:22" x14ac:dyDescent="0.25">
      <c r="A450" s="2">
        <v>444</v>
      </c>
      <c r="B450" s="1">
        <v>39630</v>
      </c>
      <c r="C450">
        <v>11382.26</v>
      </c>
      <c r="D450" s="31">
        <f t="shared" si="72"/>
        <v>2.8414071881874992E-3</v>
      </c>
      <c r="E450" s="31">
        <f t="shared" si="76"/>
        <v>1.5144264641825964E-4</v>
      </c>
      <c r="F450" s="31">
        <f t="shared" si="77"/>
        <v>8.7419923392275667</v>
      </c>
      <c r="H450">
        <v>5479.9</v>
      </c>
      <c r="I450" s="31">
        <f t="shared" si="73"/>
        <v>-2.5951403331022593E-2</v>
      </c>
      <c r="J450" s="31">
        <f t="shared" si="78"/>
        <v>1.6764091846157371E-4</v>
      </c>
      <c r="K450" s="31">
        <f t="shared" si="79"/>
        <v>4.6763178175253346</v>
      </c>
      <c r="M450">
        <v>4341.21</v>
      </c>
      <c r="N450" s="31">
        <f t="shared" si="74"/>
        <v>-2.1114581101953914E-2</v>
      </c>
      <c r="O450" s="31">
        <f t="shared" si="80"/>
        <v>1.4691837110881908E-4</v>
      </c>
      <c r="P450" s="31">
        <f t="shared" si="81"/>
        <v>5.791121594429522</v>
      </c>
      <c r="R450">
        <v>13463.2</v>
      </c>
      <c r="S450" s="31">
        <f t="shared" si="75"/>
        <v>-1.3485266345135642E-3</v>
      </c>
      <c r="T450" s="31">
        <f t="shared" si="82"/>
        <v>1.6855083980789771E-4</v>
      </c>
      <c r="U450" s="31">
        <f t="shared" si="83"/>
        <v>8.6774839612621602</v>
      </c>
      <c r="V450" s="14"/>
    </row>
    <row r="451" spans="1:22" x14ac:dyDescent="0.25">
      <c r="A451" s="2">
        <v>445</v>
      </c>
      <c r="B451" s="1">
        <v>39631</v>
      </c>
      <c r="C451">
        <v>11215.51</v>
      </c>
      <c r="D451" s="31">
        <f t="shared" si="72"/>
        <v>-1.4649990423694416E-2</v>
      </c>
      <c r="E451" s="31">
        <f t="shared" si="76"/>
        <v>1.4725922289992834E-4</v>
      </c>
      <c r="F451" s="31">
        <f t="shared" si="77"/>
        <v>7.3658710943054029</v>
      </c>
      <c r="H451">
        <v>5426.3</v>
      </c>
      <c r="I451" s="31">
        <f t="shared" si="73"/>
        <v>-9.7812003868682738E-3</v>
      </c>
      <c r="J451" s="31">
        <f t="shared" si="78"/>
        <v>2.2390024720483524E-4</v>
      </c>
      <c r="K451" s="31">
        <f t="shared" si="79"/>
        <v>7.9770130326493742</v>
      </c>
      <c r="M451">
        <v>4296.4799999999996</v>
      </c>
      <c r="N451" s="31">
        <f t="shared" si="74"/>
        <v>-1.0303578956097603E-2</v>
      </c>
      <c r="O451" s="31">
        <f t="shared" si="80"/>
        <v>1.7315027528581295E-4</v>
      </c>
      <c r="P451" s="31">
        <f t="shared" si="81"/>
        <v>8.0482200560793746</v>
      </c>
      <c r="R451">
        <v>13286.37</v>
      </c>
      <c r="S451" s="31">
        <f t="shared" si="75"/>
        <v>-1.3134321706577926E-2</v>
      </c>
      <c r="T451" s="31">
        <f t="shared" si="82"/>
        <v>1.5334611274786121E-4</v>
      </c>
      <c r="U451" s="31">
        <f t="shared" si="83"/>
        <v>7.6578389067356705</v>
      </c>
      <c r="V451" s="14"/>
    </row>
    <row r="452" spans="1:22" x14ac:dyDescent="0.25">
      <c r="A452" s="2">
        <v>446</v>
      </c>
      <c r="B452" s="1">
        <v>39632</v>
      </c>
      <c r="C452">
        <v>11288.53</v>
      </c>
      <c r="D452" s="31">
        <f t="shared" si="72"/>
        <v>6.5106268016345611E-3</v>
      </c>
      <c r="E452" s="31">
        <f t="shared" si="76"/>
        <v>1.4922483500882239E-4</v>
      </c>
      <c r="F452" s="31">
        <f t="shared" si="77"/>
        <v>8.5260000836637282</v>
      </c>
      <c r="H452">
        <v>5476.6</v>
      </c>
      <c r="I452" s="31">
        <f t="shared" si="73"/>
        <v>9.2696680979673408E-3</v>
      </c>
      <c r="J452" s="31">
        <f t="shared" si="78"/>
        <v>2.0963858059149863E-4</v>
      </c>
      <c r="K452" s="31">
        <f t="shared" si="79"/>
        <v>8.0602451481740776</v>
      </c>
      <c r="M452">
        <v>4343.99</v>
      </c>
      <c r="N452" s="31">
        <f t="shared" si="74"/>
        <v>1.1057889248873548E-2</v>
      </c>
      <c r="O452" s="31">
        <f t="shared" si="80"/>
        <v>1.6727157913988579E-4</v>
      </c>
      <c r="P452" s="31">
        <f t="shared" si="81"/>
        <v>7.9648835324528555</v>
      </c>
      <c r="R452">
        <v>13265.4</v>
      </c>
      <c r="S452" s="31">
        <f t="shared" si="75"/>
        <v>-1.578309199578302E-3</v>
      </c>
      <c r="T452" s="31">
        <f t="shared" si="82"/>
        <v>1.5509375151513948E-4</v>
      </c>
      <c r="U452" s="31">
        <f t="shared" si="83"/>
        <v>8.7554191358820059</v>
      </c>
      <c r="V452" s="14"/>
    </row>
    <row r="453" spans="1:22" x14ac:dyDescent="0.25">
      <c r="A453" s="2">
        <v>447</v>
      </c>
      <c r="B453" s="1">
        <v>39636</v>
      </c>
      <c r="C453">
        <v>11231.96</v>
      </c>
      <c r="D453" s="31">
        <f t="shared" ref="D453:D506" si="84">(C453-C452)/C452</f>
        <v>-5.0112813625867603E-3</v>
      </c>
      <c r="E453" s="31">
        <f t="shared" si="76"/>
        <v>1.46107407434007E-4</v>
      </c>
      <c r="F453" s="31">
        <f t="shared" si="77"/>
        <v>8.6592885413876477</v>
      </c>
      <c r="H453">
        <v>5512.7</v>
      </c>
      <c r="I453" s="31">
        <f t="shared" si="73"/>
        <v>6.5916809699447564E-3</v>
      </c>
      <c r="J453" s="31">
        <f t="shared" si="78"/>
        <v>1.95879246489549E-4</v>
      </c>
      <c r="K453" s="31">
        <f t="shared" si="79"/>
        <v>8.316190526134422</v>
      </c>
      <c r="M453">
        <v>4342.59</v>
      </c>
      <c r="N453" s="31">
        <f t="shared" si="74"/>
        <v>-3.2228435148322999E-4</v>
      </c>
      <c r="O453" s="31">
        <f t="shared" si="80"/>
        <v>1.6332287576381296E-4</v>
      </c>
      <c r="P453" s="31">
        <f t="shared" si="81"/>
        <v>8.7191455211429005</v>
      </c>
      <c r="R453">
        <v>13360.04</v>
      </c>
      <c r="S453" s="31">
        <f t="shared" si="75"/>
        <v>7.1343495107574015E-3</v>
      </c>
      <c r="T453" s="31">
        <f t="shared" si="82"/>
        <v>1.4117753938725679E-4</v>
      </c>
      <c r="U453" s="31">
        <f t="shared" si="83"/>
        <v>8.5049608653443229</v>
      </c>
      <c r="V453" s="14"/>
    </row>
    <row r="454" spans="1:22" x14ac:dyDescent="0.25">
      <c r="A454" s="2">
        <v>448</v>
      </c>
      <c r="B454" s="1">
        <v>39637</v>
      </c>
      <c r="C454">
        <v>11384.21</v>
      </c>
      <c r="D454" s="31">
        <f t="shared" si="84"/>
        <v>1.3555069640561399E-2</v>
      </c>
      <c r="E454" s="31">
        <f t="shared" si="76"/>
        <v>1.4257686097906484E-4</v>
      </c>
      <c r="F454" s="31">
        <f t="shared" si="77"/>
        <v>7.5669215275522106</v>
      </c>
      <c r="H454">
        <v>5440.5</v>
      </c>
      <c r="I454" s="31">
        <f t="shared" si="73"/>
        <v>-1.3097030493224703E-2</v>
      </c>
      <c r="J454" s="31">
        <f t="shared" si="78"/>
        <v>1.7892596633487285E-4</v>
      </c>
      <c r="K454" s="31">
        <f t="shared" si="79"/>
        <v>7.6698614385329398</v>
      </c>
      <c r="M454">
        <v>4275.6099999999997</v>
      </c>
      <c r="N454" s="31">
        <f t="shared" si="74"/>
        <v>-1.5423975093204855E-2</v>
      </c>
      <c r="O454" s="31">
        <f t="shared" si="80"/>
        <v>1.4899887852300222E-4</v>
      </c>
      <c r="P454" s="31">
        <f t="shared" si="81"/>
        <v>7.2149221258413334</v>
      </c>
      <c r="R454">
        <v>13033.1</v>
      </c>
      <c r="S454" s="31">
        <f t="shared" si="75"/>
        <v>-2.4471483618312556E-2</v>
      </c>
      <c r="T454" s="31">
        <f t="shared" si="82"/>
        <v>1.3294481370142318E-4</v>
      </c>
      <c r="U454" s="31">
        <f t="shared" si="83"/>
        <v>4.421049392859894</v>
      </c>
      <c r="V454" s="14"/>
    </row>
    <row r="455" spans="1:22" x14ac:dyDescent="0.25">
      <c r="A455" s="2">
        <v>449</v>
      </c>
      <c r="B455" s="1">
        <v>39638</v>
      </c>
      <c r="C455">
        <v>11147.44</v>
      </c>
      <c r="D455" s="31">
        <f t="shared" si="84"/>
        <v>-2.0798105446051911E-2</v>
      </c>
      <c r="E455" s="31">
        <f t="shared" si="76"/>
        <v>1.4377797431428259E-4</v>
      </c>
      <c r="F455" s="31">
        <f t="shared" si="77"/>
        <v>5.8387044434319986</v>
      </c>
      <c r="H455">
        <v>5529.6</v>
      </c>
      <c r="I455" s="31">
        <f t="shared" ref="I455:I508" si="85">(H455-H454)/H454</f>
        <v>1.6377171215880962E-2</v>
      </c>
      <c r="J455" s="31">
        <f t="shared" si="78"/>
        <v>1.7810362629248913E-4</v>
      </c>
      <c r="K455" s="31">
        <f t="shared" si="79"/>
        <v>7.1272142034671404</v>
      </c>
      <c r="M455">
        <v>4339.66</v>
      </c>
      <c r="N455" s="31">
        <f t="shared" ref="N455:N508" si="86">(M455-M454)/M454</f>
        <v>1.4980318597814157E-2</v>
      </c>
      <c r="O455" s="31">
        <f t="shared" si="80"/>
        <v>1.5680069778365311E-4</v>
      </c>
      <c r="P455" s="31">
        <f t="shared" si="81"/>
        <v>7.3293554932848739</v>
      </c>
      <c r="R455">
        <v>13052.13</v>
      </c>
      <c r="S455" s="31">
        <f t="shared" ref="S455:S508" si="87">(R455-R454)/R454</f>
        <v>1.4601284421970856E-3</v>
      </c>
      <c r="T455" s="31">
        <f t="shared" si="82"/>
        <v>1.7543216559046229E-4</v>
      </c>
      <c r="U455" s="31">
        <f t="shared" si="83"/>
        <v>8.6361054072717689</v>
      </c>
      <c r="V455" s="14"/>
    </row>
    <row r="456" spans="1:22" x14ac:dyDescent="0.25">
      <c r="A456" s="2">
        <v>450</v>
      </c>
      <c r="B456" s="1">
        <v>39639</v>
      </c>
      <c r="C456">
        <v>11229.02</v>
      </c>
      <c r="D456" s="31">
        <f t="shared" si="84"/>
        <v>7.3182721772891285E-3</v>
      </c>
      <c r="E456" s="31">
        <f t="shared" si="76"/>
        <v>1.5220449651866496E-4</v>
      </c>
      <c r="F456" s="31">
        <f t="shared" si="77"/>
        <v>8.4384095810243416</v>
      </c>
      <c r="H456">
        <v>5406.8</v>
      </c>
      <c r="I456" s="31">
        <f t="shared" si="85"/>
        <v>-2.2207754629629661E-2</v>
      </c>
      <c r="J456" s="31">
        <f t="shared" si="78"/>
        <v>1.8812552606921323E-4</v>
      </c>
      <c r="K456" s="31">
        <f t="shared" si="79"/>
        <v>5.9568304333943765</v>
      </c>
      <c r="M456">
        <v>4231.5600000000004</v>
      </c>
      <c r="N456" s="31">
        <f t="shared" si="86"/>
        <v>-2.4909785559237233E-2</v>
      </c>
      <c r="O456" s="31">
        <f t="shared" si="80"/>
        <v>1.6273404270042191E-4</v>
      </c>
      <c r="P456" s="31">
        <f t="shared" si="81"/>
        <v>4.9104393446219525</v>
      </c>
      <c r="R456">
        <v>13067.21</v>
      </c>
      <c r="S456" s="31">
        <f t="shared" si="87"/>
        <v>1.1553669784165441E-3</v>
      </c>
      <c r="T456" s="31">
        <f t="shared" si="82"/>
        <v>1.5962849798763215E-4</v>
      </c>
      <c r="U456" s="31">
        <f t="shared" si="83"/>
        <v>8.7342989582386785</v>
      </c>
      <c r="V456" s="14"/>
    </row>
    <row r="457" spans="1:22" x14ac:dyDescent="0.25">
      <c r="A457" s="2">
        <v>451</v>
      </c>
      <c r="B457" s="1">
        <v>39640</v>
      </c>
      <c r="C457">
        <v>11100.54</v>
      </c>
      <c r="D457" s="31">
        <f t="shared" si="84"/>
        <v>-1.1441782096745715E-2</v>
      </c>
      <c r="E457" s="31">
        <f t="shared" si="76"/>
        <v>1.4932602447788874E-4</v>
      </c>
      <c r="F457" s="31">
        <f t="shared" si="77"/>
        <v>7.9326768718000018</v>
      </c>
      <c r="H457">
        <v>5261.6</v>
      </c>
      <c r="I457" s="31">
        <f t="shared" si="85"/>
        <v>-2.6855071391580939E-2</v>
      </c>
      <c r="J457" s="31">
        <f t="shared" si="78"/>
        <v>2.2205442649242155E-4</v>
      </c>
      <c r="K457" s="31">
        <f t="shared" si="79"/>
        <v>5.1647588007986043</v>
      </c>
      <c r="M457">
        <v>4100.6400000000003</v>
      </c>
      <c r="N457" s="31">
        <f t="shared" si="86"/>
        <v>-3.0938944502736595E-2</v>
      </c>
      <c r="O457" s="31">
        <f t="shared" si="80"/>
        <v>2.0290706766001236E-4</v>
      </c>
      <c r="P457" s="31">
        <f t="shared" si="81"/>
        <v>3.785241802763367</v>
      </c>
      <c r="R457">
        <v>13039.69</v>
      </c>
      <c r="S457" s="31">
        <f t="shared" si="87"/>
        <v>-2.1060348766108925E-3</v>
      </c>
      <c r="T457" s="31">
        <f t="shared" si="82"/>
        <v>1.4519331573134006E-4</v>
      </c>
      <c r="U457" s="31">
        <f t="shared" si="83"/>
        <v>8.8068963710637558</v>
      </c>
      <c r="V457" s="14"/>
    </row>
    <row r="458" spans="1:22" x14ac:dyDescent="0.25">
      <c r="A458" s="2">
        <v>452</v>
      </c>
      <c r="B458" s="1">
        <v>39643</v>
      </c>
      <c r="C458">
        <v>11055.19</v>
      </c>
      <c r="D458" s="31">
        <f t="shared" si="84"/>
        <v>-4.0853868370367896E-3</v>
      </c>
      <c r="E458" s="31">
        <f t="shared" ref="E458:E506" si="88">$C$2*E457+(1-$C$2)*D457*D457</f>
        <v>1.4878878358867803E-4</v>
      </c>
      <c r="F458" s="31">
        <f t="shared" ref="F458:F506" si="89">-LN(E458)-D458*D458/E458</f>
        <v>8.7008077919135633</v>
      </c>
      <c r="H458">
        <v>5300.4</v>
      </c>
      <c r="I458" s="31">
        <f t="shared" si="85"/>
        <v>7.3741827580962576E-3</v>
      </c>
      <c r="J458" s="31">
        <f t="shared" ref="J458:J506" si="90">H$2*J457+(1-H$2)*I457*I457</f>
        <v>2.7756924477459575E-4</v>
      </c>
      <c r="K458" s="31">
        <f t="shared" ref="K458:K506" si="91">-LN(J458)-I458*I458/J458</f>
        <v>7.9935301950569393</v>
      </c>
      <c r="M458">
        <v>4142.53</v>
      </c>
      <c r="N458" s="31">
        <f t="shared" si="86"/>
        <v>1.0215478559444236E-2</v>
      </c>
      <c r="O458" s="31">
        <f t="shared" ref="O458:O506" si="92">M$2*O457+(1-M$2)*N457*N457</f>
        <v>2.6910494448216158E-4</v>
      </c>
      <c r="P458" s="31">
        <f t="shared" ref="P458:P506" si="93">-LN(O458)-N458*N458/O458</f>
        <v>7.8326198851507138</v>
      </c>
      <c r="R458">
        <v>13010.16</v>
      </c>
      <c r="S458" s="31">
        <f t="shared" si="87"/>
        <v>-2.2646243890767845E-3</v>
      </c>
      <c r="T458" s="31">
        <f t="shared" ref="T458:T506" si="94">R$2*T457+(1-R$2)*S457*S457</f>
        <v>1.3235725608135227E-4</v>
      </c>
      <c r="U458" s="31">
        <f t="shared" ref="U458:U506" si="95">-LN(T458)-S458*S458/T458</f>
        <v>8.8912582239232218</v>
      </c>
      <c r="V458" s="14"/>
    </row>
    <row r="459" spans="1:22" x14ac:dyDescent="0.25">
      <c r="A459" s="2">
        <v>453</v>
      </c>
      <c r="B459" s="1">
        <v>39644</v>
      </c>
      <c r="C459">
        <v>10962.54</v>
      </c>
      <c r="D459" s="31">
        <f t="shared" si="84"/>
        <v>-8.3806791199427261E-3</v>
      </c>
      <c r="E459" s="31">
        <f t="shared" si="88"/>
        <v>1.4493423102909401E-4</v>
      </c>
      <c r="F459" s="31">
        <f t="shared" si="89"/>
        <v>8.3546259840922712</v>
      </c>
      <c r="H459">
        <v>5171.8999999999996</v>
      </c>
      <c r="I459" s="31">
        <f t="shared" si="85"/>
        <v>-2.4243453324277416E-2</v>
      </c>
      <c r="J459" s="31">
        <f t="shared" si="90"/>
        <v>2.5274579057331452E-4</v>
      </c>
      <c r="K459" s="31">
        <f t="shared" si="91"/>
        <v>5.9576869171101698</v>
      </c>
      <c r="M459">
        <v>4061.15</v>
      </c>
      <c r="N459" s="31">
        <f t="shared" si="86"/>
        <v>-1.964499955341293E-2</v>
      </c>
      <c r="O459" s="31">
        <f t="shared" si="92"/>
        <v>2.5464668122281847E-4</v>
      </c>
      <c r="P459" s="31">
        <f t="shared" si="93"/>
        <v>6.760098343320462</v>
      </c>
      <c r="R459">
        <v>12754.56</v>
      </c>
      <c r="S459" s="31">
        <f t="shared" si="87"/>
        <v>-1.9646184212953596E-2</v>
      </c>
      <c r="T459" s="31">
        <f t="shared" si="94"/>
        <v>1.2075495725394415E-4</v>
      </c>
      <c r="U459" s="31">
        <f t="shared" si="95"/>
        <v>5.825418358452886</v>
      </c>
      <c r="V459" s="14"/>
    </row>
    <row r="460" spans="1:22" x14ac:dyDescent="0.25">
      <c r="A460" s="2">
        <v>454</v>
      </c>
      <c r="B460" s="1">
        <v>39645</v>
      </c>
      <c r="C460">
        <v>11239.28</v>
      </c>
      <c r="D460" s="31">
        <f t="shared" si="84"/>
        <v>2.5244149622259054E-2</v>
      </c>
      <c r="E460" s="31">
        <f t="shared" si="88"/>
        <v>1.4275457480061133E-4</v>
      </c>
      <c r="F460" s="31">
        <f t="shared" si="89"/>
        <v>4.3903089309588079</v>
      </c>
      <c r="H460">
        <v>5150.6000000000004</v>
      </c>
      <c r="I460" s="31">
        <f t="shared" si="85"/>
        <v>-4.1184090953033268E-3</v>
      </c>
      <c r="J460" s="31">
        <f t="shared" si="90"/>
        <v>2.900046873143393E-4</v>
      </c>
      <c r="K460" s="31">
        <f t="shared" si="91"/>
        <v>8.0871271984003492</v>
      </c>
      <c r="M460">
        <v>4112.45</v>
      </c>
      <c r="N460" s="31">
        <f t="shared" si="86"/>
        <v>1.2631889981901611E-2</v>
      </c>
      <c r="O460" s="31">
        <f t="shared" si="92"/>
        <v>2.6616767208833354E-4</v>
      </c>
      <c r="P460" s="31">
        <f t="shared" si="93"/>
        <v>7.6318949026647136</v>
      </c>
      <c r="R460">
        <v>12760.8</v>
      </c>
      <c r="S460" s="31">
        <f t="shared" si="87"/>
        <v>4.8923679060663657E-4</v>
      </c>
      <c r="T460" s="31">
        <f t="shared" si="94"/>
        <v>1.4494079762028479E-4</v>
      </c>
      <c r="U460" s="31">
        <f t="shared" si="95"/>
        <v>8.8375338091017017</v>
      </c>
      <c r="V460" s="14"/>
    </row>
    <row r="461" spans="1:22" x14ac:dyDescent="0.25">
      <c r="A461" s="2">
        <v>455</v>
      </c>
      <c r="B461" s="1">
        <v>39646</v>
      </c>
      <c r="C461">
        <v>11446.66</v>
      </c>
      <c r="D461" s="31">
        <f t="shared" si="84"/>
        <v>1.8451359873586134E-2</v>
      </c>
      <c r="E461" s="31">
        <f t="shared" si="88"/>
        <v>1.5718415540818501E-4</v>
      </c>
      <c r="F461" s="31">
        <f t="shared" si="89"/>
        <v>6.5921446400966879</v>
      </c>
      <c r="H461">
        <v>5286.3</v>
      </c>
      <c r="I461" s="31">
        <f t="shared" si="85"/>
        <v>2.6346445074360233E-2</v>
      </c>
      <c r="J461" s="31">
        <f t="shared" si="90"/>
        <v>2.5963657166731401E-4</v>
      </c>
      <c r="K461" s="31">
        <f t="shared" si="91"/>
        <v>5.5827400552343045</v>
      </c>
      <c r="M461">
        <v>4225.99</v>
      </c>
      <c r="N461" s="31">
        <f t="shared" si="86"/>
        <v>2.7608846308161794E-2</v>
      </c>
      <c r="O461" s="31">
        <f t="shared" si="92"/>
        <v>2.5681225762839668E-4</v>
      </c>
      <c r="P461" s="31">
        <f t="shared" si="93"/>
        <v>5.299049941954479</v>
      </c>
      <c r="R461">
        <v>12887.95</v>
      </c>
      <c r="S461" s="31">
        <f t="shared" si="87"/>
        <v>9.964108833302102E-3</v>
      </c>
      <c r="T461" s="31">
        <f t="shared" si="94"/>
        <v>1.3174511946631085E-4</v>
      </c>
      <c r="U461" s="31">
        <f t="shared" si="95"/>
        <v>8.1810388130423224</v>
      </c>
      <c r="V461" s="14"/>
    </row>
    <row r="462" spans="1:22" x14ac:dyDescent="0.25">
      <c r="A462" s="2">
        <v>456</v>
      </c>
      <c r="B462" s="1">
        <v>39647</v>
      </c>
      <c r="C462">
        <v>11496.57</v>
      </c>
      <c r="D462" s="31">
        <f t="shared" si="84"/>
        <v>4.3602238556923901E-3</v>
      </c>
      <c r="E462" s="31">
        <f t="shared" si="88"/>
        <v>1.6253182181385318E-4</v>
      </c>
      <c r="F462" s="31">
        <f t="shared" si="89"/>
        <v>8.6076654883018495</v>
      </c>
      <c r="H462">
        <v>5376.4</v>
      </c>
      <c r="I462" s="31">
        <f t="shared" si="85"/>
        <v>1.7044057280139125E-2</v>
      </c>
      <c r="J462" s="31">
        <f t="shared" si="90"/>
        <v>3.0796187058092185E-4</v>
      </c>
      <c r="K462" s="31">
        <f t="shared" si="91"/>
        <v>7.1422363457604749</v>
      </c>
      <c r="M462">
        <v>4299.3599999999997</v>
      </c>
      <c r="N462" s="31">
        <f t="shared" si="86"/>
        <v>1.736161230859512E-2</v>
      </c>
      <c r="O462" s="31">
        <f t="shared" si="92"/>
        <v>3.0116901419332886E-4</v>
      </c>
      <c r="P462" s="31">
        <f t="shared" si="93"/>
        <v>7.1069870356207776</v>
      </c>
      <c r="R462">
        <v>12803.7</v>
      </c>
      <c r="S462" s="31">
        <f t="shared" si="87"/>
        <v>-6.5371141259859015E-3</v>
      </c>
      <c r="T462" s="31">
        <f t="shared" si="94"/>
        <v>1.2878486190413065E-4</v>
      </c>
      <c r="U462" s="31">
        <f t="shared" si="95"/>
        <v>8.6255436473326075</v>
      </c>
      <c r="V462" s="14"/>
    </row>
    <row r="463" spans="1:22" x14ac:dyDescent="0.25">
      <c r="A463" s="2">
        <v>457</v>
      </c>
      <c r="B463" s="1">
        <v>39651</v>
      </c>
      <c r="C463">
        <v>11602.5</v>
      </c>
      <c r="D463" s="31">
        <f t="shared" si="84"/>
        <v>9.2140525391486584E-3</v>
      </c>
      <c r="E463" s="31">
        <f t="shared" si="88"/>
        <v>1.583439858404865E-4</v>
      </c>
      <c r="F463" s="31">
        <f t="shared" si="89"/>
        <v>8.2145741173937967</v>
      </c>
      <c r="H463">
        <v>5364.1</v>
      </c>
      <c r="I463" s="31">
        <f t="shared" si="85"/>
        <v>-2.2877762071273106E-3</v>
      </c>
      <c r="J463" s="31">
        <f t="shared" si="90"/>
        <v>3.0601973427166895E-4</v>
      </c>
      <c r="K463" s="31">
        <f t="shared" si="91"/>
        <v>8.0747577563718718</v>
      </c>
      <c r="M463">
        <v>4327.26</v>
      </c>
      <c r="N463" s="31">
        <f t="shared" si="86"/>
        <v>6.4893379479737797E-3</v>
      </c>
      <c r="O463" s="31">
        <f t="shared" si="92"/>
        <v>3.0119153041817176E-4</v>
      </c>
      <c r="P463" s="31">
        <f t="shared" si="93"/>
        <v>7.9679478100853345</v>
      </c>
      <c r="R463">
        <v>13184.96</v>
      </c>
      <c r="S463" s="31">
        <f t="shared" si="87"/>
        <v>2.9777329990549481E-2</v>
      </c>
      <c r="T463" s="31">
        <f t="shared" si="94"/>
        <v>1.2093766098901425E-4</v>
      </c>
      <c r="U463" s="31">
        <f t="shared" si="95"/>
        <v>1.6884466012101074</v>
      </c>
      <c r="V463" s="14"/>
    </row>
    <row r="464" spans="1:22" x14ac:dyDescent="0.25">
      <c r="A464" s="2">
        <v>458</v>
      </c>
      <c r="B464" s="1">
        <v>39652</v>
      </c>
      <c r="C464">
        <v>11632.38</v>
      </c>
      <c r="D464" s="31">
        <f t="shared" si="84"/>
        <v>2.5753070458952123E-3</v>
      </c>
      <c r="E464" s="31">
        <f t="shared" si="88"/>
        <v>1.562008980255393E-4</v>
      </c>
      <c r="F464" s="31">
        <f t="shared" si="89"/>
        <v>8.721908107537482</v>
      </c>
      <c r="H464">
        <v>5449.9</v>
      </c>
      <c r="I464" s="31">
        <f t="shared" si="85"/>
        <v>1.5995227531179372E-2</v>
      </c>
      <c r="J464" s="31">
        <f t="shared" si="90"/>
        <v>2.7256608331464633E-4</v>
      </c>
      <c r="K464" s="31">
        <f t="shared" si="91"/>
        <v>7.2689679100614857</v>
      </c>
      <c r="M464">
        <v>4408.74</v>
      </c>
      <c r="N464" s="31">
        <f t="shared" si="86"/>
        <v>1.8829467145491503E-2</v>
      </c>
      <c r="O464" s="31">
        <f t="shared" si="92"/>
        <v>2.7845483097810601E-4</v>
      </c>
      <c r="P464" s="31">
        <f t="shared" si="93"/>
        <v>6.9129823629992853</v>
      </c>
      <c r="R464">
        <v>13312.93</v>
      </c>
      <c r="S464" s="31">
        <f t="shared" si="87"/>
        <v>9.7057556488606093E-3</v>
      </c>
      <c r="T464" s="31">
        <f t="shared" si="94"/>
        <v>1.9076843046843858E-4</v>
      </c>
      <c r="U464" s="31">
        <f t="shared" si="95"/>
        <v>8.070649004157092</v>
      </c>
      <c r="V464" s="14"/>
    </row>
    <row r="465" spans="1:22" x14ac:dyDescent="0.25">
      <c r="A465" s="2">
        <v>459</v>
      </c>
      <c r="B465" s="1">
        <v>39653</v>
      </c>
      <c r="C465">
        <v>11349.28</v>
      </c>
      <c r="D465" s="31">
        <f t="shared" si="84"/>
        <v>-2.4337237951304769E-2</v>
      </c>
      <c r="E465" s="31">
        <f t="shared" si="88"/>
        <v>1.5183657270420698E-4</v>
      </c>
      <c r="F465" s="31">
        <f t="shared" si="89"/>
        <v>4.8917935145660145</v>
      </c>
      <c r="H465">
        <v>5362.3</v>
      </c>
      <c r="I465" s="31">
        <f t="shared" si="85"/>
        <v>-1.6073689425493948E-2</v>
      </c>
      <c r="J465" s="31">
        <f t="shared" si="90"/>
        <v>2.7070660660867421E-4</v>
      </c>
      <c r="K465" s="31">
        <f t="shared" si="91"/>
        <v>7.2600708689133873</v>
      </c>
      <c r="M465">
        <v>4347.99</v>
      </c>
      <c r="N465" s="31">
        <f t="shared" si="86"/>
        <v>-1.3779447188992775E-2</v>
      </c>
      <c r="O465" s="31">
        <f t="shared" si="92"/>
        <v>2.8513279259774E-4</v>
      </c>
      <c r="P465" s="31">
        <f t="shared" si="93"/>
        <v>7.4966441903061147</v>
      </c>
      <c r="R465">
        <v>13603.31</v>
      </c>
      <c r="S465" s="31">
        <f t="shared" si="87"/>
        <v>2.1811877625736723E-2</v>
      </c>
      <c r="T465" s="31">
        <f t="shared" si="94"/>
        <v>1.8196227382005035E-4</v>
      </c>
      <c r="U465" s="31">
        <f t="shared" si="95"/>
        <v>5.9971142322915085</v>
      </c>
      <c r="V465" s="14"/>
    </row>
    <row r="466" spans="1:22" x14ac:dyDescent="0.25">
      <c r="A466" s="2">
        <v>460</v>
      </c>
      <c r="B466" s="1">
        <v>39654</v>
      </c>
      <c r="C466">
        <v>11370.69</v>
      </c>
      <c r="D466" s="31">
        <f t="shared" si="84"/>
        <v>1.8864632822522534E-3</v>
      </c>
      <c r="E466" s="31">
        <f t="shared" si="88"/>
        <v>1.6468906670876618E-4</v>
      </c>
      <c r="F466" s="31">
        <f t="shared" si="89"/>
        <v>8.6898424416237194</v>
      </c>
      <c r="H466">
        <v>5352.6</v>
      </c>
      <c r="I466" s="31">
        <f t="shared" si="85"/>
        <v>-1.8089252746022822E-3</v>
      </c>
      <c r="J466" s="31">
        <f t="shared" si="90"/>
        <v>2.6933379500430709E-4</v>
      </c>
      <c r="K466" s="31">
        <f t="shared" si="91"/>
        <v>8.2074097978487703</v>
      </c>
      <c r="M466">
        <v>4377.18</v>
      </c>
      <c r="N466" s="31">
        <f t="shared" si="86"/>
        <v>6.7134469030518725E-3</v>
      </c>
      <c r="O466" s="31">
        <f t="shared" si="92"/>
        <v>2.7677286775027111E-4</v>
      </c>
      <c r="P466" s="31">
        <f t="shared" si="93"/>
        <v>8.0294709194003726</v>
      </c>
      <c r="R466">
        <v>13334.76</v>
      </c>
      <c r="S466" s="31">
        <f t="shared" si="87"/>
        <v>-1.9741518792117455E-2</v>
      </c>
      <c r="T466" s="31">
        <f t="shared" si="94"/>
        <v>2.087542240974548E-4</v>
      </c>
      <c r="U466" s="31">
        <f t="shared" si="95"/>
        <v>6.6074323452769947</v>
      </c>
      <c r="V466" s="14"/>
    </row>
    <row r="467" spans="1:22" x14ac:dyDescent="0.25">
      <c r="A467" s="2">
        <v>461</v>
      </c>
      <c r="B467" s="1">
        <v>39657</v>
      </c>
      <c r="C467">
        <v>11131.08</v>
      </c>
      <c r="D467" s="31">
        <f t="shared" si="84"/>
        <v>-2.107259981584236E-2</v>
      </c>
      <c r="E467" s="31">
        <f t="shared" si="88"/>
        <v>1.5998737987216229E-4</v>
      </c>
      <c r="F467" s="31">
        <f t="shared" si="89"/>
        <v>5.96485630343994</v>
      </c>
      <c r="H467">
        <v>5312.6</v>
      </c>
      <c r="I467" s="31">
        <f t="shared" si="85"/>
        <v>-7.4730037738669052E-3</v>
      </c>
      <c r="J467" s="31">
        <f t="shared" si="90"/>
        <v>2.397422020733979E-4</v>
      </c>
      <c r="K467" s="31">
        <f t="shared" si="91"/>
        <v>8.1030053820212231</v>
      </c>
      <c r="M467">
        <v>4324.45</v>
      </c>
      <c r="N467" s="31">
        <f t="shared" si="86"/>
        <v>-1.2046568795434611E-2</v>
      </c>
      <c r="O467" s="31">
        <f t="shared" si="92"/>
        <v>2.5643880263450069E-4</v>
      </c>
      <c r="P467" s="31">
        <f t="shared" si="93"/>
        <v>7.7027162133221987</v>
      </c>
      <c r="R467">
        <v>13353.78</v>
      </c>
      <c r="S467" s="31">
        <f t="shared" si="87"/>
        <v>1.4263473808302839E-3</v>
      </c>
      <c r="T467" s="31">
        <f t="shared" si="94"/>
        <v>2.2525762495140657E-4</v>
      </c>
      <c r="U467" s="31">
        <f t="shared" si="95"/>
        <v>8.3892340774286556</v>
      </c>
      <c r="V467" s="14"/>
    </row>
    <row r="468" spans="1:22" x14ac:dyDescent="0.25">
      <c r="A468" s="2">
        <v>462</v>
      </c>
      <c r="B468" s="1">
        <v>39658</v>
      </c>
      <c r="C468">
        <v>11397.56</v>
      </c>
      <c r="D468" s="31">
        <f t="shared" si="84"/>
        <v>2.3940174717996778E-2</v>
      </c>
      <c r="E468" s="31">
        <f t="shared" si="88"/>
        <v>1.682762881337206E-4</v>
      </c>
      <c r="F468" s="31">
        <f t="shared" si="89"/>
        <v>5.2840048085064639</v>
      </c>
      <c r="H468">
        <v>5319.2</v>
      </c>
      <c r="I468" s="31">
        <f t="shared" si="85"/>
        <v>1.2423295561494285E-3</v>
      </c>
      <c r="J468" s="31">
        <f t="shared" si="90"/>
        <v>2.1928908811966863E-4</v>
      </c>
      <c r="K468" s="31">
        <f t="shared" si="91"/>
        <v>8.418081542424698</v>
      </c>
      <c r="M468">
        <v>4320.49</v>
      </c>
      <c r="N468" s="31">
        <f t="shared" si="86"/>
        <v>-9.1572338678907995E-4</v>
      </c>
      <c r="O468" s="31">
        <f t="shared" si="92"/>
        <v>2.4666951891045647E-4</v>
      </c>
      <c r="P468" s="31">
        <f t="shared" si="93"/>
        <v>8.3040616123844977</v>
      </c>
      <c r="R468">
        <v>13159.45</v>
      </c>
      <c r="S468" s="31">
        <f t="shared" si="87"/>
        <v>-1.455243384270221E-2</v>
      </c>
      <c r="T468" s="31">
        <f t="shared" si="94"/>
        <v>2.0490136001462413E-4</v>
      </c>
      <c r="U468" s="31">
        <f t="shared" si="95"/>
        <v>7.4594439193635669</v>
      </c>
      <c r="V468" s="14"/>
    </row>
    <row r="469" spans="1:22" x14ac:dyDescent="0.25">
      <c r="A469" s="2">
        <v>463</v>
      </c>
      <c r="B469" s="1">
        <v>39659</v>
      </c>
      <c r="C469">
        <v>11583.69</v>
      </c>
      <c r="D469" s="31">
        <f t="shared" si="84"/>
        <v>1.6330688322763909E-2</v>
      </c>
      <c r="E469" s="31">
        <f t="shared" si="88"/>
        <v>1.8008973561999572E-4</v>
      </c>
      <c r="F469" s="31">
        <f t="shared" si="89"/>
        <v>7.1411747813896387</v>
      </c>
      <c r="H469">
        <v>5420.7</v>
      </c>
      <c r="I469" s="31">
        <f t="shared" si="85"/>
        <v>1.9081816814558582E-2</v>
      </c>
      <c r="J469" s="31">
        <f t="shared" si="90"/>
        <v>1.950712278371477E-4</v>
      </c>
      <c r="K469" s="31">
        <f t="shared" si="91"/>
        <v>6.6755674330602321</v>
      </c>
      <c r="M469">
        <v>4400.55</v>
      </c>
      <c r="N469" s="31">
        <f t="shared" si="86"/>
        <v>1.8530305590338227E-2</v>
      </c>
      <c r="O469" s="31">
        <f t="shared" si="92"/>
        <v>2.2509554807729725E-4</v>
      </c>
      <c r="P469" s="31">
        <f t="shared" si="93"/>
        <v>6.8735346039455916</v>
      </c>
      <c r="R469">
        <v>13367.79</v>
      </c>
      <c r="S469" s="31">
        <f t="shared" si="87"/>
        <v>1.5831968661304242E-2</v>
      </c>
      <c r="T469" s="31">
        <f t="shared" si="94"/>
        <v>2.0552803180818072E-4</v>
      </c>
      <c r="U469" s="31">
        <f t="shared" si="95"/>
        <v>7.2703804585159313</v>
      </c>
      <c r="V469" s="14"/>
    </row>
    <row r="470" spans="1:22" x14ac:dyDescent="0.25">
      <c r="A470" s="2">
        <v>464</v>
      </c>
      <c r="B470" s="1">
        <v>39660</v>
      </c>
      <c r="C470">
        <v>11378.02</v>
      </c>
      <c r="D470" s="31">
        <f t="shared" si="84"/>
        <v>-1.7755136748307324E-2</v>
      </c>
      <c r="E470" s="31">
        <f t="shared" si="88"/>
        <v>1.8261672004474456E-4</v>
      </c>
      <c r="F470" s="31">
        <f t="shared" si="89"/>
        <v>6.8818558701992671</v>
      </c>
      <c r="H470">
        <v>5411.9</v>
      </c>
      <c r="I470" s="31">
        <f t="shared" si="85"/>
        <v>-1.6234065711070863E-3</v>
      </c>
      <c r="J470" s="31">
        <f t="shared" si="90"/>
        <v>2.1387249970983378E-4</v>
      </c>
      <c r="K470" s="31">
        <f t="shared" si="91"/>
        <v>8.4378079927877234</v>
      </c>
      <c r="M470">
        <v>4392.3599999999997</v>
      </c>
      <c r="N470" s="31">
        <f t="shared" si="86"/>
        <v>-1.8611309949893783E-3</v>
      </c>
      <c r="O470" s="31">
        <f t="shared" si="92"/>
        <v>2.3547543466477403E-4</v>
      </c>
      <c r="P470" s="31">
        <f t="shared" si="93"/>
        <v>8.3391941102555904</v>
      </c>
      <c r="R470">
        <v>13376.81</v>
      </c>
      <c r="S470" s="31">
        <f t="shared" si="87"/>
        <v>6.7475626113206572E-4</v>
      </c>
      <c r="T470" s="31">
        <f t="shared" si="94"/>
        <v>2.096429266042978E-4</v>
      </c>
      <c r="U470" s="31">
        <f t="shared" si="95"/>
        <v>8.4679330549714535</v>
      </c>
      <c r="V470" s="14"/>
    </row>
    <row r="471" spans="1:22" x14ac:dyDescent="0.25">
      <c r="A471" s="2">
        <v>465</v>
      </c>
      <c r="B471" s="1">
        <v>39661</v>
      </c>
      <c r="C471">
        <v>11326.32</v>
      </c>
      <c r="D471" s="31">
        <f t="shared" si="84"/>
        <v>-4.5438485782236917E-3</v>
      </c>
      <c r="E471" s="31">
        <f t="shared" si="88"/>
        <v>1.8648673077091676E-4</v>
      </c>
      <c r="F471" s="31">
        <f t="shared" si="89"/>
        <v>8.4764371779650602</v>
      </c>
      <c r="H471">
        <v>5354.7</v>
      </c>
      <c r="I471" s="31">
        <f t="shared" si="85"/>
        <v>-1.056930098486665E-2</v>
      </c>
      <c r="J471" s="31">
        <f t="shared" si="90"/>
        <v>1.9037853745750938E-4</v>
      </c>
      <c r="K471" s="31">
        <f t="shared" si="91"/>
        <v>7.9797171891513043</v>
      </c>
      <c r="M471">
        <v>4314.34</v>
      </c>
      <c r="N471" s="31">
        <f t="shared" si="86"/>
        <v>-1.7762660619803371E-2</v>
      </c>
      <c r="O471" s="31">
        <f t="shared" si="92"/>
        <v>2.1511424070106311E-4</v>
      </c>
      <c r="P471" s="31">
        <f t="shared" si="93"/>
        <v>6.9776224662778912</v>
      </c>
      <c r="R471">
        <v>13094.59</v>
      </c>
      <c r="S471" s="31">
        <f t="shared" si="87"/>
        <v>-2.1097705656281232E-2</v>
      </c>
      <c r="T471" s="31">
        <f t="shared" si="94"/>
        <v>1.9056659569817965E-4</v>
      </c>
      <c r="U471" s="31">
        <f t="shared" si="95"/>
        <v>6.2297732291415207</v>
      </c>
      <c r="V471" s="14"/>
    </row>
    <row r="472" spans="1:22" x14ac:dyDescent="0.25">
      <c r="A472" s="2">
        <v>466</v>
      </c>
      <c r="B472" s="1">
        <v>39664</v>
      </c>
      <c r="C472">
        <v>11284.15</v>
      </c>
      <c r="D472" s="31">
        <f t="shared" si="84"/>
        <v>-3.7231863482578694E-3</v>
      </c>
      <c r="E472" s="31">
        <f t="shared" si="88"/>
        <v>1.8164761337904699E-4</v>
      </c>
      <c r="F472" s="31">
        <f t="shared" si="89"/>
        <v>8.5371287052811962</v>
      </c>
      <c r="H472">
        <v>5320.2</v>
      </c>
      <c r="I472" s="31">
        <f t="shared" si="85"/>
        <v>-6.4429379797187516E-3</v>
      </c>
      <c r="J472" s="31">
        <f t="shared" si="90"/>
        <v>1.8162897034637129E-4</v>
      </c>
      <c r="K472" s="31">
        <f t="shared" si="91"/>
        <v>8.3849937578215723</v>
      </c>
      <c r="M472">
        <v>4280.63</v>
      </c>
      <c r="N472" s="31">
        <f t="shared" si="86"/>
        <v>-7.8134778436562795E-3</v>
      </c>
      <c r="O472" s="31">
        <f t="shared" si="92"/>
        <v>2.2392509458608127E-4</v>
      </c>
      <c r="P472" s="31">
        <f t="shared" si="93"/>
        <v>8.1315612020170747</v>
      </c>
      <c r="R472">
        <v>12933.18</v>
      </c>
      <c r="S472" s="31">
        <f t="shared" si="87"/>
        <v>-1.2326464593393139E-2</v>
      </c>
      <c r="T472" s="31">
        <f t="shared" si="94"/>
        <v>2.1377932072851752E-4</v>
      </c>
      <c r="U472" s="31">
        <f t="shared" si="95"/>
        <v>7.7398252810442418</v>
      </c>
      <c r="V472" s="14"/>
    </row>
    <row r="473" spans="1:22" x14ac:dyDescent="0.25">
      <c r="A473" s="2">
        <v>467</v>
      </c>
      <c r="B473" s="1">
        <v>39665</v>
      </c>
      <c r="C473">
        <v>11615.77</v>
      </c>
      <c r="D473" s="31">
        <f t="shared" si="84"/>
        <v>2.9388124050105751E-2</v>
      </c>
      <c r="E473" s="31">
        <f t="shared" si="88"/>
        <v>1.7675173253552058E-4</v>
      </c>
      <c r="F473" s="31">
        <f t="shared" si="89"/>
        <v>3.7544653308416596</v>
      </c>
      <c r="H473">
        <v>5454.5</v>
      </c>
      <c r="I473" s="31">
        <f t="shared" si="85"/>
        <v>2.5243411901808236E-2</v>
      </c>
      <c r="J473" s="31">
        <f t="shared" si="90"/>
        <v>1.6604498199933462E-4</v>
      </c>
      <c r="K473" s="31">
        <f t="shared" si="91"/>
        <v>4.8655577503443936</v>
      </c>
      <c r="M473">
        <v>4386.3500000000004</v>
      </c>
      <c r="N473" s="31">
        <f t="shared" si="86"/>
        <v>2.4697299229319108E-2</v>
      </c>
      <c r="O473" s="31">
        <f t="shared" si="92"/>
        <v>2.0963131728300342E-4</v>
      </c>
      <c r="P473" s="31">
        <f t="shared" si="93"/>
        <v>5.5604967171045629</v>
      </c>
      <c r="R473">
        <v>12914.66</v>
      </c>
      <c r="S473" s="31">
        <f t="shared" si="87"/>
        <v>-1.4319757399185997E-3</v>
      </c>
      <c r="T473" s="31">
        <f t="shared" si="94"/>
        <v>2.0814019975463148E-4</v>
      </c>
      <c r="U473" s="31">
        <f t="shared" si="95"/>
        <v>8.4674468733281678</v>
      </c>
      <c r="V473" s="14"/>
    </row>
    <row r="474" spans="1:22" x14ac:dyDescent="0.25">
      <c r="A474" s="2">
        <v>468</v>
      </c>
      <c r="B474" s="1">
        <v>39666</v>
      </c>
      <c r="C474">
        <v>11656.07</v>
      </c>
      <c r="D474" s="31">
        <f t="shared" si="84"/>
        <v>3.4694213125775796E-3</v>
      </c>
      <c r="E474" s="31">
        <f t="shared" si="88"/>
        <v>1.9679536012562449E-4</v>
      </c>
      <c r="F474" s="31">
        <f t="shared" si="89"/>
        <v>8.4721816784753887</v>
      </c>
      <c r="H474">
        <v>5486.1</v>
      </c>
      <c r="I474" s="31">
        <f t="shared" si="85"/>
        <v>5.7933816115134963E-3</v>
      </c>
      <c r="J474" s="31">
        <f t="shared" si="90"/>
        <v>2.1845055824390946E-4</v>
      </c>
      <c r="K474" s="31">
        <f t="shared" si="91"/>
        <v>8.2753084358930895</v>
      </c>
      <c r="M474">
        <v>4448.33</v>
      </c>
      <c r="N474" s="31">
        <f t="shared" si="86"/>
        <v>1.4130199368495345E-2</v>
      </c>
      <c r="O474" s="31">
        <f t="shared" si="92"/>
        <v>2.4476361064305929E-4</v>
      </c>
      <c r="P474" s="31">
        <f t="shared" si="93"/>
        <v>7.4994814818080116</v>
      </c>
      <c r="R474">
        <v>13254.89</v>
      </c>
      <c r="S474" s="31">
        <f t="shared" si="87"/>
        <v>2.6344479839190468E-2</v>
      </c>
      <c r="T474" s="31">
        <f t="shared" si="94"/>
        <v>1.8934638169907516E-4</v>
      </c>
      <c r="U474" s="31">
        <f t="shared" si="95"/>
        <v>4.9065251690836034</v>
      </c>
      <c r="V474" s="14"/>
    </row>
    <row r="475" spans="1:22" x14ac:dyDescent="0.25">
      <c r="A475" s="2">
        <v>469</v>
      </c>
      <c r="B475" s="1">
        <v>39667</v>
      </c>
      <c r="C475">
        <v>11431.43</v>
      </c>
      <c r="D475" s="31">
        <f t="shared" si="84"/>
        <v>-1.9272361953900363E-2</v>
      </c>
      <c r="E475" s="31">
        <f t="shared" si="88"/>
        <v>1.9140421786348189E-4</v>
      </c>
      <c r="F475" s="31">
        <f t="shared" si="89"/>
        <v>6.620601880168989</v>
      </c>
      <c r="H475">
        <v>5477.5</v>
      </c>
      <c r="I475" s="31">
        <f t="shared" si="85"/>
        <v>-1.5675981115911783E-3</v>
      </c>
      <c r="J475" s="31">
        <f t="shared" si="90"/>
        <v>1.9788723877643894E-4</v>
      </c>
      <c r="K475" s="31">
        <f t="shared" si="91"/>
        <v>8.5153951900787241</v>
      </c>
      <c r="M475">
        <v>4457.43</v>
      </c>
      <c r="N475" s="31">
        <f t="shared" si="86"/>
        <v>2.0457115366891315E-3</v>
      </c>
      <c r="O475" s="31">
        <f t="shared" si="92"/>
        <v>2.4080556862136502E-4</v>
      </c>
      <c r="P475" s="31">
        <f t="shared" si="93"/>
        <v>8.314141820145009</v>
      </c>
      <c r="R475">
        <v>13124.99</v>
      </c>
      <c r="S475" s="31">
        <f t="shared" si="87"/>
        <v>-9.8001567723307887E-3</v>
      </c>
      <c r="T475" s="31">
        <f t="shared" si="94"/>
        <v>2.3536986092582927E-4</v>
      </c>
      <c r="U475" s="31">
        <f t="shared" si="95"/>
        <v>7.9463007010349305</v>
      </c>
      <c r="V475" s="14"/>
    </row>
    <row r="476" spans="1:22" x14ac:dyDescent="0.25">
      <c r="A476" s="2">
        <v>470</v>
      </c>
      <c r="B476" s="1">
        <v>39668</v>
      </c>
      <c r="C476">
        <v>11734.32</v>
      </c>
      <c r="D476" s="31">
        <f t="shared" si="84"/>
        <v>2.649624762606248E-2</v>
      </c>
      <c r="E476" s="31">
        <f t="shared" si="88"/>
        <v>1.9665708597664723E-4</v>
      </c>
      <c r="F476" s="31">
        <f t="shared" si="89"/>
        <v>4.9641235655590794</v>
      </c>
      <c r="H476">
        <v>5489.2</v>
      </c>
      <c r="I476" s="31">
        <f t="shared" si="85"/>
        <v>2.1360109539022946E-3</v>
      </c>
      <c r="J476" s="31">
        <f t="shared" si="90"/>
        <v>1.7615136390488061E-4</v>
      </c>
      <c r="K476" s="31">
        <f t="shared" si="91"/>
        <v>8.618265647398248</v>
      </c>
      <c r="M476">
        <v>4491.8500000000004</v>
      </c>
      <c r="N476" s="31">
        <f t="shared" si="86"/>
        <v>7.7219384264026738E-3</v>
      </c>
      <c r="O476" s="31">
        <f t="shared" si="92"/>
        <v>2.2003989112400363E-4</v>
      </c>
      <c r="P476" s="31">
        <f t="shared" si="93"/>
        <v>8.1507129637776856</v>
      </c>
      <c r="R476">
        <v>13168.41</v>
      </c>
      <c r="S476" s="31">
        <f t="shared" si="87"/>
        <v>3.3081929967184792E-3</v>
      </c>
      <c r="T476" s="31">
        <f t="shared" si="94"/>
        <v>2.2266431085306168E-4</v>
      </c>
      <c r="U476" s="31">
        <f t="shared" si="95"/>
        <v>8.360694399737719</v>
      </c>
      <c r="V476" s="14"/>
    </row>
    <row r="477" spans="1:22" x14ac:dyDescent="0.25">
      <c r="A477" s="2">
        <v>471</v>
      </c>
      <c r="B477" s="1">
        <v>39671</v>
      </c>
      <c r="C477">
        <v>11782.35</v>
      </c>
      <c r="D477" s="31">
        <f t="shared" si="84"/>
        <v>4.0931217147649503E-3</v>
      </c>
      <c r="E477" s="31">
        <f t="shared" si="88"/>
        <v>2.1140418334963707E-4</v>
      </c>
      <c r="F477" s="31">
        <f t="shared" si="89"/>
        <v>8.3824893400041933</v>
      </c>
      <c r="H477">
        <v>5541.8</v>
      </c>
      <c r="I477" s="31">
        <f t="shared" si="85"/>
        <v>9.5824528164396208E-3</v>
      </c>
      <c r="J477" s="31">
        <f t="shared" si="90"/>
        <v>1.5706711106891466E-4</v>
      </c>
      <c r="K477" s="31">
        <f t="shared" si="91"/>
        <v>8.1742248498354169</v>
      </c>
      <c r="M477">
        <v>4538.49</v>
      </c>
      <c r="N477" s="31">
        <f t="shared" si="86"/>
        <v>1.0383249663278919E-2</v>
      </c>
      <c r="O477" s="31">
        <f t="shared" si="92"/>
        <v>2.0596227396807492E-4</v>
      </c>
      <c r="P477" s="31">
        <f t="shared" si="93"/>
        <v>7.9643630690616138</v>
      </c>
      <c r="R477">
        <v>13430.91</v>
      </c>
      <c r="S477" s="31">
        <f t="shared" si="87"/>
        <v>1.9934069489027151E-2</v>
      </c>
      <c r="T477" s="31">
        <f t="shared" si="94"/>
        <v>2.0335703149806431E-4</v>
      </c>
      <c r="U477" s="31">
        <f t="shared" si="95"/>
        <v>6.546510531641184</v>
      </c>
      <c r="V477" s="14"/>
    </row>
    <row r="478" spans="1:22" x14ac:dyDescent="0.25">
      <c r="A478" s="2">
        <v>472</v>
      </c>
      <c r="B478" s="1">
        <v>39672</v>
      </c>
      <c r="C478">
        <v>11642.47</v>
      </c>
      <c r="D478" s="31">
        <f t="shared" si="84"/>
        <v>-1.1871994975535528E-2</v>
      </c>
      <c r="E478" s="31">
        <f t="shared" si="88"/>
        <v>2.0572439660841076E-4</v>
      </c>
      <c r="F478" s="31">
        <f t="shared" si="89"/>
        <v>7.8038611076820246</v>
      </c>
      <c r="H478">
        <v>5534.5</v>
      </c>
      <c r="I478" s="31">
        <f t="shared" si="85"/>
        <v>-1.3172615395720131E-3</v>
      </c>
      <c r="J478" s="31">
        <f t="shared" si="90"/>
        <v>1.4981065093258323E-4</v>
      </c>
      <c r="K478" s="31">
        <f t="shared" si="91"/>
        <v>8.7945559144282761</v>
      </c>
      <c r="M478">
        <v>4518.4799999999996</v>
      </c>
      <c r="N478" s="31">
        <f t="shared" si="86"/>
        <v>-4.4089554014661745E-3</v>
      </c>
      <c r="O478" s="31">
        <f t="shared" si="92"/>
        <v>1.9734865673755024E-4</v>
      </c>
      <c r="P478" s="31">
        <f t="shared" si="93"/>
        <v>8.4320383341338356</v>
      </c>
      <c r="R478">
        <v>13303.6</v>
      </c>
      <c r="S478" s="31">
        <f t="shared" si="87"/>
        <v>-9.478881177820378E-3</v>
      </c>
      <c r="T478" s="31">
        <f t="shared" si="94"/>
        <v>2.2104928585779825E-4</v>
      </c>
      <c r="U478" s="31">
        <f t="shared" si="95"/>
        <v>8.0106581022251433</v>
      </c>
      <c r="V478" s="14"/>
    </row>
    <row r="479" spans="1:22" x14ac:dyDescent="0.25">
      <c r="A479" s="2">
        <v>473</v>
      </c>
      <c r="B479" s="1">
        <v>39673</v>
      </c>
      <c r="C479">
        <v>11532.96</v>
      </c>
      <c r="D479" s="31">
        <f t="shared" si="84"/>
        <v>-9.4060796377401206E-3</v>
      </c>
      <c r="E479" s="31">
        <f t="shared" si="88"/>
        <v>2.0383415095003395E-4</v>
      </c>
      <c r="F479" s="31">
        <f t="shared" si="89"/>
        <v>8.0641532870265493</v>
      </c>
      <c r="H479">
        <v>5448.6</v>
      </c>
      <c r="I479" s="31">
        <f t="shared" si="85"/>
        <v>-1.5520823922666842E-2</v>
      </c>
      <c r="J479" s="31">
        <f t="shared" si="90"/>
        <v>1.3334157243044618E-4</v>
      </c>
      <c r="K479" s="31">
        <f t="shared" si="91"/>
        <v>7.1159883300686566</v>
      </c>
      <c r="M479">
        <v>4402.97</v>
      </c>
      <c r="N479" s="31">
        <f t="shared" si="86"/>
        <v>-2.5563906446415458E-2</v>
      </c>
      <c r="O479" s="31">
        <f t="shared" si="92"/>
        <v>1.8173540762630536E-4</v>
      </c>
      <c r="P479" s="31">
        <f t="shared" si="93"/>
        <v>5.0169984226334652</v>
      </c>
      <c r="R479">
        <v>13023.05</v>
      </c>
      <c r="S479" s="31">
        <f t="shared" si="87"/>
        <v>-2.1088276857392067E-2</v>
      </c>
      <c r="T479" s="31">
        <f t="shared" si="94"/>
        <v>2.0908482855574648E-4</v>
      </c>
      <c r="U479" s="31">
        <f t="shared" si="95"/>
        <v>6.3458088176220091</v>
      </c>
      <c r="V479" s="14"/>
    </row>
    <row r="480" spans="1:22" x14ac:dyDescent="0.25">
      <c r="A480" s="2">
        <v>474</v>
      </c>
      <c r="B480" s="1">
        <v>39674</v>
      </c>
      <c r="C480">
        <v>11615.93</v>
      </c>
      <c r="D480" s="31">
        <f t="shared" si="84"/>
        <v>7.1941635104952389E-3</v>
      </c>
      <c r="E480" s="31">
        <f t="shared" si="88"/>
        <v>2.0046802021785263E-4</v>
      </c>
      <c r="F480" s="31">
        <f t="shared" si="89"/>
        <v>8.2566800384579846</v>
      </c>
      <c r="H480">
        <v>5497.4</v>
      </c>
      <c r="I480" s="31">
        <f t="shared" si="85"/>
        <v>8.9564291744667016E-3</v>
      </c>
      <c r="J480" s="31">
        <f t="shared" si="90"/>
        <v>1.4530386346744032E-4</v>
      </c>
      <c r="K480" s="31">
        <f t="shared" si="91"/>
        <v>8.2846153275373844</v>
      </c>
      <c r="M480">
        <v>4420.91</v>
      </c>
      <c r="N480" s="31">
        <f t="shared" si="86"/>
        <v>4.0745224246360066E-3</v>
      </c>
      <c r="O480" s="31">
        <f t="shared" si="92"/>
        <v>2.2313833901030448E-4</v>
      </c>
      <c r="P480" s="31">
        <f t="shared" si="93"/>
        <v>8.3333175464333351</v>
      </c>
      <c r="R480">
        <v>12956.8</v>
      </c>
      <c r="S480" s="31">
        <f t="shared" si="87"/>
        <v>-5.0871339663135749E-3</v>
      </c>
      <c r="T480" s="31">
        <f t="shared" si="94"/>
        <v>2.3057255771446821E-4</v>
      </c>
      <c r="U480" s="31">
        <f t="shared" si="95"/>
        <v>8.2627072678590849</v>
      </c>
      <c r="V480" s="14"/>
    </row>
    <row r="481" spans="1:22" x14ac:dyDescent="0.25">
      <c r="A481" s="2">
        <v>475</v>
      </c>
      <c r="B481" s="1">
        <v>39675</v>
      </c>
      <c r="C481">
        <v>11659.9</v>
      </c>
      <c r="D481" s="31">
        <f t="shared" si="84"/>
        <v>3.7853189542291789E-3</v>
      </c>
      <c r="E481" s="31">
        <f t="shared" si="88"/>
        <v>1.9612869172624053E-4</v>
      </c>
      <c r="F481" s="31">
        <f t="shared" si="89"/>
        <v>8.4636821884964917</v>
      </c>
      <c r="H481">
        <v>5454.8</v>
      </c>
      <c r="I481" s="31">
        <f t="shared" si="85"/>
        <v>-7.749117764761425E-3</v>
      </c>
      <c r="J481" s="31">
        <f t="shared" si="90"/>
        <v>1.3806491718553425E-4</v>
      </c>
      <c r="K481" s="31">
        <f t="shared" si="91"/>
        <v>8.4528547459692369</v>
      </c>
      <c r="M481">
        <v>4453.62</v>
      </c>
      <c r="N481" s="31">
        <f t="shared" si="86"/>
        <v>7.3989291797390217E-3</v>
      </c>
      <c r="O481" s="31">
        <f t="shared" si="92"/>
        <v>2.0501281673892567E-4</v>
      </c>
      <c r="P481" s="31">
        <f t="shared" si="93"/>
        <v>8.225410106057538</v>
      </c>
      <c r="R481">
        <v>13019.41</v>
      </c>
      <c r="S481" s="31">
        <f t="shared" si="87"/>
        <v>4.8322116571993534E-3</v>
      </c>
      <c r="T481" s="31">
        <f t="shared" si="94"/>
        <v>2.1190604608750226E-4</v>
      </c>
      <c r="U481" s="31">
        <f t="shared" si="95"/>
        <v>8.3491759451059071</v>
      </c>
      <c r="V481" s="14"/>
    </row>
    <row r="482" spans="1:22" x14ac:dyDescent="0.25">
      <c r="A482" s="2">
        <v>476</v>
      </c>
      <c r="B482" s="1">
        <v>39678</v>
      </c>
      <c r="C482">
        <v>11479.39</v>
      </c>
      <c r="D482" s="31">
        <f t="shared" si="84"/>
        <v>-1.5481264847897514E-2</v>
      </c>
      <c r="E482" s="31">
        <f t="shared" si="88"/>
        <v>1.9082387450645628E-4</v>
      </c>
      <c r="F482" s="31">
        <f t="shared" si="89"/>
        <v>7.3081870600755883</v>
      </c>
      <c r="H482">
        <v>5450.2</v>
      </c>
      <c r="I482" s="31">
        <f t="shared" si="85"/>
        <v>-8.4329397961435129E-4</v>
      </c>
      <c r="J482" s="31">
        <f t="shared" si="90"/>
        <v>1.2938790199708611E-4</v>
      </c>
      <c r="K482" s="31">
        <f t="shared" si="91"/>
        <v>8.9471994505428807</v>
      </c>
      <c r="M482">
        <v>4448.84</v>
      </c>
      <c r="N482" s="31">
        <f t="shared" si="86"/>
        <v>-1.0732842047592173E-3</v>
      </c>
      <c r="O482" s="31">
        <f t="shared" si="92"/>
        <v>1.9182533359182524E-4</v>
      </c>
      <c r="P482" s="31">
        <f t="shared" si="93"/>
        <v>8.552920175644303</v>
      </c>
      <c r="R482">
        <v>13165.45</v>
      </c>
      <c r="S482" s="31">
        <f t="shared" si="87"/>
        <v>1.1217098163434509E-2</v>
      </c>
      <c r="T482" s="31">
        <f t="shared" si="94"/>
        <v>1.9471118433464323E-4</v>
      </c>
      <c r="U482" s="31">
        <f t="shared" si="95"/>
        <v>7.8977884583676827</v>
      </c>
      <c r="V482" s="14"/>
    </row>
    <row r="483" spans="1:22" x14ac:dyDescent="0.25">
      <c r="A483" s="2">
        <v>477</v>
      </c>
      <c r="B483" s="1">
        <v>39679</v>
      </c>
      <c r="C483">
        <v>11348.55</v>
      </c>
      <c r="D483" s="31">
        <f t="shared" si="84"/>
        <v>-1.1397818176749824E-2</v>
      </c>
      <c r="E483" s="31">
        <f t="shared" si="88"/>
        <v>1.9224916254853306E-4</v>
      </c>
      <c r="F483" s="31">
        <f t="shared" si="89"/>
        <v>7.88097929347665</v>
      </c>
      <c r="H483">
        <v>5320.4</v>
      </c>
      <c r="I483" s="31">
        <f t="shared" si="85"/>
        <v>-2.3815639793035151E-2</v>
      </c>
      <c r="J483" s="31">
        <f t="shared" si="90"/>
        <v>1.1507636495288716E-4</v>
      </c>
      <c r="K483" s="31">
        <f t="shared" si="91"/>
        <v>4.1411466623921411</v>
      </c>
      <c r="M483">
        <v>4332.79</v>
      </c>
      <c r="N483" s="31">
        <f t="shared" si="86"/>
        <v>-2.6085451488477934E-2</v>
      </c>
      <c r="O483" s="31">
        <f t="shared" si="92"/>
        <v>1.7509195674839359E-4</v>
      </c>
      <c r="P483" s="31">
        <f t="shared" si="93"/>
        <v>4.7639511827933223</v>
      </c>
      <c r="R483">
        <v>12865.05</v>
      </c>
      <c r="S483" s="31">
        <f t="shared" si="87"/>
        <v>-2.2817298307312051E-2</v>
      </c>
      <c r="T483" s="31">
        <f t="shared" si="94"/>
        <v>1.8842912912427775E-4</v>
      </c>
      <c r="U483" s="31">
        <f t="shared" si="95"/>
        <v>5.8137916818249256</v>
      </c>
      <c r="V483" s="14"/>
    </row>
    <row r="484" spans="1:22" x14ac:dyDescent="0.25">
      <c r="A484" s="2">
        <v>478</v>
      </c>
      <c r="B484" s="1">
        <v>39680</v>
      </c>
      <c r="C484">
        <v>11417.43</v>
      </c>
      <c r="D484" s="31">
        <f t="shared" si="84"/>
        <v>6.0694978653661504E-3</v>
      </c>
      <c r="E484" s="31">
        <f t="shared" si="88"/>
        <v>1.9043015048498854E-4</v>
      </c>
      <c r="F484" s="31">
        <f t="shared" si="89"/>
        <v>8.3727746130762046</v>
      </c>
      <c r="H484">
        <v>5371.8</v>
      </c>
      <c r="I484" s="31">
        <f t="shared" si="85"/>
        <v>9.6609277497933521E-3</v>
      </c>
      <c r="J484" s="31">
        <f t="shared" si="90"/>
        <v>1.6536023365518605E-4</v>
      </c>
      <c r="K484" s="31">
        <f t="shared" si="91"/>
        <v>8.1429587753870027</v>
      </c>
      <c r="M484">
        <v>4365.87</v>
      </c>
      <c r="N484" s="31">
        <f t="shared" si="86"/>
        <v>7.634803440739091E-3</v>
      </c>
      <c r="O484" s="31">
        <f t="shared" si="92"/>
        <v>2.1944192826527047E-4</v>
      </c>
      <c r="P484" s="31">
        <f t="shared" si="93"/>
        <v>8.1587935431267162</v>
      </c>
      <c r="R484">
        <v>12851.69</v>
      </c>
      <c r="S484" s="31">
        <f t="shared" si="87"/>
        <v>-1.0384724505539244E-3</v>
      </c>
      <c r="T484" s="31">
        <f t="shared" si="94"/>
        <v>2.1872325594473824E-4</v>
      </c>
      <c r="U484" s="31">
        <f t="shared" si="95"/>
        <v>8.422772752940908</v>
      </c>
      <c r="V484" s="14"/>
    </row>
    <row r="485" spans="1:22" x14ac:dyDescent="0.25">
      <c r="A485" s="2">
        <v>479</v>
      </c>
      <c r="B485" s="1">
        <v>39681</v>
      </c>
      <c r="C485">
        <v>11430.21</v>
      </c>
      <c r="D485" s="31">
        <f t="shared" si="84"/>
        <v>1.1193412177695713E-3</v>
      </c>
      <c r="E485" s="31">
        <f t="shared" si="88"/>
        <v>1.8594844650164663E-4</v>
      </c>
      <c r="F485" s="31">
        <f t="shared" si="89"/>
        <v>8.58330306980905</v>
      </c>
      <c r="H485">
        <v>5370.2</v>
      </c>
      <c r="I485" s="31">
        <f t="shared" si="85"/>
        <v>-2.9785174429434525E-4</v>
      </c>
      <c r="J485" s="31">
        <f t="shared" si="90"/>
        <v>1.5734936260728362E-4</v>
      </c>
      <c r="K485" s="31">
        <f t="shared" si="91"/>
        <v>8.7564781719693201</v>
      </c>
      <c r="M485">
        <v>4304.6099999999997</v>
      </c>
      <c r="N485" s="31">
        <f t="shared" si="86"/>
        <v>-1.4031567591339233E-2</v>
      </c>
      <c r="O485" s="31">
        <f t="shared" si="92"/>
        <v>2.0529935630849371E-4</v>
      </c>
      <c r="P485" s="31">
        <f t="shared" si="93"/>
        <v>7.532027699663888</v>
      </c>
      <c r="R485">
        <v>12752.21</v>
      </c>
      <c r="S485" s="31">
        <f t="shared" si="87"/>
        <v>-7.7406162146769321E-3</v>
      </c>
      <c r="T485" s="31">
        <f t="shared" si="94"/>
        <v>1.9887569228732653E-4</v>
      </c>
      <c r="U485" s="31">
        <f t="shared" si="95"/>
        <v>8.2215512398938024</v>
      </c>
      <c r="V485" s="14"/>
    </row>
    <row r="486" spans="1:22" x14ac:dyDescent="0.25">
      <c r="A486" s="2">
        <v>480</v>
      </c>
      <c r="B486" s="1">
        <v>39682</v>
      </c>
      <c r="C486">
        <v>11628.06</v>
      </c>
      <c r="D486" s="31">
        <f t="shared" si="84"/>
        <v>1.7309393265740557E-2</v>
      </c>
      <c r="E486" s="31">
        <f t="shared" si="88"/>
        <v>1.8055914120385317E-4</v>
      </c>
      <c r="F486" s="31">
        <f t="shared" si="89"/>
        <v>6.9600784539572143</v>
      </c>
      <c r="H486">
        <v>5505.6</v>
      </c>
      <c r="I486" s="31">
        <f t="shared" si="85"/>
        <v>2.5213213660571405E-2</v>
      </c>
      <c r="J486" s="31">
        <f t="shared" si="90"/>
        <v>1.3985870133896683E-4</v>
      </c>
      <c r="K486" s="31">
        <f t="shared" si="91"/>
        <v>4.3295322472295874</v>
      </c>
      <c r="M486">
        <v>4400.45</v>
      </c>
      <c r="N486" s="31">
        <f t="shared" si="86"/>
        <v>2.2264502475253311E-2</v>
      </c>
      <c r="O486" s="31">
        <f t="shared" si="92"/>
        <v>2.0456090797110095E-4</v>
      </c>
      <c r="P486" s="31">
        <f t="shared" si="93"/>
        <v>6.0713661893752153</v>
      </c>
      <c r="R486">
        <v>12666.04</v>
      </c>
      <c r="S486" s="31">
        <f t="shared" si="87"/>
        <v>-6.7572601141291004E-3</v>
      </c>
      <c r="T486" s="31">
        <f t="shared" si="94"/>
        <v>1.8620372248713606E-4</v>
      </c>
      <c r="U486" s="31">
        <f t="shared" si="95"/>
        <v>8.3434508801359133</v>
      </c>
      <c r="V486" s="14"/>
    </row>
    <row r="487" spans="1:22" x14ac:dyDescent="0.25">
      <c r="A487" s="2">
        <v>481</v>
      </c>
      <c r="B487" s="1">
        <v>39686</v>
      </c>
      <c r="C487">
        <v>11412.87</v>
      </c>
      <c r="D487" s="31">
        <f t="shared" si="84"/>
        <v>-1.8506096459770478E-2</v>
      </c>
      <c r="E487" s="31">
        <f t="shared" si="88"/>
        <v>1.8403312301842198E-4</v>
      </c>
      <c r="F487" s="31">
        <f t="shared" si="89"/>
        <v>6.73944933250334</v>
      </c>
      <c r="H487">
        <v>5470.7</v>
      </c>
      <c r="I487" s="31">
        <f t="shared" si="85"/>
        <v>-6.3390002906132921E-3</v>
      </c>
      <c r="J487" s="31">
        <f t="shared" si="90"/>
        <v>1.9500727037344686E-4</v>
      </c>
      <c r="K487" s="31">
        <f t="shared" si="91"/>
        <v>8.3364151183781985</v>
      </c>
      <c r="M487">
        <v>4368.55</v>
      </c>
      <c r="N487" s="31">
        <f t="shared" si="86"/>
        <v>-7.2492585985523385E-3</v>
      </c>
      <c r="O487" s="31">
        <f t="shared" si="92"/>
        <v>2.301117993108416E-4</v>
      </c>
      <c r="P487" s="31">
        <f t="shared" si="93"/>
        <v>8.1485704219788762</v>
      </c>
      <c r="R487">
        <v>12778.71</v>
      </c>
      <c r="S487" s="31">
        <f t="shared" si="87"/>
        <v>8.8954400901937979E-3</v>
      </c>
      <c r="T487" s="31">
        <f t="shared" si="94"/>
        <v>1.7338724865677353E-4</v>
      </c>
      <c r="U487" s="31">
        <f t="shared" si="95"/>
        <v>8.2036123660218223</v>
      </c>
      <c r="V487" s="14"/>
    </row>
    <row r="488" spans="1:22" x14ac:dyDescent="0.25">
      <c r="A488" s="2">
        <v>482</v>
      </c>
      <c r="B488" s="1">
        <v>39687</v>
      </c>
      <c r="C488">
        <v>11502.51</v>
      </c>
      <c r="D488" s="31">
        <f t="shared" si="84"/>
        <v>7.8542908137917474E-3</v>
      </c>
      <c r="E488" s="31">
        <f t="shared" si="88"/>
        <v>1.8865638028987865E-4</v>
      </c>
      <c r="F488" s="31">
        <f t="shared" si="89"/>
        <v>8.2485872783164833</v>
      </c>
      <c r="H488">
        <v>5528.1</v>
      </c>
      <c r="I488" s="31">
        <f t="shared" si="85"/>
        <v>1.0492258760304997E-2</v>
      </c>
      <c r="J488" s="31">
        <f t="shared" si="90"/>
        <v>1.7778757657763703E-4</v>
      </c>
      <c r="K488" s="31">
        <f t="shared" si="91"/>
        <v>8.0157130868552837</v>
      </c>
      <c r="M488">
        <v>4373.08</v>
      </c>
      <c r="N488" s="31">
        <f t="shared" si="86"/>
        <v>1.0369573428253643E-3</v>
      </c>
      <c r="O488" s="31">
        <f t="shared" si="92"/>
        <v>2.145292413994774E-4</v>
      </c>
      <c r="P488" s="31">
        <f t="shared" si="93"/>
        <v>8.442052225790686</v>
      </c>
      <c r="R488">
        <v>12752.96</v>
      </c>
      <c r="S488" s="31">
        <f t="shared" si="87"/>
        <v>-2.0150703787784529E-3</v>
      </c>
      <c r="T488" s="31">
        <f t="shared" si="94"/>
        <v>1.6479159548902334E-4</v>
      </c>
      <c r="U488" s="31">
        <f t="shared" si="95"/>
        <v>8.6861886747393964</v>
      </c>
      <c r="V488" s="14"/>
    </row>
    <row r="489" spans="1:22" x14ac:dyDescent="0.25">
      <c r="A489" s="2">
        <v>483</v>
      </c>
      <c r="B489" s="1">
        <v>39688</v>
      </c>
      <c r="C489">
        <v>11715.18</v>
      </c>
      <c r="D489" s="31">
        <f t="shared" si="84"/>
        <v>1.8489008051286202E-2</v>
      </c>
      <c r="E489" s="31">
        <f t="shared" si="88"/>
        <v>1.8495157356993001E-4</v>
      </c>
      <c r="F489" s="31">
        <f t="shared" si="89"/>
        <v>6.7471304526278706</v>
      </c>
      <c r="H489">
        <v>5601.2</v>
      </c>
      <c r="I489" s="31">
        <f t="shared" si="85"/>
        <v>1.3223349794685235E-2</v>
      </c>
      <c r="J489" s="31">
        <f t="shared" si="90"/>
        <v>1.7025791650648515E-4</v>
      </c>
      <c r="K489" s="31">
        <f t="shared" si="91"/>
        <v>7.6511837831827938</v>
      </c>
      <c r="M489">
        <v>4461.49</v>
      </c>
      <c r="N489" s="31">
        <f t="shared" si="86"/>
        <v>2.0216872318823312E-2</v>
      </c>
      <c r="O489" s="31">
        <f t="shared" si="92"/>
        <v>1.9579665642983359E-4</v>
      </c>
      <c r="P489" s="31">
        <f t="shared" si="93"/>
        <v>6.4509522599504034</v>
      </c>
      <c r="R489">
        <v>12768.25</v>
      </c>
      <c r="S489" s="31">
        <f t="shared" si="87"/>
        <v>1.1989373447419951E-3</v>
      </c>
      <c r="T489" s="31">
        <f t="shared" si="94"/>
        <v>1.501341351453455E-4</v>
      </c>
      <c r="U489" s="31">
        <f t="shared" si="95"/>
        <v>8.7944069859064733</v>
      </c>
      <c r="V489" s="14"/>
    </row>
    <row r="490" spans="1:22" x14ac:dyDescent="0.25">
      <c r="A490" s="2">
        <v>484</v>
      </c>
      <c r="B490" s="1">
        <v>39689</v>
      </c>
      <c r="C490">
        <v>11543.55</v>
      </c>
      <c r="D490" s="31">
        <f t="shared" si="84"/>
        <v>-1.4650223043948194E-2</v>
      </c>
      <c r="E490" s="31">
        <f t="shared" si="88"/>
        <v>1.8952958414801901E-4</v>
      </c>
      <c r="F490" s="31">
        <f t="shared" si="89"/>
        <v>7.4385351741166046</v>
      </c>
      <c r="H490">
        <v>5636.6</v>
      </c>
      <c r="I490" s="31">
        <f t="shared" si="85"/>
        <v>6.320074269799426E-3</v>
      </c>
      <c r="J490" s="31">
        <f t="shared" si="90"/>
        <v>1.7076942818885027E-4</v>
      </c>
      <c r="K490" s="31">
        <f t="shared" si="91"/>
        <v>8.441294120631861</v>
      </c>
      <c r="M490">
        <v>4482.6000000000004</v>
      </c>
      <c r="N490" s="31">
        <f t="shared" si="86"/>
        <v>4.7316031191374595E-3</v>
      </c>
      <c r="O490" s="31">
        <f t="shared" si="92"/>
        <v>2.1448284381580342E-4</v>
      </c>
      <c r="P490" s="31">
        <f t="shared" si="93"/>
        <v>8.3428991785840196</v>
      </c>
      <c r="R490">
        <v>13072.87</v>
      </c>
      <c r="S490" s="31">
        <f t="shared" si="87"/>
        <v>2.3857615569870639E-2</v>
      </c>
      <c r="T490" s="31">
        <f t="shared" si="94"/>
        <v>1.3657412135289717E-4</v>
      </c>
      <c r="U490" s="31">
        <f t="shared" si="95"/>
        <v>4.7310466464184655</v>
      </c>
      <c r="V490" s="14"/>
    </row>
    <row r="491" spans="1:22" x14ac:dyDescent="0.25">
      <c r="A491" s="2">
        <v>485</v>
      </c>
      <c r="B491" s="1">
        <v>39693</v>
      </c>
      <c r="C491">
        <v>11516.92</v>
      </c>
      <c r="D491" s="31">
        <f t="shared" si="84"/>
        <v>-2.3069159833845913E-3</v>
      </c>
      <c r="E491" s="31">
        <f t="shared" si="88"/>
        <v>1.9026197117859577E-4</v>
      </c>
      <c r="F491" s="31">
        <f t="shared" si="89"/>
        <v>8.5391374098018034</v>
      </c>
      <c r="H491">
        <v>5620.7</v>
      </c>
      <c r="I491" s="31">
        <f t="shared" si="85"/>
        <v>-2.820849448249041E-3</v>
      </c>
      <c r="J491" s="31">
        <f t="shared" si="90"/>
        <v>1.5621884061704308E-4</v>
      </c>
      <c r="K491" s="31">
        <f t="shared" si="91"/>
        <v>8.713316525287107</v>
      </c>
      <c r="M491">
        <v>4539.07</v>
      </c>
      <c r="N491" s="31">
        <f t="shared" si="86"/>
        <v>1.2597599607370575E-2</v>
      </c>
      <c r="O491" s="31">
        <f t="shared" si="92"/>
        <v>1.9762472746084043E-4</v>
      </c>
      <c r="P491" s="31">
        <f t="shared" si="93"/>
        <v>7.7261059306867272</v>
      </c>
      <c r="R491">
        <v>12609.47</v>
      </c>
      <c r="S491" s="31">
        <f t="shared" si="87"/>
        <v>-3.5447457214827456E-2</v>
      </c>
      <c r="T491" s="31">
        <f t="shared" si="94"/>
        <v>1.7602503872715899E-4</v>
      </c>
      <c r="U491" s="31">
        <f t="shared" si="95"/>
        <v>1.5065690310244539</v>
      </c>
      <c r="V491" s="14"/>
    </row>
    <row r="492" spans="1:22" x14ac:dyDescent="0.25">
      <c r="A492" s="2">
        <v>486</v>
      </c>
      <c r="B492" s="1">
        <v>39694</v>
      </c>
      <c r="C492">
        <v>11532.88</v>
      </c>
      <c r="D492" s="31">
        <f t="shared" si="84"/>
        <v>1.385787172264731E-3</v>
      </c>
      <c r="E492" s="31">
        <f t="shared" si="88"/>
        <v>1.8486552894620665E-4</v>
      </c>
      <c r="F492" s="31">
        <f t="shared" si="89"/>
        <v>8.5854937434815355</v>
      </c>
      <c r="H492">
        <v>5499.7</v>
      </c>
      <c r="I492" s="31">
        <f t="shared" si="85"/>
        <v>-2.1527567740672871E-2</v>
      </c>
      <c r="J492" s="31">
        <f t="shared" si="90"/>
        <v>1.3972905545950735E-4</v>
      </c>
      <c r="K492" s="31">
        <f t="shared" si="91"/>
        <v>5.5591281257208882</v>
      </c>
      <c r="M492">
        <v>4447.13</v>
      </c>
      <c r="N492" s="31">
        <f t="shared" si="86"/>
        <v>-2.0255250524887171E-2</v>
      </c>
      <c r="O492" s="31">
        <f t="shared" si="92"/>
        <v>1.9420867544351551E-4</v>
      </c>
      <c r="P492" s="31">
        <f t="shared" si="93"/>
        <v>6.4340292019848881</v>
      </c>
      <c r="R492">
        <v>12689.59</v>
      </c>
      <c r="S492" s="31">
        <f t="shared" si="87"/>
        <v>6.3539546071326395E-3</v>
      </c>
      <c r="T492" s="31">
        <f t="shared" si="94"/>
        <v>2.7455821572186783E-4</v>
      </c>
      <c r="U492" s="31">
        <f t="shared" si="95"/>
        <v>8.0533010518450716</v>
      </c>
      <c r="V492" s="14"/>
    </row>
    <row r="493" spans="1:22" x14ac:dyDescent="0.25">
      <c r="A493" s="2">
        <v>487</v>
      </c>
      <c r="B493" s="1">
        <v>39695</v>
      </c>
      <c r="C493">
        <v>11188.23</v>
      </c>
      <c r="D493" s="31">
        <f t="shared" si="84"/>
        <v>-2.9884122612911922E-2</v>
      </c>
      <c r="E493" s="31">
        <f t="shared" si="88"/>
        <v>1.7952729924499957E-4</v>
      </c>
      <c r="F493" s="31">
        <f t="shared" si="89"/>
        <v>3.6506708314907188</v>
      </c>
      <c r="H493">
        <v>5362.1</v>
      </c>
      <c r="I493" s="31">
        <f t="shared" si="85"/>
        <v>-2.5019546520719214E-2</v>
      </c>
      <c r="J493" s="31">
        <f t="shared" si="90"/>
        <v>1.7573203300043279E-4</v>
      </c>
      <c r="K493" s="31">
        <f t="shared" si="91"/>
        <v>5.0844352778976214</v>
      </c>
      <c r="M493">
        <v>4304.01</v>
      </c>
      <c r="N493" s="31">
        <f t="shared" si="86"/>
        <v>-3.2182553691931626E-2</v>
      </c>
      <c r="O493" s="31">
        <f t="shared" si="92"/>
        <v>2.1317053505751009E-4</v>
      </c>
      <c r="P493" s="31">
        <f t="shared" si="93"/>
        <v>3.5947880532448977</v>
      </c>
      <c r="R493">
        <v>12557.66</v>
      </c>
      <c r="S493" s="31">
        <f t="shared" si="87"/>
        <v>-1.0396711004847303E-2</v>
      </c>
      <c r="T493" s="31">
        <f t="shared" si="94"/>
        <v>2.5320227019176648E-4</v>
      </c>
      <c r="U493" s="31">
        <f t="shared" si="95"/>
        <v>7.8544236767026794</v>
      </c>
      <c r="V493" s="14"/>
    </row>
    <row r="494" spans="1:22" x14ac:dyDescent="0.25">
      <c r="A494" s="2">
        <v>488</v>
      </c>
      <c r="B494" s="1">
        <v>39696</v>
      </c>
      <c r="C494">
        <v>11220.96</v>
      </c>
      <c r="D494" s="31">
        <f t="shared" si="84"/>
        <v>2.9253957060231661E-3</v>
      </c>
      <c r="E494" s="31">
        <f t="shared" si="88"/>
        <v>2.0034778127493819E-4</v>
      </c>
      <c r="F494" s="31">
        <f t="shared" si="89"/>
        <v>8.4727403731244522</v>
      </c>
      <c r="H494">
        <v>5240.7</v>
      </c>
      <c r="I494" s="31">
        <f t="shared" si="85"/>
        <v>-2.2640383431864482E-2</v>
      </c>
      <c r="J494" s="31">
        <f t="shared" si="90"/>
        <v>2.2580873523765969E-4</v>
      </c>
      <c r="K494" s="31">
        <f t="shared" si="91"/>
        <v>6.1258172039580643</v>
      </c>
      <c r="M494">
        <v>4196.66</v>
      </c>
      <c r="N494" s="31">
        <f t="shared" si="86"/>
        <v>-2.4941856547731154E-2</v>
      </c>
      <c r="O494" s="31">
        <f t="shared" si="92"/>
        <v>2.853566731243223E-4</v>
      </c>
      <c r="P494" s="31">
        <f t="shared" si="93"/>
        <v>5.9817052814249081</v>
      </c>
      <c r="R494">
        <v>12212.23</v>
      </c>
      <c r="S494" s="31">
        <f t="shared" si="87"/>
        <v>-2.7507513342453951E-2</v>
      </c>
      <c r="T494" s="31">
        <f t="shared" si="94"/>
        <v>2.3996927376591874E-4</v>
      </c>
      <c r="U494" s="31">
        <f t="shared" si="95"/>
        <v>5.1818322719402499</v>
      </c>
      <c r="V494" s="14"/>
    </row>
    <row r="495" spans="1:22" x14ac:dyDescent="0.25">
      <c r="A495" s="2">
        <v>489</v>
      </c>
      <c r="B495" s="1">
        <v>39699</v>
      </c>
      <c r="C495">
        <v>11510.74</v>
      </c>
      <c r="D495" s="31">
        <f t="shared" si="84"/>
        <v>2.5824884858336603E-2</v>
      </c>
      <c r="E495" s="31">
        <f t="shared" si="88"/>
        <v>1.9475146796040397E-4</v>
      </c>
      <c r="F495" s="31">
        <f t="shared" si="89"/>
        <v>5.1192951883158218</v>
      </c>
      <c r="H495">
        <v>5446.3</v>
      </c>
      <c r="I495" s="31">
        <f t="shared" si="85"/>
        <v>3.9231400385444766E-2</v>
      </c>
      <c r="J495" s="31">
        <f t="shared" si="90"/>
        <v>2.5770445053471835E-4</v>
      </c>
      <c r="K495" s="31">
        <f t="shared" si="91"/>
        <v>2.2913409574938148</v>
      </c>
      <c r="M495">
        <v>4340.18</v>
      </c>
      <c r="N495" s="31">
        <f t="shared" si="86"/>
        <v>3.4198624620531672E-2</v>
      </c>
      <c r="O495" s="31">
        <f t="shared" si="92"/>
        <v>3.1490872231056648E-4</v>
      </c>
      <c r="P495" s="31">
        <f t="shared" si="93"/>
        <v>4.349307337895679</v>
      </c>
      <c r="R495">
        <v>12624.46</v>
      </c>
      <c r="S495" s="31">
        <f t="shared" si="87"/>
        <v>3.3755505751201835E-2</v>
      </c>
      <c r="T495" s="31">
        <f t="shared" si="94"/>
        <v>2.8708786298853886E-4</v>
      </c>
      <c r="U495" s="31">
        <f t="shared" si="95"/>
        <v>4.1867834110757105</v>
      </c>
      <c r="V495" s="14"/>
    </row>
    <row r="496" spans="1:22" x14ac:dyDescent="0.25">
      <c r="A496" s="2">
        <v>490</v>
      </c>
      <c r="B496" s="1">
        <v>39700</v>
      </c>
      <c r="C496">
        <v>11230.73</v>
      </c>
      <c r="D496" s="31">
        <f t="shared" si="84"/>
        <v>-2.4325977304673743E-2</v>
      </c>
      <c r="E496" s="31">
        <f t="shared" si="88"/>
        <v>2.0852920094538481E-4</v>
      </c>
      <c r="F496" s="31">
        <f t="shared" si="89"/>
        <v>5.637684198619711</v>
      </c>
      <c r="H496">
        <v>5415.6</v>
      </c>
      <c r="I496" s="31">
        <f t="shared" si="85"/>
        <v>-5.6368543782016811E-3</v>
      </c>
      <c r="J496" s="31">
        <f t="shared" si="90"/>
        <v>4.0022264882110626E-4</v>
      </c>
      <c r="K496" s="31">
        <f t="shared" si="91"/>
        <v>7.7440984163097681</v>
      </c>
      <c r="M496">
        <v>4293.34</v>
      </c>
      <c r="N496" s="31">
        <f t="shared" si="86"/>
        <v>-1.0792179126211388E-2</v>
      </c>
      <c r="O496" s="31">
        <f t="shared" si="92"/>
        <v>3.8991114423791279E-4</v>
      </c>
      <c r="P496" s="31">
        <f t="shared" si="93"/>
        <v>7.5508796991301175</v>
      </c>
      <c r="R496">
        <v>12400.65</v>
      </c>
      <c r="S496" s="31">
        <f t="shared" si="87"/>
        <v>-1.7728283031511805E-2</v>
      </c>
      <c r="T496" s="31">
        <f t="shared" si="94"/>
        <v>3.6481540416710489E-4</v>
      </c>
      <c r="U496" s="31">
        <f t="shared" si="95"/>
        <v>7.0546093473313238</v>
      </c>
      <c r="V496" s="14"/>
    </row>
    <row r="497" spans="1:22" x14ac:dyDescent="0.25">
      <c r="A497" s="2">
        <v>491</v>
      </c>
      <c r="B497" s="1">
        <v>39701</v>
      </c>
      <c r="C497">
        <v>11268.92</v>
      </c>
      <c r="D497" s="31">
        <f t="shared" si="84"/>
        <v>3.4004913304834603E-3</v>
      </c>
      <c r="E497" s="31">
        <f t="shared" si="88"/>
        <v>2.1971144812204084E-4</v>
      </c>
      <c r="F497" s="31">
        <f t="shared" si="89"/>
        <v>8.3705658006876114</v>
      </c>
      <c r="H497">
        <v>5366.2</v>
      </c>
      <c r="I497" s="31">
        <f t="shared" si="85"/>
        <v>-9.1217962921930247E-3</v>
      </c>
      <c r="J497" s="31">
        <f t="shared" si="90"/>
        <v>3.5924349472100763E-4</v>
      </c>
      <c r="K497" s="31">
        <f t="shared" si="91"/>
        <v>7.6998923976636906</v>
      </c>
      <c r="M497">
        <v>4283.66</v>
      </c>
      <c r="N497" s="31">
        <f t="shared" si="86"/>
        <v>-2.2546548840763347E-3</v>
      </c>
      <c r="O497" s="31">
        <f t="shared" si="92"/>
        <v>3.6591422108645948E-4</v>
      </c>
      <c r="P497" s="31">
        <f t="shared" si="93"/>
        <v>7.8992191060819215</v>
      </c>
      <c r="R497">
        <v>12346.63</v>
      </c>
      <c r="S497" s="31">
        <f t="shared" si="87"/>
        <v>-4.3562232624903083E-3</v>
      </c>
      <c r="T497" s="31">
        <f t="shared" si="94"/>
        <v>3.6020805330924292E-4</v>
      </c>
      <c r="U497" s="31">
        <f t="shared" si="95"/>
        <v>7.8761462111109264</v>
      </c>
      <c r="V497" s="14"/>
    </row>
    <row r="498" spans="1:22" x14ac:dyDescent="0.25">
      <c r="A498" s="2">
        <v>492</v>
      </c>
      <c r="B498" s="1">
        <v>39702</v>
      </c>
      <c r="C498">
        <v>11433.71</v>
      </c>
      <c r="D498" s="31">
        <f t="shared" si="84"/>
        <v>1.4623406679610739E-2</v>
      </c>
      <c r="E498" s="31">
        <f t="shared" si="88"/>
        <v>2.136378103623625E-4</v>
      </c>
      <c r="F498" s="31">
        <f t="shared" si="89"/>
        <v>7.4502632080179021</v>
      </c>
      <c r="H498">
        <v>5318.4</v>
      </c>
      <c r="I498" s="31">
        <f t="shared" si="85"/>
        <v>-8.9076068726473452E-3</v>
      </c>
      <c r="J498" s="31">
        <f t="shared" si="90"/>
        <v>3.2854250251946807E-4</v>
      </c>
      <c r="K498" s="31">
        <f t="shared" si="91"/>
        <v>7.7793369002742745</v>
      </c>
      <c r="M498">
        <v>4249.07</v>
      </c>
      <c r="N498" s="31">
        <f t="shared" si="86"/>
        <v>-8.0748705546192148E-3</v>
      </c>
      <c r="O498" s="31">
        <f t="shared" si="92"/>
        <v>3.3424794184647974E-4</v>
      </c>
      <c r="P498" s="31">
        <f t="shared" si="93"/>
        <v>7.8085521488363145</v>
      </c>
      <c r="R498">
        <v>12102.5</v>
      </c>
      <c r="S498" s="31">
        <f t="shared" si="87"/>
        <v>-1.9773006885279564E-2</v>
      </c>
      <c r="T498" s="31">
        <f t="shared" si="94"/>
        <v>3.2909033113256433E-4</v>
      </c>
      <c r="U498" s="31">
        <f t="shared" si="95"/>
        <v>6.8311403354478104</v>
      </c>
      <c r="V498" s="14"/>
    </row>
    <row r="499" spans="1:22" x14ac:dyDescent="0.25">
      <c r="A499" s="2">
        <v>493</v>
      </c>
      <c r="B499" s="1">
        <v>39703</v>
      </c>
      <c r="C499">
        <v>11421.99</v>
      </c>
      <c r="D499" s="31">
        <f t="shared" si="84"/>
        <v>-1.0250391167870574E-3</v>
      </c>
      <c r="E499" s="31">
        <f t="shared" si="88"/>
        <v>2.1364382752187043E-4</v>
      </c>
      <c r="F499" s="31">
        <f t="shared" si="89"/>
        <v>8.446282264210133</v>
      </c>
      <c r="H499">
        <v>5416.7</v>
      </c>
      <c r="I499" s="31">
        <f t="shared" si="85"/>
        <v>1.8483002406738905E-2</v>
      </c>
      <c r="J499" s="31">
        <f t="shared" si="90"/>
        <v>3.0082659812145007E-4</v>
      </c>
      <c r="K499" s="31">
        <f t="shared" si="91"/>
        <v>6.9733675927229175</v>
      </c>
      <c r="M499">
        <v>4332.66</v>
      </c>
      <c r="N499" s="31">
        <f t="shared" si="86"/>
        <v>1.9672540108776778E-2</v>
      </c>
      <c r="O499" s="31">
        <f t="shared" si="92"/>
        <v>3.1063677435534692E-4</v>
      </c>
      <c r="P499" s="31">
        <f t="shared" si="93"/>
        <v>6.831029789099313</v>
      </c>
      <c r="R499">
        <v>12214.76</v>
      </c>
      <c r="S499" s="31">
        <f t="shared" si="87"/>
        <v>9.2757694691179681E-3</v>
      </c>
      <c r="T499" s="31">
        <f t="shared" si="94"/>
        <v>3.3473345352105424E-4</v>
      </c>
      <c r="U499" s="31">
        <f t="shared" si="95"/>
        <v>7.7451359670781921</v>
      </c>
      <c r="V499" s="14"/>
    </row>
    <row r="500" spans="1:22" x14ac:dyDescent="0.25">
      <c r="A500" s="2">
        <v>494</v>
      </c>
      <c r="B500" s="1">
        <v>39707</v>
      </c>
      <c r="C500">
        <v>11059.02</v>
      </c>
      <c r="D500" s="31">
        <f t="shared" si="84"/>
        <v>-3.1778175256675881E-2</v>
      </c>
      <c r="E500" s="31">
        <f t="shared" si="88"/>
        <v>2.0744048685795156E-4</v>
      </c>
      <c r="F500" s="31">
        <f t="shared" si="89"/>
        <v>3.6125111693299665</v>
      </c>
      <c r="H500">
        <v>5025.6000000000004</v>
      </c>
      <c r="I500" s="31">
        <f t="shared" si="85"/>
        <v>-7.2202632599183914E-2</v>
      </c>
      <c r="J500" s="31">
        <f t="shared" si="90"/>
        <v>3.0536382780771383E-4</v>
      </c>
      <c r="K500" s="31">
        <f t="shared" si="91"/>
        <v>-8.9781534765218591</v>
      </c>
      <c r="M500">
        <v>4087.4</v>
      </c>
      <c r="N500" s="31">
        <f t="shared" si="86"/>
        <v>-5.6607257435386062E-2</v>
      </c>
      <c r="O500" s="31">
        <f t="shared" si="92"/>
        <v>3.1733913816713472E-4</v>
      </c>
      <c r="P500" s="31">
        <f t="shared" si="93"/>
        <v>-2.042116927400544</v>
      </c>
      <c r="R500">
        <v>11609.72</v>
      </c>
      <c r="S500" s="31">
        <f t="shared" si="87"/>
        <v>-4.9533515189819598E-2</v>
      </c>
      <c r="T500" s="31">
        <f t="shared" si="94"/>
        <v>3.1205448095384563E-4</v>
      </c>
      <c r="U500" s="31">
        <f t="shared" si="95"/>
        <v>0.20970211489793833</v>
      </c>
      <c r="V500" s="14"/>
    </row>
    <row r="501" spans="1:22" x14ac:dyDescent="0.25">
      <c r="A501" s="2">
        <v>495</v>
      </c>
      <c r="B501" s="1">
        <v>39708</v>
      </c>
      <c r="C501">
        <v>10609.66</v>
      </c>
      <c r="D501" s="31">
        <f t="shared" si="84"/>
        <v>-4.0632895138990668E-2</v>
      </c>
      <c r="E501" s="31">
        <f t="shared" si="88"/>
        <v>2.3085438913239675E-4</v>
      </c>
      <c r="F501" s="31">
        <f t="shared" si="89"/>
        <v>1.2218898375470584</v>
      </c>
      <c r="H501">
        <v>4912.3999999999996</v>
      </c>
      <c r="I501" s="31">
        <f t="shared" si="85"/>
        <v>-2.2524673670805618E-2</v>
      </c>
      <c r="J501" s="31">
        <f t="shared" si="90"/>
        <v>8.5121973153582905E-4</v>
      </c>
      <c r="K501" s="31">
        <f t="shared" si="91"/>
        <v>6.4728003584314413</v>
      </c>
      <c r="M501">
        <v>4000.11</v>
      </c>
      <c r="N501" s="31">
        <f t="shared" si="86"/>
        <v>-2.1355874149826287E-2</v>
      </c>
      <c r="O501" s="31">
        <f t="shared" si="92"/>
        <v>5.7070416311886607E-4</v>
      </c>
      <c r="P501" s="31">
        <f t="shared" si="93"/>
        <v>6.6694981212031212</v>
      </c>
      <c r="R501">
        <v>11749.79</v>
      </c>
      <c r="S501" s="31">
        <f t="shared" si="87"/>
        <v>1.2064890453861207E-2</v>
      </c>
      <c r="T501" s="31">
        <f t="shared" si="94"/>
        <v>5.0734443148169994E-4</v>
      </c>
      <c r="U501" s="31">
        <f t="shared" si="95"/>
        <v>7.2994116337017605</v>
      </c>
      <c r="V501" s="14"/>
    </row>
    <row r="502" spans="1:22" x14ac:dyDescent="0.25">
      <c r="A502" s="2">
        <v>496</v>
      </c>
      <c r="B502" s="1">
        <v>39709</v>
      </c>
      <c r="C502">
        <v>11019.69</v>
      </c>
      <c r="D502" s="31">
        <f t="shared" si="84"/>
        <v>3.8646855789912275E-2</v>
      </c>
      <c r="E502" s="31">
        <f t="shared" si="88"/>
        <v>2.7229433067509735E-4</v>
      </c>
      <c r="F502" s="31">
        <f t="shared" si="89"/>
        <v>2.7234615007465743</v>
      </c>
      <c r="H502">
        <v>4880</v>
      </c>
      <c r="I502" s="31">
        <f t="shared" si="85"/>
        <v>-6.59555410797159E-3</v>
      </c>
      <c r="J502" s="31">
        <f t="shared" si="90"/>
        <v>8.1297546608251553E-4</v>
      </c>
      <c r="K502" s="31">
        <f t="shared" si="91"/>
        <v>7.0613008352753042</v>
      </c>
      <c r="M502">
        <v>3957.86</v>
      </c>
      <c r="N502" s="31">
        <f t="shared" si="86"/>
        <v>-1.0562209539237671E-2</v>
      </c>
      <c r="O502" s="31">
        <f t="shared" si="92"/>
        <v>5.6064423620230219E-4</v>
      </c>
      <c r="P502" s="31">
        <f t="shared" si="93"/>
        <v>7.2874381628484723</v>
      </c>
      <c r="R502">
        <v>11489.3</v>
      </c>
      <c r="S502" s="31">
        <f t="shared" si="87"/>
        <v>-2.2169757927588629E-2</v>
      </c>
      <c r="T502" s="31">
        <f t="shared" si="94"/>
        <v>4.743525698704561E-4</v>
      </c>
      <c r="U502" s="31">
        <f t="shared" si="95"/>
        <v>6.6174144350466841</v>
      </c>
      <c r="V502" s="14"/>
    </row>
    <row r="503" spans="1:22" x14ac:dyDescent="0.25">
      <c r="A503" s="2">
        <v>497</v>
      </c>
      <c r="B503" s="1">
        <v>39710</v>
      </c>
      <c r="C503">
        <v>11388.44</v>
      </c>
      <c r="D503" s="31">
        <f t="shared" si="84"/>
        <v>3.3462828809158879E-2</v>
      </c>
      <c r="E503" s="31">
        <f t="shared" si="88"/>
        <v>3.0793070327779439E-4</v>
      </c>
      <c r="F503" s="31">
        <f t="shared" si="89"/>
        <v>4.4492302607830769</v>
      </c>
      <c r="H503">
        <v>5311.3</v>
      </c>
      <c r="I503" s="31">
        <f t="shared" si="85"/>
        <v>8.838114754098364E-2</v>
      </c>
      <c r="J503" s="31">
        <f t="shared" si="90"/>
        <v>7.273939066744057E-4</v>
      </c>
      <c r="K503" s="31">
        <f t="shared" si="91"/>
        <v>-3.5126057620366629</v>
      </c>
      <c r="M503">
        <v>4324.87</v>
      </c>
      <c r="N503" s="31">
        <f t="shared" si="86"/>
        <v>9.2729404274026817E-2</v>
      </c>
      <c r="O503" s="31">
        <f t="shared" si="92"/>
        <v>5.2123291061909733E-4</v>
      </c>
      <c r="P503" s="31">
        <f t="shared" si="93"/>
        <v>-8.9376156173769843</v>
      </c>
      <c r="R503">
        <v>11920.86</v>
      </c>
      <c r="S503" s="31">
        <f t="shared" si="87"/>
        <v>3.7561905425047767E-2</v>
      </c>
      <c r="T503" s="31">
        <f t="shared" si="94"/>
        <v>4.7591611870580886E-4</v>
      </c>
      <c r="U503" s="31">
        <f t="shared" si="95"/>
        <v>4.6856777368814964</v>
      </c>
      <c r="V503" s="14"/>
    </row>
    <row r="504" spans="1:22" x14ac:dyDescent="0.25">
      <c r="A504" s="2">
        <v>498</v>
      </c>
      <c r="B504" s="1">
        <v>39713</v>
      </c>
      <c r="C504">
        <v>11015.69</v>
      </c>
      <c r="D504" s="31">
        <f t="shared" si="84"/>
        <v>-3.273055835566592E-2</v>
      </c>
      <c r="E504" s="31">
        <f t="shared" si="88"/>
        <v>3.3161942514328035E-4</v>
      </c>
      <c r="F504" s="31">
        <f t="shared" si="89"/>
        <v>4.7810439744538158</v>
      </c>
      <c r="H504">
        <v>5236.3</v>
      </c>
      <c r="I504" s="31">
        <f t="shared" si="85"/>
        <v>-1.4120836706644324E-2</v>
      </c>
      <c r="J504" s="31">
        <f t="shared" si="90"/>
        <v>1.5152638012243802E-3</v>
      </c>
      <c r="K504" s="31">
        <f t="shared" si="91"/>
        <v>6.360572781819597</v>
      </c>
      <c r="M504">
        <v>4223.51</v>
      </c>
      <c r="N504" s="31">
        <f t="shared" si="86"/>
        <v>-2.3436542601280426E-2</v>
      </c>
      <c r="O504" s="31">
        <f t="shared" si="92"/>
        <v>1.2301100500074977E-3</v>
      </c>
      <c r="P504" s="31">
        <f t="shared" si="93"/>
        <v>6.2541293743072925</v>
      </c>
      <c r="R504">
        <v>12090.59</v>
      </c>
      <c r="S504" s="31">
        <f t="shared" si="87"/>
        <v>1.4238066716663023E-2</v>
      </c>
      <c r="T504" s="31">
        <f t="shared" si="94"/>
        <v>5.611792848695524E-4</v>
      </c>
      <c r="U504" s="31">
        <f t="shared" si="95"/>
        <v>7.1242263110758657</v>
      </c>
      <c r="V504" s="14"/>
    </row>
    <row r="505" spans="1:22" x14ac:dyDescent="0.25">
      <c r="A505" s="2">
        <v>499</v>
      </c>
      <c r="B505" s="1">
        <v>39715</v>
      </c>
      <c r="C505">
        <v>10825.17</v>
      </c>
      <c r="D505" s="31">
        <f t="shared" si="84"/>
        <v>-1.7295330569396961E-2</v>
      </c>
      <c r="E505" s="31">
        <f t="shared" si="88"/>
        <v>3.5320255584132191E-4</v>
      </c>
      <c r="F505" s="31">
        <f t="shared" si="89"/>
        <v>7.1015654131699604</v>
      </c>
      <c r="H505">
        <v>5095.6000000000004</v>
      </c>
      <c r="I505" s="31">
        <f t="shared" si="85"/>
        <v>-2.6870118213242138E-2</v>
      </c>
      <c r="J505" s="31">
        <f t="shared" si="90"/>
        <v>1.3689121046087432E-3</v>
      </c>
      <c r="K505" s="31">
        <f t="shared" si="91"/>
        <v>6.0663104425993879</v>
      </c>
      <c r="M505">
        <v>4114.54</v>
      </c>
      <c r="N505" s="31">
        <f t="shared" si="86"/>
        <v>-2.5800814961962976E-2</v>
      </c>
      <c r="O505" s="31">
        <f t="shared" si="92"/>
        <v>1.1703600908520215E-3</v>
      </c>
      <c r="P505" s="31">
        <f t="shared" si="93"/>
        <v>6.1816598427795046</v>
      </c>
      <c r="R505">
        <v>12115.03</v>
      </c>
      <c r="S505" s="31">
        <f t="shared" si="87"/>
        <v>2.0214067303581142E-3</v>
      </c>
      <c r="T505" s="31">
        <f t="shared" si="94"/>
        <v>5.2849073924058222E-4</v>
      </c>
      <c r="U505" s="31">
        <f t="shared" si="95"/>
        <v>7.5377536638562956</v>
      </c>
      <c r="V505" s="14"/>
    </row>
    <row r="506" spans="1:22" x14ac:dyDescent="0.25">
      <c r="A506" s="2">
        <v>500</v>
      </c>
      <c r="B506" s="1">
        <v>39716</v>
      </c>
      <c r="C506">
        <v>11022.06</v>
      </c>
      <c r="D506" s="31">
        <f t="shared" si="84"/>
        <v>1.818816702185734E-2</v>
      </c>
      <c r="E506" s="31">
        <f t="shared" si="88"/>
        <v>3.5162470592316994E-4</v>
      </c>
      <c r="F506" s="31">
        <f t="shared" si="89"/>
        <v>7.0121435785164792</v>
      </c>
      <c r="H506">
        <v>5197</v>
      </c>
      <c r="I506" s="31">
        <f t="shared" si="85"/>
        <v>1.9899521155506639E-2</v>
      </c>
      <c r="J506" s="31">
        <f t="shared" si="90"/>
        <v>1.2969623586403139E-3</v>
      </c>
      <c r="K506" s="31">
        <f t="shared" si="91"/>
        <v>6.3424085494057385</v>
      </c>
      <c r="M506">
        <v>4226.8100000000004</v>
      </c>
      <c r="N506" s="31">
        <f t="shared" si="86"/>
        <v>2.7286160785895977E-2</v>
      </c>
      <c r="O506" s="31">
        <f t="shared" si="92"/>
        <v>1.1260698645498414E-3</v>
      </c>
      <c r="P506" s="31">
        <f t="shared" si="93"/>
        <v>6.1278419732504492</v>
      </c>
      <c r="R506">
        <v>12006.53</v>
      </c>
      <c r="S506" s="31">
        <f t="shared" si="87"/>
        <v>-8.9558176909178104E-3</v>
      </c>
      <c r="T506" s="31">
        <f t="shared" si="94"/>
        <v>4.8066899814891271E-4</v>
      </c>
      <c r="U506" s="31">
        <f t="shared" si="95"/>
        <v>7.4734670150269871</v>
      </c>
      <c r="V506" s="14"/>
    </row>
    <row r="508" spans="1:22" x14ac:dyDescent="0.25">
      <c r="M508" s="15" t="s">
        <v>38</v>
      </c>
      <c r="Q508" s="15"/>
      <c r="R508" s="15"/>
      <c r="V508" s="14"/>
    </row>
    <row r="509" spans="1:22" x14ac:dyDescent="0.25">
      <c r="M509" s="15" t="s">
        <v>39</v>
      </c>
      <c r="Q509" s="15"/>
      <c r="R509" s="15"/>
      <c r="V509" s="14"/>
    </row>
    <row r="510" spans="1:22" x14ac:dyDescent="0.25">
      <c r="M510" s="15"/>
      <c r="Q510" s="15"/>
      <c r="R510" s="15"/>
      <c r="V510" s="14"/>
    </row>
    <row r="511" spans="1:22" x14ac:dyDescent="0.25">
      <c r="M511" s="15" t="s">
        <v>40</v>
      </c>
      <c r="Q511" s="15"/>
      <c r="R511" s="15"/>
      <c r="V511" s="14"/>
    </row>
    <row r="512" spans="1:22" x14ac:dyDescent="0.25">
      <c r="M512" s="15" t="s">
        <v>41</v>
      </c>
      <c r="Q512" s="15"/>
      <c r="R512" s="15"/>
      <c r="V512" s="14"/>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3"/>
  <sheetViews>
    <sheetView topLeftCell="G1" workbookViewId="0">
      <selection activeCell="Y12" sqref="Y12"/>
    </sheetView>
  </sheetViews>
  <sheetFormatPr defaultRowHeight="15" x14ac:dyDescent="0.25"/>
  <cols>
    <col min="2" max="2" width="9.140625" style="2"/>
    <col min="3" max="3" width="14" customWidth="1"/>
    <col min="5" max="5" width="11.28515625" bestFit="1" customWidth="1"/>
    <col min="6" max="6" width="13.28515625" customWidth="1"/>
    <col min="7" max="7" width="13.28515625" style="8" customWidth="1"/>
    <col min="10" max="10" width="11.42578125" customWidth="1"/>
    <col min="11" max="11" width="13.28515625" customWidth="1"/>
    <col min="12" max="12" width="11.42578125" style="8" customWidth="1"/>
    <col min="15" max="16" width="13.140625" customWidth="1"/>
    <col min="17" max="17" width="13.140625" style="8" customWidth="1"/>
    <col min="20" max="20" width="11.42578125" customWidth="1"/>
    <col min="21" max="21" width="15.5703125" customWidth="1"/>
    <col min="22" max="22" width="9.140625" style="8"/>
    <col min="32" max="32" width="16.7109375" customWidth="1"/>
  </cols>
  <sheetData>
    <row r="1" spans="1:22" x14ac:dyDescent="0.25">
      <c r="A1" t="s">
        <v>13</v>
      </c>
      <c r="B1" s="2" t="s">
        <v>2</v>
      </c>
      <c r="C1" s="2" t="s">
        <v>0</v>
      </c>
      <c r="D1" s="2" t="s">
        <v>1</v>
      </c>
      <c r="E1" s="2" t="s">
        <v>15</v>
      </c>
      <c r="F1" s="2" t="s">
        <v>23</v>
      </c>
      <c r="G1" s="7" t="s">
        <v>19</v>
      </c>
      <c r="H1" t="s">
        <v>13</v>
      </c>
      <c r="I1" s="2" t="s">
        <v>4</v>
      </c>
      <c r="J1" t="s">
        <v>16</v>
      </c>
      <c r="K1" t="s">
        <v>24</v>
      </c>
      <c r="L1" s="7" t="s">
        <v>20</v>
      </c>
      <c r="M1" t="s">
        <v>13</v>
      </c>
      <c r="N1" s="2" t="s">
        <v>5</v>
      </c>
      <c r="O1" t="s">
        <v>17</v>
      </c>
      <c r="P1" t="s">
        <v>25</v>
      </c>
      <c r="Q1" s="7" t="s">
        <v>21</v>
      </c>
      <c r="R1" t="s">
        <v>13</v>
      </c>
      <c r="S1" s="2" t="s">
        <v>6</v>
      </c>
      <c r="T1" t="s">
        <v>18</v>
      </c>
      <c r="U1" t="s">
        <v>26</v>
      </c>
      <c r="V1" s="7" t="s">
        <v>22</v>
      </c>
    </row>
    <row r="2" spans="1:22" x14ac:dyDescent="0.25">
      <c r="A2">
        <f>'Lambdas '!C2</f>
        <v>0.97082059571869583</v>
      </c>
      <c r="B2" s="2">
        <v>0</v>
      </c>
      <c r="C2" s="1">
        <v>38936</v>
      </c>
      <c r="D2">
        <v>11219.38</v>
      </c>
      <c r="H2">
        <f>'Lambdas '!H2</f>
        <v>0.88877915989779943</v>
      </c>
      <c r="I2">
        <v>5828.8</v>
      </c>
      <c r="M2">
        <f>'Lambdas '!M2</f>
        <v>0.91224063075047812</v>
      </c>
      <c r="N2">
        <v>4956.34</v>
      </c>
      <c r="R2">
        <f>'Lambdas '!R2</f>
        <v>0.9088075578269168</v>
      </c>
      <c r="S2">
        <v>15154.06</v>
      </c>
    </row>
    <row r="3" spans="1:22" x14ac:dyDescent="0.25">
      <c r="B3" s="2">
        <v>1</v>
      </c>
      <c r="C3" s="1">
        <v>38937</v>
      </c>
      <c r="D3">
        <v>11173.59</v>
      </c>
      <c r="E3">
        <f t="shared" ref="E3:E66" si="0">(D3-D2)/D2</f>
        <v>-4.081330697418133E-3</v>
      </c>
      <c r="F3">
        <f>(STDEV(E3:E502))^2</f>
        <v>1.2295243760724264E-4</v>
      </c>
      <c r="G3" s="8">
        <f>SQRT(F3)</f>
        <v>1.1088392020813596E-2</v>
      </c>
      <c r="I3">
        <v>5818.1</v>
      </c>
      <c r="J3">
        <f>(I3-I2)/I2</f>
        <v>-1.8357123250068311E-3</v>
      </c>
      <c r="K3">
        <f>(STDEV(J3:J502))^2</f>
        <v>1.6520633469747277E-4</v>
      </c>
      <c r="L3" s="8">
        <f>SQRT(K3)</f>
        <v>1.285326163654474E-2</v>
      </c>
      <c r="N3">
        <v>4967.95</v>
      </c>
      <c r="O3">
        <f>(N3-N2)/N2</f>
        <v>2.3424543110439704E-3</v>
      </c>
      <c r="P3">
        <f>(STDEV(O3:O502))^2</f>
        <v>1.7988794495294268E-4</v>
      </c>
      <c r="Q3" s="8">
        <f>SQRT(P3)</f>
        <v>1.3412231169829376E-2</v>
      </c>
      <c r="S3">
        <v>15464.66</v>
      </c>
      <c r="T3">
        <f>(S3-S2)/S2</f>
        <v>2.0496157465392139E-2</v>
      </c>
      <c r="U3">
        <f>(STDEV(T3:T502))^2</f>
        <v>2.1602595890229845E-4</v>
      </c>
      <c r="V3" s="8">
        <f>SQRT(U3)</f>
        <v>1.4697821569957177E-2</v>
      </c>
    </row>
    <row r="4" spans="1:22" x14ac:dyDescent="0.25">
      <c r="B4" s="2">
        <v>2</v>
      </c>
      <c r="C4" s="1">
        <v>38938</v>
      </c>
      <c r="D4">
        <v>11076.18</v>
      </c>
      <c r="E4">
        <f t="shared" si="0"/>
        <v>-8.7178784974211374E-3</v>
      </c>
      <c r="F4">
        <f>$A$2*F3+(1-$A$2)*E3*E3</f>
        <v>1.1985080765432376E-4</v>
      </c>
      <c r="G4" s="8">
        <f t="shared" ref="G4:G67" si="1">SQRT(F4)</f>
        <v>1.0947639364462266E-2</v>
      </c>
      <c r="I4">
        <v>5860.5</v>
      </c>
      <c r="J4">
        <f>(I4-I3)/I3</f>
        <v>7.2876024819098391E-3</v>
      </c>
      <c r="K4">
        <f>H$2*K3+(1-H$2)*J3*J3</f>
        <v>1.4720674376912733E-4</v>
      </c>
      <c r="L4" s="8">
        <f t="shared" ref="L4:L67" si="2">SQRT(K4)</f>
        <v>1.2132878626654407E-2</v>
      </c>
      <c r="N4">
        <v>5025.1499999999996</v>
      </c>
      <c r="O4">
        <f>(N4-N3)/N3</f>
        <v>1.1513803480308744E-2</v>
      </c>
      <c r="P4">
        <f>M$2*P3+(1-M$2)*O3*O3</f>
        <v>1.6458263611870676E-4</v>
      </c>
      <c r="Q4" s="8">
        <f t="shared" ref="Q4:Q67" si="3">SQRT(P4)</f>
        <v>1.2828976425214397E-2</v>
      </c>
      <c r="S4">
        <v>15656.59</v>
      </c>
      <c r="T4">
        <f>(S4-S3)/S3</f>
        <v>1.2410877445737592E-2</v>
      </c>
      <c r="U4">
        <f>R$2*U3+(1-R$2)*T3*T3</f>
        <v>2.3463528249220093E-4</v>
      </c>
      <c r="V4" s="8">
        <f t="shared" ref="V4:V67" si="4">SQRT(U4)</f>
        <v>1.5317809324188657E-2</v>
      </c>
    </row>
    <row r="5" spans="1:22" x14ac:dyDescent="0.25">
      <c r="B5" s="2">
        <v>3</v>
      </c>
      <c r="C5" s="1">
        <v>38939</v>
      </c>
      <c r="D5">
        <v>11124.37</v>
      </c>
      <c r="E5">
        <f t="shared" si="0"/>
        <v>4.3507779758003668E-3</v>
      </c>
      <c r="F5">
        <f t="shared" ref="F5:F68" si="5">$A$2*F4+(1-$A$2)*E4*E4</f>
        <v>1.1857130822124663E-4</v>
      </c>
      <c r="G5" s="8">
        <f t="shared" si="1"/>
        <v>1.0889045331030937E-2</v>
      </c>
      <c r="I5">
        <v>5823.4</v>
      </c>
      <c r="J5">
        <f t="shared" ref="J5:J68" si="6">(I5-I4)/I4</f>
        <v>-6.3305178739016064E-3</v>
      </c>
      <c r="K5">
        <f t="shared" ref="K5:K68" si="7">H$2*K4+(1-H$2)*J4*J4</f>
        <v>1.3674113033122648E-4</v>
      </c>
      <c r="L5" s="8">
        <f t="shared" si="2"/>
        <v>1.1693636317725402E-2</v>
      </c>
      <c r="N5">
        <v>4976.6400000000003</v>
      </c>
      <c r="O5">
        <f t="shared" ref="O5:O68" si="8">(N5-N4)/N4</f>
        <v>-9.6534431808004365E-3</v>
      </c>
      <c r="P5">
        <f t="shared" ref="P5:P68" si="9">M$2*P4+(1-M$2)*O4*O4</f>
        <v>1.6177302293676285E-4</v>
      </c>
      <c r="Q5" s="8">
        <f t="shared" si="3"/>
        <v>1.2719002434812365E-2</v>
      </c>
      <c r="S5">
        <v>15630.91</v>
      </c>
      <c r="T5">
        <f t="shared" ref="T5:T68" si="10">(S5-S4)/S4</f>
        <v>-1.6402039013604043E-3</v>
      </c>
      <c r="U5">
        <f t="shared" ref="U5:U68" si="11">R$2*U4+(1-R$2)*T4*T4</f>
        <v>2.2728467889294893E-4</v>
      </c>
      <c r="V5" s="8">
        <f t="shared" si="4"/>
        <v>1.507596361407618E-2</v>
      </c>
    </row>
    <row r="6" spans="1:22" x14ac:dyDescent="0.25">
      <c r="B6" s="2">
        <v>4</v>
      </c>
      <c r="C6" s="1">
        <v>38940</v>
      </c>
      <c r="D6">
        <v>11088.02</v>
      </c>
      <c r="E6">
        <f t="shared" si="0"/>
        <v>-3.2676007719988063E-3</v>
      </c>
      <c r="F6">
        <f t="shared" si="5"/>
        <v>1.1566381287524194E-4</v>
      </c>
      <c r="G6" s="8">
        <f t="shared" si="1"/>
        <v>1.0754711194413449E-2</v>
      </c>
      <c r="I6">
        <v>5820.1</v>
      </c>
      <c r="J6">
        <f t="shared" si="6"/>
        <v>-5.6667925953897598E-4</v>
      </c>
      <c r="K6">
        <f t="shared" si="7"/>
        <v>1.2598989288443204E-4</v>
      </c>
      <c r="L6" s="8">
        <f t="shared" si="2"/>
        <v>1.1224521944583298E-2</v>
      </c>
      <c r="N6">
        <v>4985.5200000000004</v>
      </c>
      <c r="O6">
        <f t="shared" si="8"/>
        <v>1.7843364197531082E-3</v>
      </c>
      <c r="P6">
        <f t="shared" si="9"/>
        <v>1.5575412929315588E-4</v>
      </c>
      <c r="Q6" s="8">
        <f t="shared" si="3"/>
        <v>1.2480149409889126E-2</v>
      </c>
      <c r="S6">
        <v>15565.02</v>
      </c>
      <c r="T6">
        <f t="shared" si="10"/>
        <v>-4.2153655801229371E-3</v>
      </c>
      <c r="U6">
        <f t="shared" si="11"/>
        <v>2.0680336614161871E-4</v>
      </c>
      <c r="V6" s="8">
        <f t="shared" si="4"/>
        <v>1.4380659447383445E-2</v>
      </c>
    </row>
    <row r="7" spans="1:22" x14ac:dyDescent="0.25">
      <c r="B7" s="2">
        <v>5</v>
      </c>
      <c r="C7" s="1">
        <v>38943</v>
      </c>
      <c r="D7">
        <v>11097.87</v>
      </c>
      <c r="E7">
        <f t="shared" si="0"/>
        <v>8.8834616099180586E-4</v>
      </c>
      <c r="F7">
        <f t="shared" si="5"/>
        <v>1.1260036648603644E-4</v>
      </c>
      <c r="G7" s="8">
        <f t="shared" si="1"/>
        <v>1.0611331984535986E-2</v>
      </c>
      <c r="I7">
        <v>5870.9</v>
      </c>
      <c r="J7">
        <f t="shared" si="6"/>
        <v>8.728372364735875E-3</v>
      </c>
      <c r="K7">
        <f t="shared" si="7"/>
        <v>1.1201290698833596E-4</v>
      </c>
      <c r="L7" s="8">
        <f t="shared" si="2"/>
        <v>1.0583615024571518E-2</v>
      </c>
      <c r="N7">
        <v>5046.93</v>
      </c>
      <c r="O7">
        <f t="shared" si="8"/>
        <v>1.2317671978048398E-2</v>
      </c>
      <c r="P7">
        <f t="shared" si="9"/>
        <v>1.4236465838299037E-4</v>
      </c>
      <c r="Q7" s="8">
        <f t="shared" si="3"/>
        <v>1.1931666203133172E-2</v>
      </c>
      <c r="S7">
        <v>15857.11</v>
      </c>
      <c r="T7">
        <f t="shared" si="10"/>
        <v>1.8765796638873587E-2</v>
      </c>
      <c r="U7">
        <f t="shared" si="11"/>
        <v>1.8956488863224022E-4</v>
      </c>
      <c r="V7" s="8">
        <f t="shared" si="4"/>
        <v>1.3768256557467261E-2</v>
      </c>
    </row>
    <row r="8" spans="1:22" x14ac:dyDescent="0.25">
      <c r="B8" s="2">
        <v>6</v>
      </c>
      <c r="C8" s="1">
        <v>38944</v>
      </c>
      <c r="D8">
        <v>11230.26</v>
      </c>
      <c r="E8">
        <f t="shared" si="0"/>
        <v>1.1929316166075059E-2</v>
      </c>
      <c r="F8">
        <f t="shared" si="5"/>
        <v>1.0933778205675369E-4</v>
      </c>
      <c r="G8" s="8">
        <f>SQRT(F8)</f>
        <v>1.0456470822258994E-2</v>
      </c>
      <c r="I8">
        <v>5897.9</v>
      </c>
      <c r="J8">
        <f t="shared" si="6"/>
        <v>4.5989541637568351E-3</v>
      </c>
      <c r="K8">
        <f t="shared" si="7"/>
        <v>1.0802803969932743E-4</v>
      </c>
      <c r="L8" s="8">
        <f t="shared" si="2"/>
        <v>1.0393653818524428E-2</v>
      </c>
      <c r="N8">
        <v>5115.0200000000004</v>
      </c>
      <c r="O8">
        <f t="shared" si="8"/>
        <v>1.3491370001169055E-2</v>
      </c>
      <c r="P8">
        <f t="shared" si="9"/>
        <v>1.4318611982929629E-4</v>
      </c>
      <c r="Q8" s="8">
        <f t="shared" si="3"/>
        <v>1.1966040273594949E-2</v>
      </c>
      <c r="S8">
        <v>15816.19</v>
      </c>
      <c r="T8">
        <f t="shared" si="10"/>
        <v>-2.5805458876176097E-3</v>
      </c>
      <c r="U8">
        <f t="shared" si="11"/>
        <v>2.043918892225567E-4</v>
      </c>
      <c r="V8" s="8">
        <f t="shared" si="4"/>
        <v>1.4296569141670204E-2</v>
      </c>
    </row>
    <row r="9" spans="1:22" x14ac:dyDescent="0.25">
      <c r="B9" s="2">
        <v>7</v>
      </c>
      <c r="C9" s="1">
        <v>38945</v>
      </c>
      <c r="D9">
        <v>11327.12</v>
      </c>
      <c r="E9">
        <f t="shared" si="0"/>
        <v>8.6249116227051364E-3</v>
      </c>
      <c r="F9">
        <f t="shared" si="5"/>
        <v>1.1029985042168382E-4</v>
      </c>
      <c r="G9" s="8">
        <f>SQRT(F9)</f>
        <v>1.0502373561328117E-2</v>
      </c>
      <c r="I9">
        <v>5896.6</v>
      </c>
      <c r="J9">
        <f t="shared" si="6"/>
        <v>-2.2041743671463954E-4</v>
      </c>
      <c r="K9">
        <f t="shared" si="7"/>
        <v>9.8365433334760054E-5</v>
      </c>
      <c r="L9" s="8">
        <f t="shared" si="2"/>
        <v>9.9179349329767252E-3</v>
      </c>
      <c r="N9">
        <v>5137.3100000000004</v>
      </c>
      <c r="O9">
        <f t="shared" si="8"/>
        <v>4.3577542218798679E-3</v>
      </c>
      <c r="P9">
        <f t="shared" si="9"/>
        <v>1.4659389904170139E-4</v>
      </c>
      <c r="Q9" s="8">
        <f t="shared" si="3"/>
        <v>1.2107596749219119E-2</v>
      </c>
      <c r="S9">
        <v>16071.36</v>
      </c>
      <c r="T9">
        <f t="shared" si="10"/>
        <v>1.6133468300519916E-2</v>
      </c>
      <c r="U9">
        <f t="shared" si="11"/>
        <v>1.8636016395229412E-4</v>
      </c>
      <c r="V9" s="8">
        <f t="shared" si="4"/>
        <v>1.3651379562238174E-2</v>
      </c>
    </row>
    <row r="10" spans="1:22" x14ac:dyDescent="0.25">
      <c r="B10" s="2">
        <v>8</v>
      </c>
      <c r="C10" s="1">
        <v>38946</v>
      </c>
      <c r="D10">
        <v>11334.96</v>
      </c>
      <c r="E10">
        <f t="shared" si="0"/>
        <v>6.921441637413858E-4</v>
      </c>
      <c r="F10">
        <f t="shared" si="5"/>
        <v>1.0925199613165886E-4</v>
      </c>
      <c r="G10" s="8">
        <f t="shared" si="1"/>
        <v>1.0452367967674065E-2</v>
      </c>
      <c r="I10">
        <v>5900.4</v>
      </c>
      <c r="J10">
        <f t="shared" si="6"/>
        <v>6.4443916833417094E-4</v>
      </c>
      <c r="K10">
        <f t="shared" si="7"/>
        <v>8.7430550738463916E-5</v>
      </c>
      <c r="L10" s="8">
        <f t="shared" si="2"/>
        <v>9.3504305108622621E-3</v>
      </c>
      <c r="N10">
        <v>5144.84</v>
      </c>
      <c r="O10">
        <f t="shared" si="8"/>
        <v>1.465747638355432E-3</v>
      </c>
      <c r="P10">
        <f t="shared" si="9"/>
        <v>1.3539546326629367E-4</v>
      </c>
      <c r="Q10" s="8">
        <f t="shared" si="3"/>
        <v>1.1635955623252165E-2</v>
      </c>
      <c r="S10">
        <v>16020.84</v>
      </c>
      <c r="T10">
        <f t="shared" si="10"/>
        <v>-3.1434800788483633E-3</v>
      </c>
      <c r="U10">
        <f>R$2*U9+(1-R$2)*T9*T9</f>
        <v>1.931018967656479E-4</v>
      </c>
      <c r="V10" s="8">
        <f t="shared" si="4"/>
        <v>1.3896110850365576E-2</v>
      </c>
    </row>
    <row r="11" spans="1:22" x14ac:dyDescent="0.25">
      <c r="B11" s="2">
        <v>9</v>
      </c>
      <c r="C11" s="1">
        <v>38947</v>
      </c>
      <c r="D11">
        <v>11381.47</v>
      </c>
      <c r="E11">
        <f t="shared" si="0"/>
        <v>4.103234594564094E-3</v>
      </c>
      <c r="F11">
        <f t="shared" si="5"/>
        <v>1.0607806675680304E-4</v>
      </c>
      <c r="G11" s="8">
        <f t="shared" si="1"/>
        <v>1.0299420700058962E-2</v>
      </c>
      <c r="I11">
        <v>5903.4</v>
      </c>
      <c r="J11">
        <f t="shared" si="6"/>
        <v>5.08440105755542E-4</v>
      </c>
      <c r="K11">
        <f t="shared" si="7"/>
        <v>7.7752641654461888E-5</v>
      </c>
      <c r="L11" s="8">
        <f t="shared" si="2"/>
        <v>8.8177458374837439E-3</v>
      </c>
      <c r="N11">
        <v>5135.6899999999996</v>
      </c>
      <c r="O11">
        <f t="shared" si="8"/>
        <v>-1.7784809634508645E-3</v>
      </c>
      <c r="P11">
        <f t="shared" si="9"/>
        <v>1.2370178645607129E-4</v>
      </c>
      <c r="Q11" s="8">
        <f t="shared" si="3"/>
        <v>1.1122130481884812E-2</v>
      </c>
      <c r="S11">
        <v>16105.98</v>
      </c>
      <c r="T11">
        <f t="shared" si="10"/>
        <v>5.3143280876657793E-3</v>
      </c>
      <c r="U11">
        <f t="shared" si="11"/>
        <v>1.7639357831987439E-4</v>
      </c>
      <c r="V11" s="8">
        <f t="shared" si="4"/>
        <v>1.3281324418892657E-2</v>
      </c>
    </row>
    <row r="12" spans="1:22" x14ac:dyDescent="0.25">
      <c r="B12" s="2">
        <v>10</v>
      </c>
      <c r="C12" s="1">
        <v>38950</v>
      </c>
      <c r="D12">
        <v>11345.04</v>
      </c>
      <c r="E12">
        <f t="shared" si="0"/>
        <v>-3.2008167661996627E-3</v>
      </c>
      <c r="F12">
        <f t="shared" si="5"/>
        <v>1.034740519978366E-4</v>
      </c>
      <c r="G12" s="8">
        <f t="shared" si="1"/>
        <v>1.0172219620015908E-2</v>
      </c>
      <c r="I12">
        <v>5915.2</v>
      </c>
      <c r="J12">
        <f t="shared" si="6"/>
        <v>1.9988481214215847E-3</v>
      </c>
      <c r="K12">
        <f t="shared" si="7"/>
        <v>6.9133679378024897E-5</v>
      </c>
      <c r="L12" s="8">
        <f t="shared" si="2"/>
        <v>8.3146665223582418E-3</v>
      </c>
      <c r="N12">
        <v>5104.6499999999996</v>
      </c>
      <c r="O12">
        <f t="shared" si="8"/>
        <v>-6.0439785111640236E-3</v>
      </c>
      <c r="P12">
        <f t="shared" si="9"/>
        <v>1.1312337810718557E-4</v>
      </c>
      <c r="Q12" s="8">
        <f t="shared" si="3"/>
        <v>1.0635947447556591E-2</v>
      </c>
      <c r="S12">
        <v>15969.04</v>
      </c>
      <c r="T12">
        <f t="shared" si="10"/>
        <v>-8.5024320159343726E-3</v>
      </c>
      <c r="U12">
        <f t="shared" si="11"/>
        <v>1.6288328165219059E-4</v>
      </c>
      <c r="V12" s="8">
        <f t="shared" si="4"/>
        <v>1.2762573472939954E-2</v>
      </c>
    </row>
    <row r="13" spans="1:22" x14ac:dyDescent="0.25">
      <c r="B13" s="2">
        <v>11</v>
      </c>
      <c r="C13" s="1">
        <v>38951</v>
      </c>
      <c r="D13">
        <v>11339.84</v>
      </c>
      <c r="E13">
        <f t="shared" si="0"/>
        <v>-4.5835008074019372E-4</v>
      </c>
      <c r="F13">
        <f t="shared" si="5"/>
        <v>1.0075369045088069E-4</v>
      </c>
      <c r="G13" s="8">
        <f t="shared" si="1"/>
        <v>1.003761378271154E-2</v>
      </c>
      <c r="I13">
        <v>5902.6</v>
      </c>
      <c r="J13">
        <f t="shared" si="6"/>
        <v>-2.1301054909385066E-3</v>
      </c>
      <c r="K13">
        <f t="shared" si="7"/>
        <v>6.188894453461136E-5</v>
      </c>
      <c r="L13" s="8">
        <f t="shared" si="2"/>
        <v>7.8669526841472336E-3</v>
      </c>
      <c r="N13">
        <v>5128.33</v>
      </c>
      <c r="O13">
        <f t="shared" si="8"/>
        <v>4.6389076626213929E-3</v>
      </c>
      <c r="P13">
        <f t="shared" si="9"/>
        <v>1.0640156314313492E-4</v>
      </c>
      <c r="Q13" s="8">
        <f t="shared" si="3"/>
        <v>1.0315113336417343E-2</v>
      </c>
      <c r="S13">
        <v>16181.17</v>
      </c>
      <c r="T13">
        <f t="shared" si="10"/>
        <v>1.3283829209520372E-2</v>
      </c>
      <c r="U13">
        <f t="shared" si="11"/>
        <v>1.5462198218057433E-4</v>
      </c>
      <c r="V13" s="8">
        <f t="shared" si="4"/>
        <v>1.2434708769431407E-2</v>
      </c>
    </row>
    <row r="14" spans="1:22" x14ac:dyDescent="0.25">
      <c r="B14" s="2">
        <v>12</v>
      </c>
      <c r="C14" s="1">
        <v>38952</v>
      </c>
      <c r="D14">
        <v>11297.9</v>
      </c>
      <c r="E14">
        <f t="shared" si="0"/>
        <v>-3.6984648813387587E-3</v>
      </c>
      <c r="F14">
        <f t="shared" si="5"/>
        <v>9.7819887933591921E-5</v>
      </c>
      <c r="G14" s="8">
        <f t="shared" si="1"/>
        <v>9.890393719847148E-3</v>
      </c>
      <c r="I14">
        <v>5860</v>
      </c>
      <c r="J14">
        <f t="shared" si="6"/>
        <v>-7.2171585403043338E-3</v>
      </c>
      <c r="K14">
        <f t="shared" si="7"/>
        <v>5.5510251942819589E-5</v>
      </c>
      <c r="L14" s="8">
        <f t="shared" si="2"/>
        <v>7.4505202464539072E-3</v>
      </c>
      <c r="N14">
        <v>5082.7299999999996</v>
      </c>
      <c r="O14">
        <f t="shared" si="8"/>
        <v>-8.8917834850722102E-3</v>
      </c>
      <c r="P14">
        <f t="shared" si="9"/>
        <v>9.8952363688290079E-5</v>
      </c>
      <c r="Q14" s="8">
        <f t="shared" si="3"/>
        <v>9.9474802683036309E-3</v>
      </c>
      <c r="S14">
        <v>16163.03</v>
      </c>
      <c r="T14">
        <f t="shared" si="10"/>
        <v>-1.1210561411813496E-3</v>
      </c>
      <c r="U14">
        <f t="shared" si="11"/>
        <v>1.5661345516110656E-4</v>
      </c>
      <c r="V14" s="8">
        <f t="shared" si="4"/>
        <v>1.2514529761885045E-2</v>
      </c>
    </row>
    <row r="15" spans="1:22" x14ac:dyDescent="0.25">
      <c r="B15" s="2">
        <v>13</v>
      </c>
      <c r="C15" s="1">
        <v>38953</v>
      </c>
      <c r="D15">
        <v>11304.46</v>
      </c>
      <c r="E15">
        <f t="shared" si="0"/>
        <v>5.8063887979177466E-4</v>
      </c>
      <c r="F15">
        <f t="shared" si="5"/>
        <v>9.5364696515725227E-5</v>
      </c>
      <c r="G15" s="8">
        <f t="shared" si="1"/>
        <v>9.7654849606010462E-3</v>
      </c>
      <c r="I15">
        <v>5869.1</v>
      </c>
      <c r="J15">
        <f t="shared" si="6"/>
        <v>1.552901023890847E-3</v>
      </c>
      <c r="K15">
        <f t="shared" si="7"/>
        <v>5.5129556960145396E-5</v>
      </c>
      <c r="L15" s="8">
        <f t="shared" si="2"/>
        <v>7.4249280777759323E-3</v>
      </c>
      <c r="N15">
        <v>5112.8500000000004</v>
      </c>
      <c r="O15">
        <f t="shared" si="8"/>
        <v>5.9259492438120467E-3</v>
      </c>
      <c r="P15">
        <f t="shared" si="9"/>
        <v>9.7206957072462817E-5</v>
      </c>
      <c r="Q15" s="8">
        <f t="shared" si="3"/>
        <v>9.8593588570688919E-3</v>
      </c>
      <c r="S15">
        <v>15960.62</v>
      </c>
      <c r="T15">
        <f t="shared" si="10"/>
        <v>-1.2523023220274902E-2</v>
      </c>
      <c r="U15">
        <f t="shared" si="11"/>
        <v>1.4244609934807134E-4</v>
      </c>
      <c r="V15" s="8">
        <f t="shared" si="4"/>
        <v>1.1935078522911835E-2</v>
      </c>
    </row>
    <row r="16" spans="1:22" x14ac:dyDescent="0.25">
      <c r="B16" s="2">
        <v>14</v>
      </c>
      <c r="C16" s="1">
        <v>38954</v>
      </c>
      <c r="D16">
        <v>11284.05</v>
      </c>
      <c r="E16">
        <f t="shared" si="0"/>
        <v>-1.805482084062384E-3</v>
      </c>
      <c r="F16">
        <f t="shared" si="5"/>
        <v>9.2591849070312128E-5</v>
      </c>
      <c r="G16" s="8">
        <f t="shared" si="1"/>
        <v>9.622465851865214E-3</v>
      </c>
      <c r="I16">
        <v>5878.6</v>
      </c>
      <c r="J16">
        <f t="shared" si="6"/>
        <v>1.6186468112657816E-3</v>
      </c>
      <c r="K16">
        <f t="shared" si="7"/>
        <v>4.9266210553323636E-5</v>
      </c>
      <c r="L16" s="8">
        <f t="shared" si="2"/>
        <v>7.0189892828899257E-3</v>
      </c>
      <c r="N16">
        <v>5111.13</v>
      </c>
      <c r="O16">
        <f t="shared" si="8"/>
        <v>-3.3640728752070852E-4</v>
      </c>
      <c r="P16">
        <f t="shared" si="9"/>
        <v>9.1757970584007949E-5</v>
      </c>
      <c r="Q16" s="8">
        <f t="shared" si="3"/>
        <v>9.5790380823967888E-3</v>
      </c>
      <c r="S16">
        <v>15938.66</v>
      </c>
      <c r="T16">
        <f t="shared" si="10"/>
        <v>-1.375886400403051E-3</v>
      </c>
      <c r="U16">
        <f t="shared" si="11"/>
        <v>1.4375744769038097E-4</v>
      </c>
      <c r="V16" s="8">
        <f t="shared" si="4"/>
        <v>1.1989889394418156E-2</v>
      </c>
    </row>
    <row r="17" spans="2:22" x14ac:dyDescent="0.25">
      <c r="B17" s="2">
        <v>15</v>
      </c>
      <c r="C17" s="1">
        <v>38958</v>
      </c>
      <c r="D17">
        <v>11369.94</v>
      </c>
      <c r="E17">
        <f t="shared" si="0"/>
        <v>7.6116288034882192E-3</v>
      </c>
      <c r="F17">
        <f t="shared" si="5"/>
        <v>8.9985192090153001E-5</v>
      </c>
      <c r="G17" s="8">
        <f t="shared" si="1"/>
        <v>9.4860525030253228E-3</v>
      </c>
      <c r="I17">
        <v>5888.3</v>
      </c>
      <c r="J17">
        <f t="shared" si="6"/>
        <v>1.6500527336440339E-3</v>
      </c>
      <c r="K17">
        <f t="shared" si="7"/>
        <v>4.4078181774321385E-5</v>
      </c>
      <c r="L17" s="8">
        <f t="shared" si="2"/>
        <v>6.6391401381746254E-3</v>
      </c>
      <c r="N17">
        <v>5160.32</v>
      </c>
      <c r="O17">
        <f t="shared" si="8"/>
        <v>9.6240948674754107E-3</v>
      </c>
      <c r="P17">
        <f t="shared" si="9"/>
        <v>8.3715280677742679E-5</v>
      </c>
      <c r="Q17" s="8">
        <f t="shared" si="3"/>
        <v>9.149605493011307E-3</v>
      </c>
      <c r="S17">
        <v>15890.56</v>
      </c>
      <c r="T17">
        <f t="shared" si="10"/>
        <v>-3.0178195657602561E-3</v>
      </c>
      <c r="U17">
        <f t="shared" si="11"/>
        <v>1.308204880283579E-4</v>
      </c>
      <c r="V17" s="8">
        <f t="shared" si="4"/>
        <v>1.1437678437006257E-2</v>
      </c>
    </row>
    <row r="18" spans="2:22" x14ac:dyDescent="0.25">
      <c r="B18" s="2">
        <v>16</v>
      </c>
      <c r="C18" s="1">
        <v>38959</v>
      </c>
      <c r="D18">
        <v>11382.91</v>
      </c>
      <c r="E18">
        <f t="shared" si="0"/>
        <v>1.1407272157987944E-3</v>
      </c>
      <c r="F18">
        <f t="shared" si="5"/>
        <v>8.9050041815701478E-5</v>
      </c>
      <c r="G18" s="8">
        <f t="shared" si="1"/>
        <v>9.4366329702760769E-3</v>
      </c>
      <c r="I18">
        <v>5929.3</v>
      </c>
      <c r="J18">
        <f t="shared" si="6"/>
        <v>6.9629604469880948E-3</v>
      </c>
      <c r="K18">
        <f t="shared" si="7"/>
        <v>3.947858745945601E-5</v>
      </c>
      <c r="L18" s="8">
        <f t="shared" si="2"/>
        <v>6.2831988238043219E-3</v>
      </c>
      <c r="N18">
        <v>5182.79</v>
      </c>
      <c r="O18">
        <f t="shared" si="8"/>
        <v>4.3543811236512958E-3</v>
      </c>
      <c r="P18">
        <f t="shared" si="9"/>
        <v>8.4497034235902634E-5</v>
      </c>
      <c r="Q18" s="8">
        <f t="shared" si="3"/>
        <v>9.192226837709273E-3</v>
      </c>
      <c r="S18">
        <v>15872.02</v>
      </c>
      <c r="T18">
        <f t="shared" si="10"/>
        <v>-1.1667304361834357E-3</v>
      </c>
      <c r="U18">
        <f t="shared" si="11"/>
        <v>1.1972115923362352E-4</v>
      </c>
      <c r="V18" s="8">
        <f t="shared" si="4"/>
        <v>1.0941716466515823E-2</v>
      </c>
    </row>
    <row r="19" spans="2:22" x14ac:dyDescent="0.25">
      <c r="B19" s="2">
        <v>17</v>
      </c>
      <c r="C19" s="1">
        <v>38960</v>
      </c>
      <c r="D19">
        <v>11381.15</v>
      </c>
      <c r="E19">
        <f t="shared" si="0"/>
        <v>-1.5461775591656425E-4</v>
      </c>
      <c r="F19">
        <f t="shared" si="5"/>
        <v>8.6489584594499631E-5</v>
      </c>
      <c r="G19" s="8">
        <f t="shared" si="1"/>
        <v>9.2999776663441319E-3</v>
      </c>
      <c r="I19">
        <v>5906.1</v>
      </c>
      <c r="J19">
        <f t="shared" si="6"/>
        <v>-3.9127721653483237E-3</v>
      </c>
      <c r="K19">
        <f t="shared" si="7"/>
        <v>4.0480045565371943E-5</v>
      </c>
      <c r="L19" s="8">
        <f t="shared" si="2"/>
        <v>6.3623930690717267E-3</v>
      </c>
      <c r="N19">
        <v>5165.04</v>
      </c>
      <c r="O19">
        <f t="shared" si="8"/>
        <v>-3.4247962969751813E-3</v>
      </c>
      <c r="P19">
        <f t="shared" si="9"/>
        <v>7.8745601173443118E-5</v>
      </c>
      <c r="Q19" s="8">
        <f t="shared" si="3"/>
        <v>8.8738718253895867E-3</v>
      </c>
      <c r="S19">
        <v>16140.76</v>
      </c>
      <c r="T19">
        <f t="shared" si="10"/>
        <v>1.6931682293747096E-2</v>
      </c>
      <c r="U19">
        <f t="shared" si="11"/>
        <v>1.089276309590074E-4</v>
      </c>
      <c r="V19" s="8">
        <f t="shared" si="4"/>
        <v>1.043684008495902E-2</v>
      </c>
    </row>
    <row r="20" spans="2:22" x14ac:dyDescent="0.25">
      <c r="B20" s="2">
        <v>18</v>
      </c>
      <c r="C20" s="1">
        <v>38961</v>
      </c>
      <c r="D20">
        <v>11464.15</v>
      </c>
      <c r="E20">
        <f t="shared" si="0"/>
        <v>7.2927603976751035E-3</v>
      </c>
      <c r="F20">
        <f t="shared" si="5"/>
        <v>8.3966567621313005E-5</v>
      </c>
      <c r="G20" s="8">
        <f t="shared" si="1"/>
        <v>9.163327322611204E-3</v>
      </c>
      <c r="I20">
        <v>5949.1</v>
      </c>
      <c r="J20">
        <f t="shared" si="6"/>
        <v>7.2806081847581307E-3</v>
      </c>
      <c r="K20">
        <f t="shared" si="7"/>
        <v>3.7680588152914411E-5</v>
      </c>
      <c r="L20" s="8">
        <f t="shared" si="2"/>
        <v>6.1384516087458416E-3</v>
      </c>
      <c r="N20">
        <v>5183.45</v>
      </c>
      <c r="O20">
        <f t="shared" si="8"/>
        <v>3.5643480011771167E-3</v>
      </c>
      <c r="P20">
        <f t="shared" si="9"/>
        <v>7.2864286681416127E-5</v>
      </c>
      <c r="Q20" s="8">
        <f t="shared" si="3"/>
        <v>8.5360580294077271E-3</v>
      </c>
      <c r="S20">
        <v>16134.25</v>
      </c>
      <c r="T20">
        <f t="shared" si="10"/>
        <v>-4.0332673306586666E-4</v>
      </c>
      <c r="U20">
        <f t="shared" si="11"/>
        <v>1.2513747369483975E-4</v>
      </c>
      <c r="V20" s="8">
        <f t="shared" si="4"/>
        <v>1.1186486208583988E-2</v>
      </c>
    </row>
    <row r="21" spans="2:22" x14ac:dyDescent="0.25">
      <c r="B21" s="2">
        <v>19</v>
      </c>
      <c r="C21" s="1">
        <v>38965</v>
      </c>
      <c r="D21">
        <v>11469.28</v>
      </c>
      <c r="E21">
        <f t="shared" si="0"/>
        <v>4.4748193280801617E-4</v>
      </c>
      <c r="F21">
        <f t="shared" si="5"/>
        <v>8.3068360971741387E-5</v>
      </c>
      <c r="G21" s="8">
        <f t="shared" si="1"/>
        <v>9.1141846026806684E-3</v>
      </c>
      <c r="I21">
        <v>5981.7</v>
      </c>
      <c r="J21">
        <f t="shared" si="6"/>
        <v>5.4798204770468558E-3</v>
      </c>
      <c r="K21">
        <f t="shared" si="7"/>
        <v>3.9385232975669413E-5</v>
      </c>
      <c r="L21" s="8">
        <f t="shared" si="2"/>
        <v>6.2757655290545562E-3</v>
      </c>
      <c r="N21">
        <v>5172.8500000000004</v>
      </c>
      <c r="O21">
        <f t="shared" si="8"/>
        <v>-2.0449700489055464E-3</v>
      </c>
      <c r="P21">
        <f t="shared" si="9"/>
        <v>6.7584708476886853E-5</v>
      </c>
      <c r="Q21" s="8">
        <f t="shared" si="3"/>
        <v>8.2209919399599731E-3</v>
      </c>
      <c r="S21">
        <v>16385.96</v>
      </c>
      <c r="T21">
        <f t="shared" si="10"/>
        <v>1.5600973085206882E-2</v>
      </c>
      <c r="U21">
        <f t="shared" si="11"/>
        <v>1.1374071635955594E-4</v>
      </c>
      <c r="V21" s="8">
        <f t="shared" si="4"/>
        <v>1.0664929271193313E-2</v>
      </c>
    </row>
    <row r="22" spans="2:22" x14ac:dyDescent="0.25">
      <c r="B22" s="2">
        <v>20</v>
      </c>
      <c r="C22" s="1">
        <v>38966</v>
      </c>
      <c r="D22">
        <v>11406.2</v>
      </c>
      <c r="E22">
        <f t="shared" si="0"/>
        <v>-5.499909322991498E-3</v>
      </c>
      <c r="F22">
        <f t="shared" si="5"/>
        <v>8.0650318570214799E-5</v>
      </c>
      <c r="G22" s="8">
        <f t="shared" si="1"/>
        <v>8.9805522419400697E-3</v>
      </c>
      <c r="I22">
        <v>5929.3</v>
      </c>
      <c r="J22">
        <f t="shared" si="6"/>
        <v>-8.760051490378928E-3</v>
      </c>
      <c r="K22">
        <f t="shared" si="7"/>
        <v>3.834456176172159E-5</v>
      </c>
      <c r="L22" s="8">
        <f t="shared" si="2"/>
        <v>6.1922985846712521E-3</v>
      </c>
      <c r="N22">
        <v>5115.5200000000004</v>
      </c>
      <c r="O22">
        <f t="shared" si="8"/>
        <v>-1.1082865345022555E-2</v>
      </c>
      <c r="P22">
        <f t="shared" si="9"/>
        <v>6.2020518215786247E-5</v>
      </c>
      <c r="Q22" s="8">
        <f t="shared" si="3"/>
        <v>7.8753106742392234E-3</v>
      </c>
      <c r="S22">
        <v>16284.09</v>
      </c>
      <c r="T22">
        <f t="shared" si="10"/>
        <v>-6.2169076453255706E-3</v>
      </c>
      <c r="U22">
        <f t="shared" si="11"/>
        <v>1.2556378409991675E-4</v>
      </c>
      <c r="V22" s="8">
        <f t="shared" si="4"/>
        <v>1.1205524713279461E-2</v>
      </c>
    </row>
    <row r="23" spans="2:22" x14ac:dyDescent="0.25">
      <c r="B23" s="2">
        <v>21</v>
      </c>
      <c r="C23" s="1">
        <v>38967</v>
      </c>
      <c r="D23">
        <v>11331.44</v>
      </c>
      <c r="E23">
        <f t="shared" si="0"/>
        <v>-6.5543301011730653E-3</v>
      </c>
      <c r="F23">
        <f t="shared" si="5"/>
        <v>7.917963819407591E-5</v>
      </c>
      <c r="G23" s="8">
        <f t="shared" si="1"/>
        <v>8.8982941170808634E-3</v>
      </c>
      <c r="I23">
        <v>5858.1</v>
      </c>
      <c r="J23">
        <f t="shared" si="6"/>
        <v>-1.2008162852275954E-2</v>
      </c>
      <c r="K23">
        <f t="shared" si="7"/>
        <v>4.261476806254579E-5</v>
      </c>
      <c r="L23" s="8">
        <f t="shared" si="2"/>
        <v>6.5279987793002677E-3</v>
      </c>
      <c r="N23">
        <v>5060.09</v>
      </c>
      <c r="O23">
        <f t="shared" si="8"/>
        <v>-1.0835653071437563E-2</v>
      </c>
      <c r="P23">
        <f t="shared" si="9"/>
        <v>6.7357111579117472E-5</v>
      </c>
      <c r="Q23" s="8">
        <f t="shared" si="3"/>
        <v>8.2071378433116061E-3</v>
      </c>
      <c r="S23">
        <v>16012.41</v>
      </c>
      <c r="T23">
        <f t="shared" si="10"/>
        <v>-1.6683769249617283E-2</v>
      </c>
      <c r="U23">
        <f t="shared" si="11"/>
        <v>1.1763789845893995E-4</v>
      </c>
      <c r="V23" s="8">
        <f t="shared" si="4"/>
        <v>1.084610061076975E-2</v>
      </c>
    </row>
    <row r="24" spans="2:22" x14ac:dyDescent="0.25">
      <c r="B24" s="2">
        <v>22</v>
      </c>
      <c r="C24" s="1">
        <v>38968</v>
      </c>
      <c r="D24">
        <v>11392.11</v>
      </c>
      <c r="E24">
        <f t="shared" si="0"/>
        <v>5.3541297487345006E-3</v>
      </c>
      <c r="F24">
        <f t="shared" si="5"/>
        <v>7.8122748641672006E-5</v>
      </c>
      <c r="G24" s="8">
        <f t="shared" si="1"/>
        <v>8.8387074078550652E-3</v>
      </c>
      <c r="I24">
        <v>5879.3</v>
      </c>
      <c r="J24">
        <f t="shared" si="6"/>
        <v>3.6189208105016674E-3</v>
      </c>
      <c r="K24">
        <f t="shared" si="7"/>
        <v>5.3912715246376694E-5</v>
      </c>
      <c r="L24" s="8">
        <f t="shared" si="2"/>
        <v>7.3425278512496426E-3</v>
      </c>
      <c r="N24">
        <v>5073.57</v>
      </c>
      <c r="O24">
        <f t="shared" si="8"/>
        <v>2.6639842374344257E-3</v>
      </c>
      <c r="P24">
        <f t="shared" si="9"/>
        <v>7.1749842383226454E-5</v>
      </c>
      <c r="Q24" s="8">
        <f t="shared" si="3"/>
        <v>8.4705278692196306E-3</v>
      </c>
      <c r="S24">
        <v>16080.46</v>
      </c>
      <c r="T24">
        <f t="shared" si="10"/>
        <v>4.2498287265938899E-3</v>
      </c>
      <c r="U24">
        <f t="shared" si="11"/>
        <v>1.322934593605237E-4</v>
      </c>
      <c r="V24" s="8">
        <f t="shared" si="4"/>
        <v>1.1501889382206894E-2</v>
      </c>
    </row>
    <row r="25" spans="2:22" x14ac:dyDescent="0.25">
      <c r="B25" s="2">
        <v>23</v>
      </c>
      <c r="C25" s="1">
        <v>38971</v>
      </c>
      <c r="D25">
        <v>11396.84</v>
      </c>
      <c r="E25">
        <f t="shared" si="0"/>
        <v>4.1519964255959282E-4</v>
      </c>
      <c r="F25">
        <f t="shared" si="5"/>
        <v>7.6679650760785769E-5</v>
      </c>
      <c r="G25" s="8">
        <f t="shared" si="1"/>
        <v>8.7566917703425975E-3</v>
      </c>
      <c r="I25">
        <v>5850.8</v>
      </c>
      <c r="J25">
        <f t="shared" si="6"/>
        <v>-4.8475158607317196E-3</v>
      </c>
      <c r="K25">
        <f t="shared" si="7"/>
        <v>4.9373111265707114E-5</v>
      </c>
      <c r="L25" s="8">
        <f t="shared" si="2"/>
        <v>7.0266002636913336E-3</v>
      </c>
      <c r="N25">
        <v>5058.3100000000004</v>
      </c>
      <c r="O25">
        <f t="shared" si="8"/>
        <v>-3.007744053989461E-3</v>
      </c>
      <c r="P25">
        <f t="shared" si="9"/>
        <v>6.6075933218242476E-5</v>
      </c>
      <c r="Q25" s="8">
        <f t="shared" si="3"/>
        <v>8.1287104277519007E-3</v>
      </c>
      <c r="S25">
        <v>15794.38</v>
      </c>
      <c r="T25">
        <f t="shared" si="10"/>
        <v>-1.7790535842880113E-2</v>
      </c>
      <c r="U25">
        <f t="shared" si="11"/>
        <v>1.2187632644719687E-4</v>
      </c>
      <c r="V25" s="8">
        <f t="shared" si="4"/>
        <v>1.1039761158974268E-2</v>
      </c>
    </row>
    <row r="26" spans="2:22" x14ac:dyDescent="0.25">
      <c r="B26" s="2">
        <v>24</v>
      </c>
      <c r="C26" s="1">
        <v>38972</v>
      </c>
      <c r="D26">
        <v>11498.09</v>
      </c>
      <c r="E26">
        <f t="shared" si="0"/>
        <v>8.8840415413395293E-3</v>
      </c>
      <c r="F26">
        <f t="shared" si="5"/>
        <v>7.4447214490277238E-5</v>
      </c>
      <c r="G26" s="8">
        <f t="shared" si="1"/>
        <v>8.628279926513582E-3</v>
      </c>
      <c r="I26">
        <v>5895.5</v>
      </c>
      <c r="J26">
        <f t="shared" si="6"/>
        <v>7.639980857318626E-3</v>
      </c>
      <c r="K26">
        <f t="shared" si="7"/>
        <v>4.6495305255771182E-5</v>
      </c>
      <c r="L26" s="8">
        <f t="shared" si="2"/>
        <v>6.818746604455337E-3</v>
      </c>
      <c r="N26">
        <v>5125.97</v>
      </c>
      <c r="O26">
        <f t="shared" si="8"/>
        <v>1.3376008983237455E-2</v>
      </c>
      <c r="P26">
        <f t="shared" si="9"/>
        <v>6.1071068262405018E-5</v>
      </c>
      <c r="Q26" s="8">
        <f t="shared" si="3"/>
        <v>7.8147980308134017E-3</v>
      </c>
      <c r="S26">
        <v>15719.34</v>
      </c>
      <c r="T26">
        <f t="shared" si="10"/>
        <v>-4.7510570215481109E-3</v>
      </c>
      <c r="U26">
        <f t="shared" si="11"/>
        <v>1.3962482321985335E-4</v>
      </c>
      <c r="V26" s="8">
        <f t="shared" si="4"/>
        <v>1.1816294817744408E-2</v>
      </c>
    </row>
    <row r="27" spans="2:22" x14ac:dyDescent="0.25">
      <c r="B27" s="2">
        <v>25</v>
      </c>
      <c r="C27" s="1">
        <v>38973</v>
      </c>
      <c r="D27">
        <v>11543.32</v>
      </c>
      <c r="E27">
        <f t="shared" si="0"/>
        <v>3.9336968139925465E-3</v>
      </c>
      <c r="F27">
        <f t="shared" si="5"/>
        <v>7.4577908447317671E-5</v>
      </c>
      <c r="G27" s="8">
        <f t="shared" si="1"/>
        <v>8.6358501867110724E-3</v>
      </c>
      <c r="I27">
        <v>5892.2</v>
      </c>
      <c r="J27">
        <f t="shared" si="6"/>
        <v>-5.5974896107203488E-4</v>
      </c>
      <c r="K27">
        <f t="shared" si="7"/>
        <v>4.781594176077142E-5</v>
      </c>
      <c r="L27" s="8">
        <f t="shared" si="2"/>
        <v>6.9149072127376674E-3</v>
      </c>
      <c r="N27">
        <v>5137.93</v>
      </c>
      <c r="O27">
        <f t="shared" si="8"/>
        <v>2.3332169326000809E-3</v>
      </c>
      <c r="P27">
        <f t="shared" si="9"/>
        <v>7.1413206988142218E-5</v>
      </c>
      <c r="Q27" s="8">
        <f t="shared" si="3"/>
        <v>8.4506335258453975E-3</v>
      </c>
      <c r="S27">
        <v>15750.05</v>
      </c>
      <c r="T27">
        <f t="shared" si="10"/>
        <v>1.9536443642035307E-3</v>
      </c>
      <c r="U27">
        <f t="shared" si="11"/>
        <v>1.2895053990844474E-4</v>
      </c>
      <c r="V27" s="8">
        <f t="shared" si="4"/>
        <v>1.1355639123732523E-2</v>
      </c>
    </row>
    <row r="28" spans="2:22" x14ac:dyDescent="0.25">
      <c r="B28" s="2">
        <v>26</v>
      </c>
      <c r="C28" s="1">
        <v>38974</v>
      </c>
      <c r="D28">
        <v>11527.39</v>
      </c>
      <c r="E28">
        <f t="shared" si="0"/>
        <v>-1.3800189200334299E-3</v>
      </c>
      <c r="F28">
        <f t="shared" si="5"/>
        <v>7.2853290750966125E-5</v>
      </c>
      <c r="G28" s="8">
        <f t="shared" si="1"/>
        <v>8.5354139179635649E-3</v>
      </c>
      <c r="I28">
        <v>5877.2</v>
      </c>
      <c r="J28">
        <f t="shared" si="6"/>
        <v>-2.5457384338617157E-3</v>
      </c>
      <c r="K28">
        <f t="shared" si="7"/>
        <v>4.2532660139074052E-5</v>
      </c>
      <c r="L28" s="8">
        <f t="shared" si="2"/>
        <v>6.5217068424664763E-3</v>
      </c>
      <c r="N28">
        <v>5123.8500000000004</v>
      </c>
      <c r="O28">
        <f t="shared" si="8"/>
        <v>-2.7404032363227849E-3</v>
      </c>
      <c r="P28">
        <f t="shared" si="9"/>
        <v>6.5623782327135208E-5</v>
      </c>
      <c r="Q28" s="8">
        <f t="shared" si="3"/>
        <v>8.1008507162603112E-3</v>
      </c>
      <c r="S28">
        <v>15942.39</v>
      </c>
      <c r="T28">
        <f t="shared" si="10"/>
        <v>1.2212024723731046E-2</v>
      </c>
      <c r="U28">
        <f t="shared" si="11"/>
        <v>1.1753928184722197E-4</v>
      </c>
      <c r="V28" s="8">
        <f t="shared" si="4"/>
        <v>1.0841553479424523E-2</v>
      </c>
    </row>
    <row r="29" spans="2:22" x14ac:dyDescent="0.25">
      <c r="B29" s="2">
        <v>27</v>
      </c>
      <c r="C29" s="1">
        <v>38975</v>
      </c>
      <c r="D29">
        <v>11560.77</v>
      </c>
      <c r="E29">
        <f t="shared" si="0"/>
        <v>2.8957118653919942E-3</v>
      </c>
      <c r="F29">
        <f t="shared" si="5"/>
        <v>7.0783045908171893E-5</v>
      </c>
      <c r="G29" s="8">
        <f t="shared" si="1"/>
        <v>8.4132660666456933E-3</v>
      </c>
      <c r="I29">
        <v>5877</v>
      </c>
      <c r="J29">
        <f t="shared" si="6"/>
        <v>-3.4029810113628614E-5</v>
      </c>
      <c r="K29">
        <f t="shared" si="7"/>
        <v>3.8522940206938226E-5</v>
      </c>
      <c r="L29" s="8">
        <f t="shared" si="2"/>
        <v>6.2066851222643982E-3</v>
      </c>
      <c r="N29">
        <v>5144.88</v>
      </c>
      <c r="O29">
        <f t="shared" si="8"/>
        <v>4.1043356070142069E-3</v>
      </c>
      <c r="P29">
        <f t="shared" si="9"/>
        <v>6.0523736762139344E-5</v>
      </c>
      <c r="Q29" s="8">
        <f t="shared" si="3"/>
        <v>7.7797003002775976E-3</v>
      </c>
      <c r="S29">
        <v>15866.93</v>
      </c>
      <c r="T29">
        <f t="shared" si="10"/>
        <v>-4.7332928124327114E-3</v>
      </c>
      <c r="U29">
        <f t="shared" si="11"/>
        <v>1.2042044012295657E-4</v>
      </c>
      <c r="V29" s="8">
        <f t="shared" si="4"/>
        <v>1.0973624748594084E-2</v>
      </c>
    </row>
    <row r="30" spans="2:22" x14ac:dyDescent="0.25">
      <c r="B30" s="2">
        <v>28</v>
      </c>
      <c r="C30" s="1">
        <v>38979</v>
      </c>
      <c r="D30">
        <v>11540.91</v>
      </c>
      <c r="E30">
        <f t="shared" si="0"/>
        <v>-1.7178786534115444E-3</v>
      </c>
      <c r="F30">
        <f t="shared" si="5"/>
        <v>6.8962312395677396E-5</v>
      </c>
      <c r="G30" s="8">
        <f t="shared" si="1"/>
        <v>8.3043550258691014E-3</v>
      </c>
      <c r="I30">
        <v>5831.8</v>
      </c>
      <c r="J30">
        <f t="shared" si="6"/>
        <v>-7.6909988089160827E-3</v>
      </c>
      <c r="K30">
        <f t="shared" si="7"/>
        <v>3.4238515230760108E-5</v>
      </c>
      <c r="L30" s="8">
        <f t="shared" si="2"/>
        <v>5.8513686630360341E-3</v>
      </c>
      <c r="N30">
        <v>5115.99</v>
      </c>
      <c r="O30">
        <f t="shared" si="8"/>
        <v>-5.6152913187480225E-3</v>
      </c>
      <c r="P30">
        <f t="shared" si="9"/>
        <v>5.6690568465132484E-5</v>
      </c>
      <c r="Q30" s="8">
        <f t="shared" si="3"/>
        <v>7.5293139438552094E-3</v>
      </c>
      <c r="S30">
        <v>15874.28</v>
      </c>
      <c r="T30">
        <f t="shared" si="10"/>
        <v>4.6322760609647637E-4</v>
      </c>
      <c r="U30">
        <f t="shared" si="11"/>
        <v>1.1148208712393082E-4</v>
      </c>
      <c r="V30" s="8">
        <f t="shared" si="4"/>
        <v>1.0558507807636968E-2</v>
      </c>
    </row>
    <row r="31" spans="2:22" x14ac:dyDescent="0.25">
      <c r="B31" s="2">
        <v>29</v>
      </c>
      <c r="C31" s="1">
        <v>38980</v>
      </c>
      <c r="D31">
        <v>11613.19</v>
      </c>
      <c r="E31">
        <f t="shared" si="0"/>
        <v>6.2629376712928751E-3</v>
      </c>
      <c r="F31">
        <f t="shared" si="5"/>
        <v>6.7036144748320453E-5</v>
      </c>
      <c r="G31" s="8">
        <f t="shared" si="1"/>
        <v>8.1875603660871085E-3</v>
      </c>
      <c r="I31">
        <v>5866.2</v>
      </c>
      <c r="J31">
        <f t="shared" si="6"/>
        <v>5.8986933708288407E-3</v>
      </c>
      <c r="K31">
        <f t="shared" si="7"/>
        <v>3.7009354175347366E-5</v>
      </c>
      <c r="L31" s="8">
        <f t="shared" si="2"/>
        <v>6.0835313901834486E-3</v>
      </c>
      <c r="N31">
        <v>5192.74</v>
      </c>
      <c r="O31">
        <f t="shared" si="8"/>
        <v>1.5001983975730993E-2</v>
      </c>
      <c r="P31">
        <f t="shared" si="9"/>
        <v>5.4482624186854219E-5</v>
      </c>
      <c r="Q31" s="8">
        <f t="shared" si="3"/>
        <v>7.3812345977386611E-3</v>
      </c>
      <c r="S31">
        <v>15718.67</v>
      </c>
      <c r="T31">
        <f t="shared" si="10"/>
        <v>-9.80264931700843E-3</v>
      </c>
      <c r="U31">
        <f t="shared" si="11"/>
        <v>1.0133533139792258E-4</v>
      </c>
      <c r="V31" s="8">
        <f t="shared" si="4"/>
        <v>1.0066545157000121E-2</v>
      </c>
    </row>
    <row r="32" spans="2:22" x14ac:dyDescent="0.25">
      <c r="B32" s="2">
        <v>30</v>
      </c>
      <c r="C32" s="1">
        <v>38981</v>
      </c>
      <c r="D32">
        <v>11533.23</v>
      </c>
      <c r="E32">
        <f t="shared" si="0"/>
        <v>-6.8852744164179646E-3</v>
      </c>
      <c r="F32">
        <f t="shared" si="5"/>
        <v>6.6224614262397642E-5</v>
      </c>
      <c r="G32" s="8">
        <f t="shared" si="1"/>
        <v>8.1378507151702931E-3</v>
      </c>
      <c r="I32">
        <v>5896.7</v>
      </c>
      <c r="J32">
        <f t="shared" si="6"/>
        <v>5.1992772152330297E-3</v>
      </c>
      <c r="K32">
        <f t="shared" si="7"/>
        <v>3.6763025518317447E-5</v>
      </c>
      <c r="L32" s="8">
        <f t="shared" si="2"/>
        <v>6.0632520579568059E-3</v>
      </c>
      <c r="N32">
        <v>5208.32</v>
      </c>
      <c r="O32">
        <f t="shared" si="8"/>
        <v>3.0003427862746695E-3</v>
      </c>
      <c r="P32">
        <f t="shared" si="9"/>
        <v>6.9452345253497217E-5</v>
      </c>
      <c r="Q32" s="8">
        <f t="shared" si="3"/>
        <v>8.3338073683939459E-3</v>
      </c>
      <c r="S32">
        <v>15834.23</v>
      </c>
      <c r="T32">
        <f t="shared" si="10"/>
        <v>7.3517670388143202E-3</v>
      </c>
      <c r="U32">
        <f t="shared" si="11"/>
        <v>1.0085717315038563E-4</v>
      </c>
      <c r="V32" s="8">
        <f t="shared" si="4"/>
        <v>1.0042767205824579E-2</v>
      </c>
    </row>
    <row r="33" spans="2:22" x14ac:dyDescent="0.25">
      <c r="B33" s="2">
        <v>31</v>
      </c>
      <c r="C33" s="1">
        <v>38982</v>
      </c>
      <c r="D33">
        <v>11508.1</v>
      </c>
      <c r="E33">
        <f t="shared" si="0"/>
        <v>-2.178921256230839E-3</v>
      </c>
      <c r="F33">
        <f t="shared" si="5"/>
        <v>6.5675527598797344E-5</v>
      </c>
      <c r="G33" s="8">
        <f t="shared" si="1"/>
        <v>8.1040439040516894E-3</v>
      </c>
      <c r="I33">
        <v>5822.3</v>
      </c>
      <c r="J33">
        <f t="shared" si="6"/>
        <v>-1.2617226584360684E-2</v>
      </c>
      <c r="K33">
        <f t="shared" si="7"/>
        <v>3.5680786467157238E-5</v>
      </c>
      <c r="L33" s="8">
        <f t="shared" si="2"/>
        <v>5.9733396410347568E-3</v>
      </c>
      <c r="N33">
        <v>5141.95</v>
      </c>
      <c r="O33">
        <f t="shared" si="8"/>
        <v>-1.2743072622265893E-2</v>
      </c>
      <c r="P33">
        <f t="shared" si="9"/>
        <v>6.4147266070951425E-5</v>
      </c>
      <c r="Q33" s="8">
        <f t="shared" si="3"/>
        <v>8.0091988407674976E-3</v>
      </c>
      <c r="S33">
        <v>15634.67</v>
      </c>
      <c r="T33">
        <f t="shared" si="10"/>
        <v>-1.2603075741605338E-2</v>
      </c>
      <c r="U33">
        <f t="shared" si="11"/>
        <v>9.6588573978763421E-5</v>
      </c>
      <c r="V33" s="8">
        <f t="shared" si="4"/>
        <v>9.8279486149838724E-3</v>
      </c>
    </row>
    <row r="34" spans="2:22" x14ac:dyDescent="0.25">
      <c r="B34" s="2">
        <v>32</v>
      </c>
      <c r="C34" s="1">
        <v>38985</v>
      </c>
      <c r="D34">
        <v>11575.81</v>
      </c>
      <c r="E34">
        <f t="shared" si="0"/>
        <v>5.8836819283808036E-3</v>
      </c>
      <c r="F34">
        <f t="shared" si="5"/>
        <v>6.3897689822307865E-5</v>
      </c>
      <c r="G34" s="8">
        <f t="shared" si="1"/>
        <v>7.993603056338729E-3</v>
      </c>
      <c r="I34">
        <v>5798.3</v>
      </c>
      <c r="J34">
        <f t="shared" si="6"/>
        <v>-4.122082338594713E-3</v>
      </c>
      <c r="K34">
        <f t="shared" si="7"/>
        <v>4.9418075071415874E-5</v>
      </c>
      <c r="L34" s="8">
        <f t="shared" si="2"/>
        <v>7.0297990775992931E-3</v>
      </c>
      <c r="N34">
        <v>5146.49</v>
      </c>
      <c r="O34">
        <f t="shared" si="8"/>
        <v>8.8293351743987472E-4</v>
      </c>
      <c r="P34">
        <f t="shared" si="9"/>
        <v>7.2768626607892112E-5</v>
      </c>
      <c r="Q34" s="8">
        <f t="shared" si="3"/>
        <v>8.5304528958251753E-3</v>
      </c>
      <c r="S34">
        <v>15633.81</v>
      </c>
      <c r="T34">
        <f t="shared" si="10"/>
        <v>-5.5005957912804179E-5</v>
      </c>
      <c r="U34">
        <f t="shared" si="11"/>
        <v>1.0226520722031046E-4</v>
      </c>
      <c r="V34" s="8">
        <f t="shared" si="4"/>
        <v>1.0112626128771422E-2</v>
      </c>
    </row>
    <row r="35" spans="2:22" x14ac:dyDescent="0.25">
      <c r="B35" s="2">
        <v>33</v>
      </c>
      <c r="C35" s="1">
        <v>38986</v>
      </c>
      <c r="D35">
        <v>11669.39</v>
      </c>
      <c r="E35">
        <f t="shared" si="0"/>
        <v>8.0840995144184236E-3</v>
      </c>
      <c r="F35">
        <f t="shared" si="5"/>
        <v>6.3043317542264984E-5</v>
      </c>
      <c r="G35" s="8">
        <f t="shared" si="1"/>
        <v>7.9399822129690555E-3</v>
      </c>
      <c r="I35">
        <v>5873.6</v>
      </c>
      <c r="J35">
        <f t="shared" si="6"/>
        <v>1.2986565027680558E-2</v>
      </c>
      <c r="K35">
        <f t="shared" si="7"/>
        <v>4.5811571135689184E-5</v>
      </c>
      <c r="L35" s="8">
        <f t="shared" si="2"/>
        <v>6.7684245682203764E-3</v>
      </c>
      <c r="N35">
        <v>5219.59</v>
      </c>
      <c r="O35">
        <f t="shared" si="8"/>
        <v>1.4203855443224483E-2</v>
      </c>
      <c r="P35">
        <f t="shared" si="9"/>
        <v>6.6450912547198521E-5</v>
      </c>
      <c r="Q35" s="8">
        <f t="shared" si="3"/>
        <v>8.1517429146899939E-3</v>
      </c>
      <c r="S35">
        <v>15557.45</v>
      </c>
      <c r="T35">
        <f t="shared" si="10"/>
        <v>-4.884286044156784E-3</v>
      </c>
      <c r="U35">
        <f t="shared" si="11"/>
        <v>9.2939669141459567E-5</v>
      </c>
      <c r="V35" s="8">
        <f t="shared" si="4"/>
        <v>9.6405222442282439E-3</v>
      </c>
    </row>
    <row r="36" spans="2:22" x14ac:dyDescent="0.25">
      <c r="B36" s="2">
        <v>34</v>
      </c>
      <c r="C36" s="1">
        <v>38987</v>
      </c>
      <c r="D36">
        <v>11689.24</v>
      </c>
      <c r="E36">
        <f t="shared" si="0"/>
        <v>1.7010315020751182E-3</v>
      </c>
      <c r="F36">
        <f t="shared" si="5"/>
        <v>6.311070292416447E-5</v>
      </c>
      <c r="G36" s="8">
        <f t="shared" si="1"/>
        <v>7.9442245011180582E-3</v>
      </c>
      <c r="I36">
        <v>5930.1</v>
      </c>
      <c r="J36">
        <f t="shared" si="6"/>
        <v>9.619313538545355E-3</v>
      </c>
      <c r="K36">
        <f t="shared" si="7"/>
        <v>5.9473861288429653E-5</v>
      </c>
      <c r="L36" s="8">
        <f t="shared" si="2"/>
        <v>7.7119298031316161E-3</v>
      </c>
      <c r="N36">
        <v>5243.1</v>
      </c>
      <c r="O36">
        <f t="shared" si="8"/>
        <v>4.5041851946226079E-3</v>
      </c>
      <c r="P36">
        <f t="shared" si="9"/>
        <v>7.8324632071910766E-5</v>
      </c>
      <c r="Q36" s="8">
        <f t="shared" si="3"/>
        <v>8.850120455220413E-3</v>
      </c>
      <c r="S36">
        <v>15947.87</v>
      </c>
      <c r="T36">
        <f t="shared" si="10"/>
        <v>2.5095372313586099E-2</v>
      </c>
      <c r="U36">
        <f t="shared" si="11"/>
        <v>8.6639783450978322E-5</v>
      </c>
      <c r="V36" s="8">
        <f t="shared" si="4"/>
        <v>9.3080493902309262E-3</v>
      </c>
    </row>
    <row r="37" spans="2:22" x14ac:dyDescent="0.25">
      <c r="B37" s="2">
        <v>35</v>
      </c>
      <c r="C37" s="1">
        <v>38988</v>
      </c>
      <c r="D37">
        <v>11718.45</v>
      </c>
      <c r="E37">
        <f t="shared" si="0"/>
        <v>2.4988793112298959E-3</v>
      </c>
      <c r="F37">
        <f t="shared" si="5"/>
        <v>6.1353601053777367E-5</v>
      </c>
      <c r="G37" s="8">
        <f t="shared" si="1"/>
        <v>7.8328539533031871E-3</v>
      </c>
      <c r="I37">
        <v>5971.3</v>
      </c>
      <c r="J37">
        <f t="shared" si="6"/>
        <v>6.9476062798266161E-3</v>
      </c>
      <c r="K37">
        <f t="shared" si="7"/>
        <v>6.3150525487682668E-5</v>
      </c>
      <c r="L37" s="8">
        <f t="shared" si="2"/>
        <v>7.9467304904396168E-3</v>
      </c>
      <c r="N37">
        <v>5250.01</v>
      </c>
      <c r="O37">
        <f t="shared" si="8"/>
        <v>1.3179226030401584E-3</v>
      </c>
      <c r="P37">
        <f t="shared" si="9"/>
        <v>7.3231346139424514E-5</v>
      </c>
      <c r="Q37" s="8">
        <f t="shared" si="3"/>
        <v>8.5575315447519399E-3</v>
      </c>
      <c r="S37">
        <v>16024.85</v>
      </c>
      <c r="T37">
        <f t="shared" si="10"/>
        <v>4.8269768940930394E-3</v>
      </c>
      <c r="U37">
        <f t="shared" si="11"/>
        <v>1.3616985755184085E-4</v>
      </c>
      <c r="V37" s="8">
        <f t="shared" si="4"/>
        <v>1.166918409966356E-2</v>
      </c>
    </row>
    <row r="38" spans="2:22" x14ac:dyDescent="0.25">
      <c r="B38" s="2">
        <v>36</v>
      </c>
      <c r="C38" s="1">
        <v>38989</v>
      </c>
      <c r="D38">
        <v>11679.07</v>
      </c>
      <c r="E38">
        <f t="shared" si="0"/>
        <v>-3.3605126957917657E-3</v>
      </c>
      <c r="F38">
        <f t="shared" si="5"/>
        <v>5.9745547332767696E-5</v>
      </c>
      <c r="G38" s="8">
        <f t="shared" si="1"/>
        <v>7.7295243924039529E-3</v>
      </c>
      <c r="I38">
        <v>5960.8</v>
      </c>
      <c r="J38">
        <f t="shared" si="6"/>
        <v>-1.758411066266977E-3</v>
      </c>
      <c r="K38">
        <f t="shared" si="7"/>
        <v>6.1495415637563314E-5</v>
      </c>
      <c r="L38" s="8">
        <f t="shared" si="2"/>
        <v>7.8419012769584979E-3</v>
      </c>
      <c r="N38">
        <v>5250.01</v>
      </c>
      <c r="O38">
        <f t="shared" si="8"/>
        <v>0</v>
      </c>
      <c r="P38">
        <f t="shared" si="9"/>
        <v>6.6957040395484242E-5</v>
      </c>
      <c r="Q38" s="8">
        <f t="shared" si="3"/>
        <v>8.1827281755832652E-3</v>
      </c>
      <c r="S38">
        <v>16127.58</v>
      </c>
      <c r="T38">
        <f t="shared" si="10"/>
        <v>6.410668430593707E-3</v>
      </c>
      <c r="U38">
        <f t="shared" si="11"/>
        <v>1.2587695277755599E-4</v>
      </c>
      <c r="V38" s="8">
        <f t="shared" si="4"/>
        <v>1.1219489862625484E-2</v>
      </c>
    </row>
    <row r="39" spans="2:22" x14ac:dyDescent="0.25">
      <c r="B39" s="2">
        <v>37</v>
      </c>
      <c r="C39" s="1">
        <v>38992</v>
      </c>
      <c r="D39">
        <v>11670.35</v>
      </c>
      <c r="E39">
        <f t="shared" si="0"/>
        <v>-7.4663479198252474E-4</v>
      </c>
      <c r="F39">
        <f t="shared" si="5"/>
        <v>5.8331732195641582E-5</v>
      </c>
      <c r="G39" s="8">
        <f t="shared" si="1"/>
        <v>7.6375213384737321E-3</v>
      </c>
      <c r="I39">
        <v>5957.8</v>
      </c>
      <c r="J39">
        <f t="shared" si="6"/>
        <v>-5.0328814924171248E-4</v>
      </c>
      <c r="K39">
        <f t="shared" si="7"/>
        <v>5.499973973966333E-5</v>
      </c>
      <c r="L39" s="8">
        <f t="shared" si="2"/>
        <v>7.4161809403265862E-3</v>
      </c>
      <c r="N39">
        <v>5243.13</v>
      </c>
      <c r="O39">
        <f t="shared" si="8"/>
        <v>-1.3104736943358411E-3</v>
      </c>
      <c r="P39">
        <f t="shared" si="9"/>
        <v>6.1080932763561788E-5</v>
      </c>
      <c r="Q39" s="8">
        <f t="shared" si="3"/>
        <v>7.8154291477539346E-3</v>
      </c>
      <c r="S39">
        <v>16254.29</v>
      </c>
      <c r="T39">
        <f t="shared" si="10"/>
        <v>7.8567274197369318E-3</v>
      </c>
      <c r="U39">
        <f t="shared" si="11"/>
        <v>1.1814563171805153E-4</v>
      </c>
      <c r="V39" s="8">
        <f t="shared" si="4"/>
        <v>1.0869481667404915E-2</v>
      </c>
    </row>
    <row r="40" spans="2:22" x14ac:dyDescent="0.25">
      <c r="B40" s="2">
        <v>38</v>
      </c>
      <c r="C40" s="1">
        <v>38993</v>
      </c>
      <c r="D40">
        <v>11727.34</v>
      </c>
      <c r="E40">
        <f t="shared" si="0"/>
        <v>4.8833154104204052E-3</v>
      </c>
      <c r="F40">
        <f t="shared" si="5"/>
        <v>5.6645913452682381E-5</v>
      </c>
      <c r="G40" s="8">
        <f t="shared" si="1"/>
        <v>7.5263479492169629E-3</v>
      </c>
      <c r="I40">
        <v>5937.1</v>
      </c>
      <c r="J40">
        <f t="shared" si="6"/>
        <v>-3.4744368726710895E-3</v>
      </c>
      <c r="K40">
        <f t="shared" si="7"/>
        <v>4.8910794603673608E-5</v>
      </c>
      <c r="L40" s="8">
        <f t="shared" si="2"/>
        <v>6.9936252833329299E-3</v>
      </c>
      <c r="N40">
        <v>5219.79</v>
      </c>
      <c r="O40">
        <f t="shared" si="8"/>
        <v>-4.4515394430426373E-3</v>
      </c>
      <c r="P40">
        <f t="shared" si="9"/>
        <v>5.5871221420644516E-5</v>
      </c>
      <c r="Q40" s="8">
        <f t="shared" si="3"/>
        <v>7.4747054403932547E-3</v>
      </c>
      <c r="S40">
        <v>16242.09</v>
      </c>
      <c r="T40">
        <f t="shared" si="10"/>
        <v>-7.5057108000415446E-4</v>
      </c>
      <c r="U40">
        <f t="shared" si="11"/>
        <v>1.1300078521502993E-4</v>
      </c>
      <c r="V40" s="8">
        <f t="shared" si="4"/>
        <v>1.063018274607873E-2</v>
      </c>
    </row>
    <row r="41" spans="2:22" x14ac:dyDescent="0.25">
      <c r="B41" s="2">
        <v>39</v>
      </c>
      <c r="C41" s="1">
        <v>38994</v>
      </c>
      <c r="D41">
        <v>11850.61</v>
      </c>
      <c r="E41">
        <f t="shared" si="0"/>
        <v>1.0511335051256333E-2</v>
      </c>
      <c r="F41">
        <f t="shared" si="5"/>
        <v>5.5688853968219841E-5</v>
      </c>
      <c r="G41" s="8">
        <f t="shared" si="1"/>
        <v>7.4624964970323327E-3</v>
      </c>
      <c r="I41">
        <v>5966.5</v>
      </c>
      <c r="J41">
        <f t="shared" si="6"/>
        <v>4.951912549898037E-3</v>
      </c>
      <c r="K41">
        <f t="shared" si="7"/>
        <v>4.4813520841427983E-5</v>
      </c>
      <c r="L41" s="8">
        <f t="shared" si="2"/>
        <v>6.6942901671071878E-3</v>
      </c>
      <c r="N41">
        <v>5256.55</v>
      </c>
      <c r="O41">
        <f t="shared" si="8"/>
        <v>7.0424289099753476E-3</v>
      </c>
      <c r="P41">
        <f t="shared" si="9"/>
        <v>5.2707055782010354E-5</v>
      </c>
      <c r="Q41" s="8">
        <f t="shared" si="3"/>
        <v>7.2599625193254516E-3</v>
      </c>
      <c r="S41">
        <v>16082.55</v>
      </c>
      <c r="T41">
        <f t="shared" si="10"/>
        <v>-9.8226275066817682E-3</v>
      </c>
      <c r="U41">
        <f t="shared" si="11"/>
        <v>1.0274734153952886E-4</v>
      </c>
      <c r="V41" s="8">
        <f t="shared" si="4"/>
        <v>1.01364363333239E-2</v>
      </c>
    </row>
    <row r="42" spans="2:22" x14ac:dyDescent="0.25">
      <c r="B42" s="2">
        <v>40</v>
      </c>
      <c r="C42" s="1">
        <v>38995</v>
      </c>
      <c r="D42">
        <v>11866.69</v>
      </c>
      <c r="E42">
        <f t="shared" si="0"/>
        <v>1.3568921768584003E-3</v>
      </c>
      <c r="F42">
        <f t="shared" si="5"/>
        <v>5.7287865206307439E-5</v>
      </c>
      <c r="G42" s="8">
        <f t="shared" si="1"/>
        <v>7.5688747648714229E-3</v>
      </c>
      <c r="I42">
        <v>6004.5</v>
      </c>
      <c r="J42">
        <f t="shared" si="6"/>
        <v>6.3688929858375931E-3</v>
      </c>
      <c r="K42">
        <f t="shared" si="7"/>
        <v>4.2556618329463217E-5</v>
      </c>
      <c r="L42" s="8">
        <f t="shared" si="2"/>
        <v>6.5235433875665471E-3</v>
      </c>
      <c r="N42">
        <v>5288.53</v>
      </c>
      <c r="O42">
        <f t="shared" si="8"/>
        <v>6.0838382589340082E-3</v>
      </c>
      <c r="P42">
        <f t="shared" si="9"/>
        <v>5.2434014371596557E-5</v>
      </c>
      <c r="Q42" s="8">
        <f t="shared" si="3"/>
        <v>7.2411335004677656E-3</v>
      </c>
      <c r="S42">
        <v>16449.330000000002</v>
      </c>
      <c r="T42">
        <f t="shared" si="10"/>
        <v>2.2806084855946505E-2</v>
      </c>
      <c r="U42">
        <f t="shared" si="11"/>
        <v>1.021761731438049E-4</v>
      </c>
      <c r="V42" s="8">
        <f t="shared" si="4"/>
        <v>1.0108223045808046E-2</v>
      </c>
    </row>
    <row r="43" spans="2:22" x14ac:dyDescent="0.25">
      <c r="B43" s="2">
        <v>41</v>
      </c>
      <c r="C43" s="1">
        <v>38996</v>
      </c>
      <c r="D43">
        <v>11850.21</v>
      </c>
      <c r="E43">
        <f t="shared" si="0"/>
        <v>-1.3887613142334874E-3</v>
      </c>
      <c r="F43">
        <f t="shared" si="5"/>
        <v>5.5669963273385758E-5</v>
      </c>
      <c r="G43" s="8">
        <f t="shared" si="1"/>
        <v>7.4612306808854098E-3</v>
      </c>
      <c r="I43">
        <v>6001.2</v>
      </c>
      <c r="J43">
        <f t="shared" si="6"/>
        <v>-5.4958780914317296E-4</v>
      </c>
      <c r="K43">
        <f t="shared" si="7"/>
        <v>4.233486394239836E-5</v>
      </c>
      <c r="L43" s="8">
        <f t="shared" si="2"/>
        <v>6.5065247208012942E-3</v>
      </c>
      <c r="N43">
        <v>5282.06</v>
      </c>
      <c r="O43">
        <f t="shared" si="8"/>
        <v>-1.2234023443186189E-3</v>
      </c>
      <c r="P43">
        <f t="shared" si="9"/>
        <v>5.1080683596547829E-5</v>
      </c>
      <c r="Q43" s="8">
        <f t="shared" si="3"/>
        <v>7.1470751777596292E-3</v>
      </c>
      <c r="S43">
        <v>16436.060000000001</v>
      </c>
      <c r="T43">
        <f t="shared" si="10"/>
        <v>-8.0671978737130543E-4</v>
      </c>
      <c r="U43">
        <f t="shared" si="11"/>
        <v>1.4028926401367622E-4</v>
      </c>
      <c r="V43" s="8">
        <f t="shared" si="4"/>
        <v>1.1844376894276719E-2</v>
      </c>
    </row>
    <row r="44" spans="2:22" x14ac:dyDescent="0.25">
      <c r="B44" s="2">
        <v>42</v>
      </c>
      <c r="C44" s="1">
        <v>39000</v>
      </c>
      <c r="D44">
        <v>11867.17</v>
      </c>
      <c r="E44">
        <f t="shared" si="0"/>
        <v>1.4311982656848232E-3</v>
      </c>
      <c r="F44">
        <f t="shared" si="5"/>
        <v>5.4101823999855913E-5</v>
      </c>
      <c r="G44" s="8">
        <f t="shared" si="1"/>
        <v>7.3553942110437505E-3</v>
      </c>
      <c r="I44">
        <v>6072.7</v>
      </c>
      <c r="J44">
        <f t="shared" si="6"/>
        <v>1.1914283809904686E-2</v>
      </c>
      <c r="K44">
        <f t="shared" si="7"/>
        <v>3.7659938703505219E-5</v>
      </c>
      <c r="L44" s="8">
        <f t="shared" si="2"/>
        <v>6.136769402829572E-3</v>
      </c>
      <c r="N44">
        <v>5309.79</v>
      </c>
      <c r="O44">
        <f t="shared" si="8"/>
        <v>5.2498457041380755E-3</v>
      </c>
      <c r="P44">
        <f t="shared" si="9"/>
        <v>4.672922563809212E-5</v>
      </c>
      <c r="Q44" s="8">
        <f t="shared" si="3"/>
        <v>6.8358778249828396E-3</v>
      </c>
      <c r="S44">
        <v>16477.25</v>
      </c>
      <c r="T44">
        <f t="shared" si="10"/>
        <v>2.5060750569174538E-3</v>
      </c>
      <c r="U44">
        <f t="shared" si="11"/>
        <v>1.2755529116855366E-4</v>
      </c>
      <c r="V44" s="8">
        <f t="shared" si="4"/>
        <v>1.1294037859355425E-2</v>
      </c>
    </row>
    <row r="45" spans="2:22" x14ac:dyDescent="0.25">
      <c r="B45" s="2">
        <v>43</v>
      </c>
      <c r="C45" s="1">
        <v>39001</v>
      </c>
      <c r="D45">
        <v>11852.13</v>
      </c>
      <c r="E45">
        <f t="shared" si="0"/>
        <v>-1.2673619742534128E-3</v>
      </c>
      <c r="F45">
        <f t="shared" si="5"/>
        <v>5.2582934009701482E-5</v>
      </c>
      <c r="G45" s="8">
        <f t="shared" si="1"/>
        <v>7.2514091051120184E-3</v>
      </c>
      <c r="I45">
        <v>6073.5</v>
      </c>
      <c r="J45">
        <f t="shared" si="6"/>
        <v>1.3173711857990381E-4</v>
      </c>
      <c r="K45">
        <f t="shared" si="7"/>
        <v>4.9259184586287563E-5</v>
      </c>
      <c r="L45" s="8">
        <f t="shared" si="2"/>
        <v>7.0184887679818628E-3</v>
      </c>
      <c r="N45">
        <v>5313.19</v>
      </c>
      <c r="O45">
        <f t="shared" si="8"/>
        <v>6.4032664191985677E-4</v>
      </c>
      <c r="P45">
        <f t="shared" si="9"/>
        <v>4.5047023708074855E-5</v>
      </c>
      <c r="Q45" s="8">
        <f t="shared" si="3"/>
        <v>6.7117079575972948E-3</v>
      </c>
      <c r="S45">
        <v>16400.57</v>
      </c>
      <c r="T45">
        <f t="shared" si="10"/>
        <v>-4.6536891775023313E-3</v>
      </c>
      <c r="U45">
        <f t="shared" si="11"/>
        <v>1.1649593878033666E-4</v>
      </c>
      <c r="V45" s="8">
        <f t="shared" si="4"/>
        <v>1.0793328438453851E-2</v>
      </c>
    </row>
    <row r="46" spans="2:22" x14ac:dyDescent="0.25">
      <c r="B46" s="2">
        <v>44</v>
      </c>
      <c r="C46" s="1">
        <v>39002</v>
      </c>
      <c r="D46">
        <v>11947.7</v>
      </c>
      <c r="E46">
        <f t="shared" si="0"/>
        <v>8.0635295090419647E-3</v>
      </c>
      <c r="F46">
        <f t="shared" si="5"/>
        <v>5.1095463465075099E-5</v>
      </c>
      <c r="G46" s="8">
        <f t="shared" si="1"/>
        <v>7.1481090831824259E-3</v>
      </c>
      <c r="I46">
        <v>6121.3</v>
      </c>
      <c r="J46">
        <f t="shared" si="6"/>
        <v>7.8702560302955759E-3</v>
      </c>
      <c r="K46">
        <f t="shared" si="7"/>
        <v>4.378246689465174E-5</v>
      </c>
      <c r="L46" s="8">
        <f t="shared" si="2"/>
        <v>6.6168320890477297E-3</v>
      </c>
      <c r="N46">
        <v>5361.51</v>
      </c>
      <c r="O46">
        <f t="shared" si="8"/>
        <v>9.0943482164200073E-3</v>
      </c>
      <c r="P46">
        <f t="shared" si="9"/>
        <v>4.1129708260231773E-5</v>
      </c>
      <c r="Q46" s="8">
        <f t="shared" si="3"/>
        <v>6.4132447528713402E-3</v>
      </c>
      <c r="S46">
        <v>16368.81</v>
      </c>
      <c r="T46">
        <f t="shared" si="10"/>
        <v>-1.9365180600430484E-3</v>
      </c>
      <c r="U46">
        <f t="shared" si="11"/>
        <v>1.0784732819521743E-4</v>
      </c>
      <c r="V46" s="8">
        <f t="shared" si="4"/>
        <v>1.0384956822019889E-2</v>
      </c>
    </row>
    <row r="47" spans="2:22" x14ac:dyDescent="0.25">
      <c r="B47" s="2">
        <v>45</v>
      </c>
      <c r="C47" s="1">
        <v>39003</v>
      </c>
      <c r="D47">
        <v>11960.51</v>
      </c>
      <c r="E47">
        <f t="shared" si="0"/>
        <v>1.0721728868317325E-3</v>
      </c>
      <c r="F47">
        <f t="shared" si="5"/>
        <v>5.1501787973373054E-5</v>
      </c>
      <c r="G47" s="8">
        <f t="shared" si="1"/>
        <v>7.1764746201302106E-3</v>
      </c>
      <c r="I47">
        <v>6157.3</v>
      </c>
      <c r="J47">
        <f t="shared" si="6"/>
        <v>5.8811036871252833E-3</v>
      </c>
      <c r="K47">
        <f t="shared" si="7"/>
        <v>4.5802066414236333E-5</v>
      </c>
      <c r="L47" s="8">
        <f t="shared" si="2"/>
        <v>6.7677223948856184E-3</v>
      </c>
      <c r="N47">
        <v>5353.23</v>
      </c>
      <c r="O47">
        <f t="shared" si="8"/>
        <v>-1.544341053173575E-3</v>
      </c>
      <c r="P47">
        <f t="shared" si="9"/>
        <v>4.4778520032006888E-5</v>
      </c>
      <c r="Q47" s="8">
        <f t="shared" si="3"/>
        <v>6.6916754278735675E-3</v>
      </c>
      <c r="S47">
        <v>16536.54</v>
      </c>
      <c r="T47">
        <f t="shared" si="10"/>
        <v>1.0246926929935736E-2</v>
      </c>
      <c r="U47">
        <f t="shared" si="11"/>
        <v>9.8354447932985029E-5</v>
      </c>
      <c r="V47" s="8">
        <f t="shared" si="4"/>
        <v>9.9173811025383626E-3</v>
      </c>
    </row>
    <row r="48" spans="2:22" x14ac:dyDescent="0.25">
      <c r="B48" s="2">
        <v>46</v>
      </c>
      <c r="C48" s="1">
        <v>39006</v>
      </c>
      <c r="D48">
        <v>11980.59</v>
      </c>
      <c r="E48">
        <f t="shared" si="0"/>
        <v>1.6788581757801236E-3</v>
      </c>
      <c r="F48">
        <f t="shared" si="5"/>
        <v>5.0032539802201092E-5</v>
      </c>
      <c r="G48" s="8">
        <f t="shared" si="1"/>
        <v>7.0733683491107048E-3</v>
      </c>
      <c r="I48">
        <v>6172.4</v>
      </c>
      <c r="J48">
        <f t="shared" si="6"/>
        <v>2.4523736053139286E-3</v>
      </c>
      <c r="K48">
        <f t="shared" si="7"/>
        <v>4.4554759634127798E-5</v>
      </c>
      <c r="L48" s="8">
        <f t="shared" si="2"/>
        <v>6.6749351782716057E-3</v>
      </c>
      <c r="N48">
        <v>5361.97</v>
      </c>
      <c r="O48">
        <f t="shared" si="8"/>
        <v>1.6326591609179303E-3</v>
      </c>
      <c r="P48">
        <f t="shared" si="9"/>
        <v>4.105809051369803E-5</v>
      </c>
      <c r="Q48" s="8">
        <f t="shared" si="3"/>
        <v>6.4076587388607106E-3</v>
      </c>
      <c r="S48">
        <v>16692.759999999998</v>
      </c>
      <c r="T48">
        <f t="shared" si="10"/>
        <v>9.446958069825824E-3</v>
      </c>
      <c r="U48">
        <f t="shared" si="11"/>
        <v>9.8960427508735174E-5</v>
      </c>
      <c r="V48" s="8">
        <f t="shared" si="4"/>
        <v>9.9478855797971045E-3</v>
      </c>
    </row>
    <row r="49" spans="2:22" x14ac:dyDescent="0.25">
      <c r="B49" s="2">
        <v>47</v>
      </c>
      <c r="C49" s="1">
        <v>39007</v>
      </c>
      <c r="D49">
        <v>11950.02</v>
      </c>
      <c r="E49">
        <f t="shared" si="0"/>
        <v>-2.5516272570883162E-3</v>
      </c>
      <c r="F49">
        <f t="shared" si="5"/>
        <v>4.8654864137137015E-5</v>
      </c>
      <c r="G49" s="8">
        <f t="shared" si="1"/>
        <v>6.9753038741790325E-3</v>
      </c>
      <c r="I49">
        <v>6108.6</v>
      </c>
      <c r="J49">
        <f t="shared" si="6"/>
        <v>-1.0336335947119317E-2</v>
      </c>
      <c r="K49">
        <f t="shared" si="7"/>
        <v>4.0268239128848126E-5</v>
      </c>
      <c r="L49" s="8">
        <f t="shared" si="2"/>
        <v>6.3457260521431373E-3</v>
      </c>
      <c r="N49">
        <v>5302.99</v>
      </c>
      <c r="O49">
        <f t="shared" si="8"/>
        <v>-1.0999688547306395E-2</v>
      </c>
      <c r="P49">
        <f t="shared" si="9"/>
        <v>3.7688787650432414E-5</v>
      </c>
      <c r="Q49" s="8">
        <f t="shared" si="3"/>
        <v>6.139119452367124E-3</v>
      </c>
      <c r="S49">
        <v>16611.59</v>
      </c>
      <c r="T49">
        <f t="shared" si="10"/>
        <v>-4.8625871335835572E-3</v>
      </c>
      <c r="U49">
        <f t="shared" si="11"/>
        <v>9.8074455477033202E-5</v>
      </c>
      <c r="V49" s="8">
        <f t="shared" si="4"/>
        <v>9.9032547920889728E-3</v>
      </c>
    </row>
    <row r="50" spans="2:22" x14ac:dyDescent="0.25">
      <c r="B50" s="2">
        <v>48</v>
      </c>
      <c r="C50" s="1">
        <v>39008</v>
      </c>
      <c r="D50">
        <v>11992.68</v>
      </c>
      <c r="E50">
        <f t="shared" si="0"/>
        <v>3.5698685023121176E-3</v>
      </c>
      <c r="F50">
        <f t="shared" si="5"/>
        <v>4.7425125500034295E-5</v>
      </c>
      <c r="G50" s="8">
        <f t="shared" si="1"/>
        <v>6.8865902666003223E-3</v>
      </c>
      <c r="I50">
        <v>6150.4</v>
      </c>
      <c r="J50">
        <f t="shared" si="6"/>
        <v>6.8428117735650183E-3</v>
      </c>
      <c r="K50">
        <f t="shared" si="7"/>
        <v>4.76723885949652E-5</v>
      </c>
      <c r="L50" s="8">
        <f t="shared" si="2"/>
        <v>6.9045194325865434E-3</v>
      </c>
      <c r="N50">
        <v>5361.29</v>
      </c>
      <c r="O50">
        <f t="shared" si="8"/>
        <v>1.0993797838577894E-2</v>
      </c>
      <c r="P50">
        <f t="shared" si="9"/>
        <v>4.4999525782533628E-5</v>
      </c>
      <c r="Q50" s="8">
        <f t="shared" si="3"/>
        <v>6.708168586323217E-3</v>
      </c>
      <c r="S50">
        <v>16653</v>
      </c>
      <c r="T50">
        <f t="shared" si="10"/>
        <v>2.4928378318992855E-3</v>
      </c>
      <c r="U50">
        <f t="shared" si="11"/>
        <v>9.1287029195542138E-5</v>
      </c>
      <c r="V50" s="8">
        <f t="shared" si="4"/>
        <v>9.5544245873596251E-3</v>
      </c>
    </row>
    <row r="51" spans="2:22" x14ac:dyDescent="0.25">
      <c r="B51" s="2">
        <v>49</v>
      </c>
      <c r="C51" s="1">
        <v>39009</v>
      </c>
      <c r="D51">
        <v>12011.73</v>
      </c>
      <c r="E51">
        <f t="shared" si="0"/>
        <v>1.5884689660692415E-3</v>
      </c>
      <c r="F51">
        <f t="shared" si="5"/>
        <v>4.6413149783753798E-5</v>
      </c>
      <c r="G51" s="8">
        <f t="shared" si="1"/>
        <v>6.8127197053565762E-3</v>
      </c>
      <c r="I51">
        <v>6156</v>
      </c>
      <c r="J51">
        <f t="shared" si="6"/>
        <v>9.1050988553595933E-4</v>
      </c>
      <c r="K51">
        <f t="shared" si="7"/>
        <v>4.7578038218311244E-5</v>
      </c>
      <c r="L51" s="8">
        <f t="shared" si="2"/>
        <v>6.8976835400235085E-3</v>
      </c>
      <c r="N51">
        <v>5359.74</v>
      </c>
      <c r="O51">
        <f t="shared" si="8"/>
        <v>-2.8910952401384405E-4</v>
      </c>
      <c r="P51">
        <f t="shared" si="9"/>
        <v>5.1657308287309157E-5</v>
      </c>
      <c r="Q51" s="8">
        <f t="shared" si="3"/>
        <v>7.1873018781256964E-3</v>
      </c>
      <c r="S51">
        <v>16551.36</v>
      </c>
      <c r="T51">
        <f t="shared" si="10"/>
        <v>-6.1034047919293474E-3</v>
      </c>
      <c r="U51">
        <f t="shared" si="11"/>
        <v>8.3529033827922037E-5</v>
      </c>
      <c r="V51" s="8">
        <f t="shared" si="4"/>
        <v>9.1394219635555739E-3</v>
      </c>
    </row>
    <row r="52" spans="2:22" x14ac:dyDescent="0.25">
      <c r="B52" s="2">
        <v>50</v>
      </c>
      <c r="C52" s="1">
        <v>39010</v>
      </c>
      <c r="D52">
        <v>12002.37</v>
      </c>
      <c r="E52">
        <f t="shared" si="0"/>
        <v>-7.7923829456695776E-4</v>
      </c>
      <c r="F52">
        <f t="shared" si="5"/>
        <v>4.5132468177194354E-5</v>
      </c>
      <c r="G52" s="8">
        <f t="shared" si="1"/>
        <v>6.7180702718261558E-3</v>
      </c>
      <c r="I52">
        <v>6155.2</v>
      </c>
      <c r="J52">
        <f t="shared" si="6"/>
        <v>-1.2995451591945776E-4</v>
      </c>
      <c r="K52">
        <f t="shared" si="7"/>
        <v>4.2378574055874003E-5</v>
      </c>
      <c r="L52" s="8">
        <f t="shared" si="2"/>
        <v>6.509882798935324E-3</v>
      </c>
      <c r="N52">
        <v>5375.35</v>
      </c>
      <c r="O52">
        <f t="shared" si="8"/>
        <v>2.9124547086240345E-3</v>
      </c>
      <c r="P52">
        <f t="shared" si="9"/>
        <v>4.713123080181495E-5</v>
      </c>
      <c r="Q52" s="8">
        <f t="shared" si="3"/>
        <v>6.8652189187100908E-3</v>
      </c>
      <c r="S52">
        <v>16651.63</v>
      </c>
      <c r="T52">
        <f t="shared" si="10"/>
        <v>6.0581124451404861E-3</v>
      </c>
      <c r="U52">
        <f t="shared" si="11"/>
        <v>7.930887706496618E-5</v>
      </c>
      <c r="V52" s="8">
        <f t="shared" si="4"/>
        <v>8.9055531588423057E-3</v>
      </c>
    </row>
    <row r="53" spans="2:22" x14ac:dyDescent="0.25">
      <c r="B53" s="2">
        <v>51</v>
      </c>
      <c r="C53" s="1">
        <v>39013</v>
      </c>
      <c r="D53">
        <v>12116.91</v>
      </c>
      <c r="E53">
        <f t="shared" si="0"/>
        <v>9.5431152347410595E-3</v>
      </c>
      <c r="F53">
        <f t="shared" si="5"/>
        <v>4.3833247735800595E-5</v>
      </c>
      <c r="G53" s="8">
        <f t="shared" si="1"/>
        <v>6.6206682242656292E-3</v>
      </c>
      <c r="I53">
        <v>6166.1</v>
      </c>
      <c r="J53">
        <f t="shared" si="6"/>
        <v>1.7708604107097327E-3</v>
      </c>
      <c r="K53">
        <f t="shared" si="7"/>
        <v>3.7667071764192005E-5</v>
      </c>
      <c r="L53" s="8">
        <f t="shared" si="2"/>
        <v>6.1373505492347434E-3</v>
      </c>
      <c r="N53">
        <v>5411.81</v>
      </c>
      <c r="O53">
        <f t="shared" si="8"/>
        <v>6.7828141423349241E-3</v>
      </c>
      <c r="P53">
        <f t="shared" si="9"/>
        <v>4.3739433124058994E-5</v>
      </c>
      <c r="Q53" s="8">
        <f t="shared" si="3"/>
        <v>6.6135794486842743E-3</v>
      </c>
      <c r="S53">
        <v>16788.82</v>
      </c>
      <c r="T53">
        <f t="shared" si="10"/>
        <v>8.238833075200366E-3</v>
      </c>
      <c r="U53">
        <f t="shared" si="11"/>
        <v>7.5423335749163754E-5</v>
      </c>
      <c r="V53" s="8">
        <f t="shared" si="4"/>
        <v>8.684660946125862E-3</v>
      </c>
    </row>
    <row r="54" spans="2:22" x14ac:dyDescent="0.25">
      <c r="B54" s="2">
        <v>52</v>
      </c>
      <c r="C54" s="1">
        <v>39014</v>
      </c>
      <c r="D54">
        <v>12127.88</v>
      </c>
      <c r="E54">
        <f t="shared" si="0"/>
        <v>9.0534633004613757E-4</v>
      </c>
      <c r="F54">
        <f t="shared" si="5"/>
        <v>4.5211618618260836E-5</v>
      </c>
      <c r="G54" s="8">
        <f t="shared" si="1"/>
        <v>6.7239585526876079E-3</v>
      </c>
      <c r="I54">
        <v>6182.5</v>
      </c>
      <c r="J54">
        <f t="shared" si="6"/>
        <v>2.6597038646793978E-3</v>
      </c>
      <c r="K54">
        <f t="shared" si="7"/>
        <v>3.3826491013113372E-5</v>
      </c>
      <c r="L54" s="8">
        <f t="shared" si="2"/>
        <v>5.816054591655186E-3</v>
      </c>
      <c r="N54">
        <v>5404.54</v>
      </c>
      <c r="O54">
        <f t="shared" si="8"/>
        <v>-1.3433583218923865E-3</v>
      </c>
      <c r="P54">
        <f t="shared" si="9"/>
        <v>4.393839542352226E-5</v>
      </c>
      <c r="Q54" s="8">
        <f t="shared" si="3"/>
        <v>6.6286043345128286E-3</v>
      </c>
      <c r="S54">
        <v>16780.47</v>
      </c>
      <c r="T54">
        <f t="shared" si="10"/>
        <v>-4.9735478729288571E-4</v>
      </c>
      <c r="U54">
        <f t="shared" si="11"/>
        <v>7.4735291936602519E-5</v>
      </c>
      <c r="V54" s="8">
        <f t="shared" si="4"/>
        <v>8.6449576017816609E-3</v>
      </c>
    </row>
    <row r="55" spans="2:22" x14ac:dyDescent="0.25">
      <c r="B55" s="2">
        <v>53</v>
      </c>
      <c r="C55" s="1">
        <v>39015</v>
      </c>
      <c r="D55">
        <v>12134.68</v>
      </c>
      <c r="E55">
        <f t="shared" si="0"/>
        <v>5.6069156357096972E-4</v>
      </c>
      <c r="F55">
        <f t="shared" si="5"/>
        <v>4.3916287476802892E-5</v>
      </c>
      <c r="G55" s="8">
        <f t="shared" si="1"/>
        <v>6.6269365076785589E-3</v>
      </c>
      <c r="I55">
        <v>6214.6</v>
      </c>
      <c r="J55">
        <f t="shared" si="6"/>
        <v>5.1920744035584901E-3</v>
      </c>
      <c r="K55">
        <f t="shared" si="7"/>
        <v>3.0851059229156302E-5</v>
      </c>
      <c r="L55" s="8">
        <f t="shared" si="2"/>
        <v>5.5543729825387406E-3</v>
      </c>
      <c r="N55">
        <v>5422.28</v>
      </c>
      <c r="O55">
        <f t="shared" si="8"/>
        <v>3.2824255163251231E-3</v>
      </c>
      <c r="P55">
        <f t="shared" si="9"/>
        <v>4.0240761129406593E-5</v>
      </c>
      <c r="Q55" s="8">
        <f t="shared" si="3"/>
        <v>6.3435606034313724E-3</v>
      </c>
      <c r="S55">
        <v>16699.3</v>
      </c>
      <c r="T55">
        <f t="shared" si="10"/>
        <v>-4.8371708301377667E-3</v>
      </c>
      <c r="U55">
        <f t="shared" si="11"/>
        <v>6.7942555673609076E-5</v>
      </c>
      <c r="V55" s="8">
        <f t="shared" si="4"/>
        <v>8.242727441424293E-3</v>
      </c>
    </row>
    <row r="56" spans="2:22" x14ac:dyDescent="0.25">
      <c r="B56" s="2">
        <v>54</v>
      </c>
      <c r="C56" s="1">
        <v>39016</v>
      </c>
      <c r="D56">
        <v>12163.66</v>
      </c>
      <c r="E56">
        <f t="shared" si="0"/>
        <v>2.3881964748967061E-3</v>
      </c>
      <c r="F56">
        <f t="shared" si="5"/>
        <v>4.2644009646063835E-5</v>
      </c>
      <c r="G56" s="8">
        <f t="shared" si="1"/>
        <v>6.5302381002582009E-3</v>
      </c>
      <c r="I56">
        <v>6184.8</v>
      </c>
      <c r="J56">
        <f t="shared" si="6"/>
        <v>-4.7951597850223954E-3</v>
      </c>
      <c r="K56">
        <f t="shared" si="7"/>
        <v>3.0418029494812977E-5</v>
      </c>
      <c r="L56" s="8">
        <f t="shared" si="2"/>
        <v>5.515254254774931E-3</v>
      </c>
      <c r="N56">
        <v>5433.79</v>
      </c>
      <c r="O56">
        <f t="shared" si="8"/>
        <v>2.1227232824568665E-3</v>
      </c>
      <c r="P56">
        <f t="shared" si="9"/>
        <v>3.7654804602298127E-5</v>
      </c>
      <c r="Q56" s="8">
        <f t="shared" si="3"/>
        <v>6.1363510820599343E-3</v>
      </c>
      <c r="S56">
        <v>16811.599999999999</v>
      </c>
      <c r="T56">
        <f t="shared" si="10"/>
        <v>6.724832777421765E-3</v>
      </c>
      <c r="U56">
        <f t="shared" si="11"/>
        <v>6.388044906810481E-5</v>
      </c>
      <c r="V56" s="8">
        <f t="shared" si="4"/>
        <v>7.992524574132057E-3</v>
      </c>
    </row>
    <row r="57" spans="2:22" x14ac:dyDescent="0.25">
      <c r="B57" s="2">
        <v>55</v>
      </c>
      <c r="C57" s="1">
        <v>39017</v>
      </c>
      <c r="D57">
        <v>12090.26</v>
      </c>
      <c r="E57">
        <f t="shared" si="0"/>
        <v>-6.0343679451743664E-3</v>
      </c>
      <c r="F57">
        <f t="shared" si="5"/>
        <v>4.1566107067265455E-5</v>
      </c>
      <c r="G57" s="8">
        <f t="shared" si="1"/>
        <v>6.4471782251823515E-3</v>
      </c>
      <c r="I57">
        <v>6160.9</v>
      </c>
      <c r="J57">
        <f t="shared" si="6"/>
        <v>-3.8643125080844239E-3</v>
      </c>
      <c r="K57">
        <f t="shared" si="7"/>
        <v>2.9592273467097021E-5</v>
      </c>
      <c r="L57" s="8">
        <f t="shared" si="2"/>
        <v>5.4398780746536058E-3</v>
      </c>
      <c r="N57">
        <v>5396.03</v>
      </c>
      <c r="O57">
        <f t="shared" si="8"/>
        <v>-6.949109185301644E-3</v>
      </c>
      <c r="P57">
        <f t="shared" si="9"/>
        <v>3.4745682393843425E-5</v>
      </c>
      <c r="Q57" s="8">
        <f t="shared" si="3"/>
        <v>5.894546835325293E-3</v>
      </c>
      <c r="S57">
        <v>16669.07</v>
      </c>
      <c r="T57">
        <f t="shared" si="10"/>
        <v>-8.4780746627328065E-3</v>
      </c>
      <c r="U57">
        <f t="shared" si="11"/>
        <v>6.2179065000670443E-5</v>
      </c>
      <c r="V57" s="8">
        <f t="shared" si="4"/>
        <v>7.8853703147455569E-3</v>
      </c>
    </row>
    <row r="58" spans="2:22" x14ac:dyDescent="0.25">
      <c r="B58" s="2">
        <v>56</v>
      </c>
      <c r="C58" s="1">
        <v>39020</v>
      </c>
      <c r="D58">
        <v>12086.49</v>
      </c>
      <c r="E58">
        <f t="shared" si="0"/>
        <v>-3.1182125115592521E-4</v>
      </c>
      <c r="F58">
        <f t="shared" si="5"/>
        <v>4.1415759878293808E-5</v>
      </c>
      <c r="G58" s="8">
        <f t="shared" si="1"/>
        <v>6.4355077405200758E-3</v>
      </c>
      <c r="I58">
        <v>6126.8</v>
      </c>
      <c r="J58">
        <f t="shared" si="6"/>
        <v>-5.5349056144393602E-3</v>
      </c>
      <c r="K58">
        <f t="shared" si="7"/>
        <v>2.7961846875954474E-5</v>
      </c>
      <c r="L58" s="8">
        <f t="shared" si="2"/>
        <v>5.2878962618374496E-3</v>
      </c>
      <c r="N58">
        <v>5362.23</v>
      </c>
      <c r="O58">
        <f t="shared" si="8"/>
        <v>-6.2638643595384355E-3</v>
      </c>
      <c r="P58">
        <f t="shared" si="9"/>
        <v>3.5934333560661018E-5</v>
      </c>
      <c r="Q58" s="8">
        <f t="shared" si="3"/>
        <v>5.994525299025855E-3</v>
      </c>
      <c r="S58">
        <v>16351.85</v>
      </c>
      <c r="T58">
        <f t="shared" si="10"/>
        <v>-1.9030455808272409E-2</v>
      </c>
      <c r="U58">
        <f t="shared" si="11"/>
        <v>6.3063511770429571E-5</v>
      </c>
      <c r="V58" s="8">
        <f t="shared" si="4"/>
        <v>7.9412537908336352E-3</v>
      </c>
    </row>
    <row r="59" spans="2:22" x14ac:dyDescent="0.25">
      <c r="B59" s="2">
        <v>57</v>
      </c>
      <c r="C59" s="1">
        <v>39021</v>
      </c>
      <c r="D59">
        <v>12080.73</v>
      </c>
      <c r="E59">
        <f t="shared" si="0"/>
        <v>-4.7656515663358168E-4</v>
      </c>
      <c r="F59">
        <f t="shared" si="5"/>
        <v>4.0210109863400627E-5</v>
      </c>
      <c r="G59" s="8">
        <f t="shared" si="1"/>
        <v>6.341144207743633E-3</v>
      </c>
      <c r="I59">
        <v>6129.2</v>
      </c>
      <c r="J59">
        <f t="shared" si="6"/>
        <v>3.9172161650447804E-4</v>
      </c>
      <c r="K59">
        <f t="shared" si="7"/>
        <v>2.825917724976287E-5</v>
      </c>
      <c r="L59" s="8">
        <f t="shared" si="2"/>
        <v>5.3159361593009061E-3</v>
      </c>
      <c r="N59">
        <v>5348.73</v>
      </c>
      <c r="O59">
        <f t="shared" si="8"/>
        <v>-2.5176092782293936E-3</v>
      </c>
      <c r="P59">
        <f t="shared" si="9"/>
        <v>3.6224085436533503E-5</v>
      </c>
      <c r="Q59" s="8">
        <f t="shared" si="3"/>
        <v>6.0186448172768513E-3</v>
      </c>
      <c r="S59">
        <v>16399.39</v>
      </c>
      <c r="T59">
        <f t="shared" si="10"/>
        <v>2.9073162975442567E-3</v>
      </c>
      <c r="U59">
        <f t="shared" si="11"/>
        <v>9.0338691232995757E-5</v>
      </c>
      <c r="V59" s="8">
        <f t="shared" si="4"/>
        <v>9.5046668133604642E-3</v>
      </c>
    </row>
    <row r="60" spans="2:22" x14ac:dyDescent="0.25">
      <c r="B60" s="2">
        <v>58</v>
      </c>
      <c r="C60" s="1">
        <v>39022</v>
      </c>
      <c r="D60">
        <v>12031.02</v>
      </c>
      <c r="E60">
        <f t="shared" si="0"/>
        <v>-4.1148175648325165E-3</v>
      </c>
      <c r="F60">
        <f t="shared" si="5"/>
        <v>3.9043429872894272E-5</v>
      </c>
      <c r="G60" s="8">
        <f t="shared" si="1"/>
        <v>6.2484742035871666E-3</v>
      </c>
      <c r="I60">
        <v>6149.6</v>
      </c>
      <c r="J60">
        <f t="shared" si="6"/>
        <v>3.32832996149588E-3</v>
      </c>
      <c r="K60">
        <f t="shared" si="7"/>
        <v>2.5133234188995783E-5</v>
      </c>
      <c r="L60" s="8">
        <f t="shared" si="2"/>
        <v>5.0133057146952232E-3</v>
      </c>
      <c r="N60">
        <v>5370.86</v>
      </c>
      <c r="O60">
        <f t="shared" si="8"/>
        <v>4.1374307545903625E-3</v>
      </c>
      <c r="P60">
        <f t="shared" si="9"/>
        <v>3.3601332713555226E-5</v>
      </c>
      <c r="Q60" s="8">
        <f t="shared" si="3"/>
        <v>5.7966656548014937E-3</v>
      </c>
      <c r="S60">
        <v>16375.26</v>
      </c>
      <c r="T60">
        <f t="shared" si="10"/>
        <v>-1.471396192175392E-3</v>
      </c>
      <c r="U60">
        <f t="shared" si="11"/>
        <v>8.2871288384818778E-5</v>
      </c>
      <c r="V60" s="8">
        <f t="shared" si="4"/>
        <v>9.1033668708241557E-3</v>
      </c>
    </row>
    <row r="61" spans="2:22" x14ac:dyDescent="0.25">
      <c r="B61" s="2">
        <v>59</v>
      </c>
      <c r="C61" s="1">
        <v>39023</v>
      </c>
      <c r="D61">
        <v>12018.54</v>
      </c>
      <c r="E61">
        <f t="shared" si="0"/>
        <v>-1.0373185315957884E-3</v>
      </c>
      <c r="F61">
        <f t="shared" si="5"/>
        <v>3.8398223455970349E-5</v>
      </c>
      <c r="G61" s="8">
        <f t="shared" si="1"/>
        <v>6.1966300079938893E-3</v>
      </c>
      <c r="I61">
        <v>6149.3</v>
      </c>
      <c r="J61">
        <f t="shared" si="6"/>
        <v>-4.8783660725930447E-5</v>
      </c>
      <c r="K61">
        <f t="shared" si="7"/>
        <v>2.3569974803068748E-5</v>
      </c>
      <c r="L61" s="8">
        <f t="shared" si="2"/>
        <v>4.8548918425716497E-3</v>
      </c>
      <c r="N61">
        <v>5310.07</v>
      </c>
      <c r="O61">
        <f t="shared" si="8"/>
        <v>-1.1318485307753314E-2</v>
      </c>
      <c r="P61">
        <f t="shared" si="9"/>
        <v>3.2154795077208299E-5</v>
      </c>
      <c r="Q61" s="8">
        <f t="shared" si="3"/>
        <v>5.6705198242496518E-3</v>
      </c>
      <c r="S61">
        <v>16350.02</v>
      </c>
      <c r="T61">
        <f t="shared" si="10"/>
        <v>-1.5413495724647902E-3</v>
      </c>
      <c r="U61">
        <f t="shared" si="11"/>
        <v>7.5511485464227536E-5</v>
      </c>
      <c r="V61" s="8">
        <f t="shared" si="4"/>
        <v>8.6897344875564251E-3</v>
      </c>
    </row>
    <row r="62" spans="2:22" x14ac:dyDescent="0.25">
      <c r="B62" s="2">
        <v>60</v>
      </c>
      <c r="C62" s="1">
        <v>39027</v>
      </c>
      <c r="D62">
        <v>12105.55</v>
      </c>
      <c r="E62">
        <f t="shared" si="0"/>
        <v>7.2396480770541508E-3</v>
      </c>
      <c r="F62">
        <f t="shared" si="5"/>
        <v>3.7309184076749948E-5</v>
      </c>
      <c r="G62" s="8">
        <f t="shared" si="1"/>
        <v>6.1081244319962855E-3</v>
      </c>
      <c r="I62">
        <v>6224.5</v>
      </c>
      <c r="J62">
        <f t="shared" si="6"/>
        <v>1.2229034199014492E-2</v>
      </c>
      <c r="K62">
        <f t="shared" si="7"/>
        <v>2.0948767092705552E-5</v>
      </c>
      <c r="L62" s="8">
        <f t="shared" si="2"/>
        <v>4.5769823129115927E-3</v>
      </c>
      <c r="N62">
        <v>5402.36</v>
      </c>
      <c r="O62">
        <f t="shared" si="8"/>
        <v>1.7380185195298738E-2</v>
      </c>
      <c r="P62">
        <f t="shared" si="9"/>
        <v>4.057559744255544E-5</v>
      </c>
      <c r="Q62" s="8">
        <f t="shared" si="3"/>
        <v>6.3698977576218162E-3</v>
      </c>
      <c r="S62">
        <v>16364.76</v>
      </c>
      <c r="T62">
        <f t="shared" si="10"/>
        <v>9.01527949201272E-4</v>
      </c>
      <c r="U62">
        <f t="shared" si="11"/>
        <v>6.8842059912669582E-5</v>
      </c>
      <c r="V62" s="8">
        <f t="shared" si="4"/>
        <v>8.2971115403295374E-3</v>
      </c>
    </row>
    <row r="63" spans="2:22" x14ac:dyDescent="0.25">
      <c r="B63" s="2">
        <v>61</v>
      </c>
      <c r="C63" s="1">
        <v>39028</v>
      </c>
      <c r="D63">
        <v>12156.77</v>
      </c>
      <c r="E63">
        <f t="shared" si="0"/>
        <v>4.231117132224572E-3</v>
      </c>
      <c r="F63">
        <f t="shared" si="5"/>
        <v>3.7749889962938719E-5</v>
      </c>
      <c r="G63" s="8">
        <f t="shared" si="1"/>
        <v>6.1440939090266775E-3</v>
      </c>
      <c r="I63">
        <v>6244</v>
      </c>
      <c r="J63">
        <f t="shared" si="6"/>
        <v>3.1327817495381154E-3</v>
      </c>
      <c r="K63">
        <f t="shared" si="7"/>
        <v>3.5251823891177455E-5</v>
      </c>
      <c r="L63" s="8">
        <f t="shared" si="2"/>
        <v>5.937324640878032E-3</v>
      </c>
      <c r="N63">
        <v>5437.78</v>
      </c>
      <c r="O63">
        <f t="shared" si="8"/>
        <v>6.556393872307672E-3</v>
      </c>
      <c r="P63">
        <f t="shared" si="9"/>
        <v>6.3524254764981216E-5</v>
      </c>
      <c r="Q63" s="8">
        <f t="shared" si="3"/>
        <v>7.970210459265251E-3</v>
      </c>
      <c r="S63">
        <v>16393.41</v>
      </c>
      <c r="T63">
        <f t="shared" si="10"/>
        <v>1.7507131176992291E-3</v>
      </c>
      <c r="U63">
        <f t="shared" si="11"/>
        <v>6.263830124342275E-5</v>
      </c>
      <c r="V63" s="8">
        <f t="shared" si="4"/>
        <v>7.9144362555663272E-3</v>
      </c>
    </row>
    <row r="64" spans="2:22" x14ac:dyDescent="0.25">
      <c r="B64" s="2">
        <v>62</v>
      </c>
      <c r="C64" s="1">
        <v>39029</v>
      </c>
      <c r="D64">
        <v>12176.54</v>
      </c>
      <c r="E64">
        <f t="shared" si="0"/>
        <v>1.6262543422307435E-3</v>
      </c>
      <c r="F64">
        <f t="shared" si="5"/>
        <v>3.7170750634174601E-5</v>
      </c>
      <c r="G64" s="8">
        <f t="shared" si="1"/>
        <v>6.0967819900480781E-3</v>
      </c>
      <c r="I64">
        <v>6239</v>
      </c>
      <c r="J64">
        <f t="shared" si="6"/>
        <v>-8.0076873798846893E-4</v>
      </c>
      <c r="K64">
        <f t="shared" si="7"/>
        <v>3.2422643504043348E-5</v>
      </c>
      <c r="L64" s="8">
        <f t="shared" si="2"/>
        <v>5.6940884699873909E-3</v>
      </c>
      <c r="N64">
        <v>5437.16</v>
      </c>
      <c r="O64">
        <f t="shared" si="8"/>
        <v>-1.1401711727945796E-4</v>
      </c>
      <c r="P64">
        <f t="shared" si="9"/>
        <v>6.1721856862562106E-5</v>
      </c>
      <c r="Q64" s="8">
        <f t="shared" si="3"/>
        <v>7.8563259137183275E-3</v>
      </c>
      <c r="S64">
        <v>16215.74</v>
      </c>
      <c r="T64">
        <f t="shared" si="10"/>
        <v>-1.0837891567404223E-2</v>
      </c>
      <c r="U64">
        <f t="shared" si="11"/>
        <v>5.7205666088297466E-5</v>
      </c>
      <c r="V64" s="8">
        <f t="shared" si="4"/>
        <v>7.5634427404653141E-3</v>
      </c>
    </row>
    <row r="65" spans="2:22" x14ac:dyDescent="0.25">
      <c r="B65" s="2">
        <v>63</v>
      </c>
      <c r="C65" s="1">
        <v>39030</v>
      </c>
      <c r="D65">
        <v>12103.3</v>
      </c>
      <c r="E65">
        <f t="shared" si="0"/>
        <v>-6.0148449395313937E-3</v>
      </c>
      <c r="F65">
        <f t="shared" si="5"/>
        <v>3.6163301137437868E-5</v>
      </c>
      <c r="G65" s="8">
        <f t="shared" si="1"/>
        <v>6.0135930305797941E-3</v>
      </c>
      <c r="I65">
        <v>6231.5</v>
      </c>
      <c r="J65">
        <f t="shared" si="6"/>
        <v>-1.2021157236736656E-3</v>
      </c>
      <c r="K65">
        <f t="shared" si="7"/>
        <v>2.8887888058077589E-5</v>
      </c>
      <c r="L65" s="8">
        <f t="shared" si="2"/>
        <v>5.3747453947212784E-3</v>
      </c>
      <c r="N65">
        <v>5448.6</v>
      </c>
      <c r="O65">
        <f t="shared" si="8"/>
        <v>2.1040396089135704E-3</v>
      </c>
      <c r="P65">
        <f t="shared" si="9"/>
        <v>5.6306326498684838E-5</v>
      </c>
      <c r="Q65" s="8">
        <f t="shared" si="3"/>
        <v>7.5037541603310033E-3</v>
      </c>
      <c r="S65">
        <v>16198.57</v>
      </c>
      <c r="T65">
        <f t="shared" si="10"/>
        <v>-1.0588477614959337E-3</v>
      </c>
      <c r="U65">
        <f t="shared" si="11"/>
        <v>6.2700396248787206E-5</v>
      </c>
      <c r="V65" s="8">
        <f t="shared" si="4"/>
        <v>7.9183581788643039E-3</v>
      </c>
    </row>
    <row r="66" spans="2:22" x14ac:dyDescent="0.25">
      <c r="B66" s="2">
        <v>64</v>
      </c>
      <c r="C66" s="1">
        <v>39031</v>
      </c>
      <c r="D66">
        <v>12108.43</v>
      </c>
      <c r="E66">
        <f t="shared" si="0"/>
        <v>4.2385134632711894E-4</v>
      </c>
      <c r="F66">
        <f t="shared" si="5"/>
        <v>3.6163740535764775E-5</v>
      </c>
      <c r="G66" s="8">
        <f t="shared" si="1"/>
        <v>6.0136295642286425E-3</v>
      </c>
      <c r="I66">
        <v>6208.4</v>
      </c>
      <c r="J66">
        <f t="shared" si="6"/>
        <v>-3.7069726390115323E-3</v>
      </c>
      <c r="K66">
        <f t="shared" si="7"/>
        <v>2.5835676137237987E-5</v>
      </c>
      <c r="L66" s="8">
        <f t="shared" si="2"/>
        <v>5.0828806927998996E-3</v>
      </c>
      <c r="N66">
        <v>5447.5</v>
      </c>
      <c r="O66">
        <f t="shared" si="8"/>
        <v>-2.0188672319501591E-4</v>
      </c>
      <c r="P66">
        <f t="shared" si="9"/>
        <v>5.1753428007716153E-5</v>
      </c>
      <c r="Q66" s="8">
        <f t="shared" si="3"/>
        <v>7.1939855440302462E-3</v>
      </c>
      <c r="S66">
        <v>16112.43</v>
      </c>
      <c r="T66">
        <f t="shared" si="10"/>
        <v>-5.3177533572407575E-3</v>
      </c>
      <c r="U66">
        <f t="shared" si="11"/>
        <v>5.7084835178798438E-5</v>
      </c>
      <c r="V66" s="8">
        <f t="shared" si="4"/>
        <v>7.5554506932941096E-3</v>
      </c>
    </row>
    <row r="67" spans="2:22" x14ac:dyDescent="0.25">
      <c r="B67" s="2">
        <v>65</v>
      </c>
      <c r="C67" s="1">
        <v>39034</v>
      </c>
      <c r="D67">
        <v>12131.88</v>
      </c>
      <c r="E67">
        <f t="shared" ref="E67:E130" si="12">(D67-D66)/D66</f>
        <v>1.9366672640465286E-3</v>
      </c>
      <c r="F67">
        <f t="shared" si="5"/>
        <v>3.5113746209269866E-5</v>
      </c>
      <c r="G67" s="8">
        <f t="shared" si="1"/>
        <v>5.925685294484501E-3</v>
      </c>
      <c r="I67">
        <v>6194.2</v>
      </c>
      <c r="J67">
        <f t="shared" si="6"/>
        <v>-2.2872237613555538E-3</v>
      </c>
      <c r="K67">
        <f t="shared" si="7"/>
        <v>2.4490567961433568E-5</v>
      </c>
      <c r="L67" s="8">
        <f t="shared" si="2"/>
        <v>4.9487945968117904E-3</v>
      </c>
      <c r="N67">
        <v>5490.56</v>
      </c>
      <c r="O67">
        <f t="shared" si="8"/>
        <v>7.9045433685177423E-3</v>
      </c>
      <c r="P67">
        <f t="shared" si="9"/>
        <v>4.721515672748261E-5</v>
      </c>
      <c r="Q67" s="8">
        <f t="shared" si="3"/>
        <v>6.8713285998766357E-3</v>
      </c>
      <c r="S67">
        <v>16022.49</v>
      </c>
      <c r="T67">
        <f t="shared" si="10"/>
        <v>-5.5820258024395141E-3</v>
      </c>
      <c r="U67">
        <f t="shared" si="11"/>
        <v>5.4457915193863819E-5</v>
      </c>
      <c r="V67" s="8">
        <f t="shared" si="4"/>
        <v>7.3795606369121882E-3</v>
      </c>
    </row>
    <row r="68" spans="2:22" x14ac:dyDescent="0.25">
      <c r="B68" s="2">
        <v>66</v>
      </c>
      <c r="C68" s="1">
        <v>39035</v>
      </c>
      <c r="D68">
        <v>12218.01</v>
      </c>
      <c r="E68">
        <f t="shared" si="12"/>
        <v>7.0994767505119585E-3</v>
      </c>
      <c r="F68">
        <f t="shared" si="5"/>
        <v>3.419859062352196E-5</v>
      </c>
      <c r="G68" s="8">
        <f t="shared" ref="G68:G131" si="13">SQRT(F68)</f>
        <v>5.8479561064975483E-3</v>
      </c>
      <c r="I68">
        <v>6186.6</v>
      </c>
      <c r="J68">
        <f t="shared" si="6"/>
        <v>-1.2269542475217873E-3</v>
      </c>
      <c r="K68">
        <f t="shared" si="7"/>
        <v>2.234854629077541E-5</v>
      </c>
      <c r="L68" s="8">
        <f t="shared" ref="L68:L131" si="14">SQRT(K68)</f>
        <v>4.7274249111726157E-3</v>
      </c>
      <c r="N68">
        <v>5476.28</v>
      </c>
      <c r="O68">
        <f t="shared" si="8"/>
        <v>-2.6008276022847676E-3</v>
      </c>
      <c r="P68">
        <f t="shared" si="9"/>
        <v>4.8554948226325397E-5</v>
      </c>
      <c r="Q68" s="8">
        <f t="shared" ref="Q68:Q131" si="15">SQRT(P68)</f>
        <v>6.9681380745738241E-3</v>
      </c>
      <c r="S68">
        <v>16289.55</v>
      </c>
      <c r="T68">
        <f t="shared" si="10"/>
        <v>1.666782129369402E-2</v>
      </c>
      <c r="U68">
        <f t="shared" si="11"/>
        <v>5.2333231317050653E-5</v>
      </c>
      <c r="V68" s="8">
        <f t="shared" ref="V68:V131" si="16">SQRT(U68)</f>
        <v>7.2341710870735326E-3</v>
      </c>
    </row>
    <row r="69" spans="2:22" x14ac:dyDescent="0.25">
      <c r="B69" s="2">
        <v>67</v>
      </c>
      <c r="C69" s="1">
        <v>39036</v>
      </c>
      <c r="D69">
        <v>12251.71</v>
      </c>
      <c r="E69">
        <f t="shared" si="12"/>
        <v>2.75822331132475E-3</v>
      </c>
      <c r="F69">
        <f t="shared" ref="F69:F132" si="17">$A$2*F68+(1-$A$2)*E68*E68</f>
        <v>3.4671413092538374E-5</v>
      </c>
      <c r="G69" s="8">
        <f t="shared" si="13"/>
        <v>5.8882436339318008E-3</v>
      </c>
      <c r="I69">
        <v>6229.8</v>
      </c>
      <c r="J69">
        <f t="shared" ref="J69:J132" si="18">(I69-I68)/I68</f>
        <v>6.9828338667442241E-3</v>
      </c>
      <c r="K69">
        <f t="shared" ref="K69:K132" si="19">H$2*K68+(1-H$2)*J68*J68</f>
        <v>2.0030355910167772E-5</v>
      </c>
      <c r="L69" s="8">
        <f t="shared" si="14"/>
        <v>4.4755285620994281E-3</v>
      </c>
      <c r="N69">
        <v>5511.53</v>
      </c>
      <c r="O69">
        <f t="shared" ref="O69:O132" si="20">(N69-N68)/N68</f>
        <v>6.4368512932136412E-3</v>
      </c>
      <c r="P69">
        <f t="shared" ref="P69:P132" si="21">M$2*P68+(1-M$2)*O68*O68</f>
        <v>4.4887427667518694E-5</v>
      </c>
      <c r="Q69" s="8">
        <f t="shared" si="15"/>
        <v>6.6998080321393309E-3</v>
      </c>
      <c r="S69">
        <v>16243.47</v>
      </c>
      <c r="T69">
        <f t="shared" ref="T69:T132" si="22">(S69-S68)/S68</f>
        <v>-2.828807425619488E-3</v>
      </c>
      <c r="U69">
        <f t="shared" ref="U69:U132" si="23">R$2*U68+(1-R$2)*T68*T68</f>
        <v>7.2895579980262708E-5</v>
      </c>
      <c r="V69" s="8">
        <f t="shared" si="16"/>
        <v>8.5378908390926801E-3</v>
      </c>
    </row>
    <row r="70" spans="2:22" x14ac:dyDescent="0.25">
      <c r="B70" s="2">
        <v>68</v>
      </c>
      <c r="C70" s="1">
        <v>39037</v>
      </c>
      <c r="D70">
        <v>12305.82</v>
      </c>
      <c r="E70">
        <f t="shared" si="12"/>
        <v>4.416526346118263E-3</v>
      </c>
      <c r="F70">
        <f t="shared" si="17"/>
        <v>3.3881712863270132E-5</v>
      </c>
      <c r="G70" s="8">
        <f t="shared" si="13"/>
        <v>5.8208000191786466E-3</v>
      </c>
      <c r="I70">
        <v>6254.9</v>
      </c>
      <c r="J70">
        <f t="shared" si="18"/>
        <v>4.0290217984525114E-3</v>
      </c>
      <c r="K70">
        <f t="shared" si="19"/>
        <v>2.3225687592759313E-5</v>
      </c>
      <c r="L70" s="8">
        <f t="shared" si="14"/>
        <v>4.8193036418926038E-3</v>
      </c>
      <c r="N70">
        <v>5505.72</v>
      </c>
      <c r="O70">
        <f t="shared" si="20"/>
        <v>-1.0541537467816543E-3</v>
      </c>
      <c r="P70">
        <f t="shared" si="21"/>
        <v>4.4584274063410968E-5</v>
      </c>
      <c r="Q70" s="8">
        <f t="shared" si="15"/>
        <v>6.6771456524035008E-3</v>
      </c>
      <c r="S70">
        <v>16163.87</v>
      </c>
      <c r="T70">
        <f t="shared" si="22"/>
        <v>-4.9004307577136261E-3</v>
      </c>
      <c r="U70">
        <f t="shared" si="23"/>
        <v>6.6977789751716693E-5</v>
      </c>
      <c r="V70" s="8">
        <f t="shared" si="16"/>
        <v>8.1839959525721109E-3</v>
      </c>
    </row>
    <row r="71" spans="2:22" x14ac:dyDescent="0.25">
      <c r="B71" s="2">
        <v>69</v>
      </c>
      <c r="C71" s="1">
        <v>39038</v>
      </c>
      <c r="D71">
        <v>12342.55</v>
      </c>
      <c r="E71">
        <f t="shared" si="12"/>
        <v>2.9847665576125415E-3</v>
      </c>
      <c r="F71">
        <f t="shared" si="17"/>
        <v>3.34622295168832E-5</v>
      </c>
      <c r="G71" s="8">
        <f t="shared" si="13"/>
        <v>5.784654658394328E-3</v>
      </c>
      <c r="I71">
        <v>6192</v>
      </c>
      <c r="J71">
        <f t="shared" si="18"/>
        <v>-1.0056116005051982E-2</v>
      </c>
      <c r="K71">
        <f t="shared" si="19"/>
        <v>2.2447956856214915E-5</v>
      </c>
      <c r="L71" s="8">
        <f t="shared" si="14"/>
        <v>4.7379274853267764E-3</v>
      </c>
      <c r="N71">
        <v>5439.71</v>
      </c>
      <c r="O71">
        <f t="shared" si="20"/>
        <v>-1.1989349258589289E-2</v>
      </c>
      <c r="P71">
        <f t="shared" si="21"/>
        <v>4.0769108025336854E-5</v>
      </c>
      <c r="Q71" s="8">
        <f t="shared" si="15"/>
        <v>6.3850691480466246E-3</v>
      </c>
      <c r="S71">
        <v>16091.73</v>
      </c>
      <c r="T71">
        <f t="shared" si="22"/>
        <v>-4.4630401011639684E-3</v>
      </c>
      <c r="U71">
        <f t="shared" si="23"/>
        <v>6.3059837048508354E-5</v>
      </c>
      <c r="V71" s="8">
        <f t="shared" si="16"/>
        <v>7.9410224183355856E-3</v>
      </c>
    </row>
    <row r="72" spans="2:22" x14ac:dyDescent="0.25">
      <c r="B72" s="2">
        <v>70</v>
      </c>
      <c r="C72" s="1">
        <v>39041</v>
      </c>
      <c r="D72">
        <v>12316.54</v>
      </c>
      <c r="E72">
        <f t="shared" si="12"/>
        <v>-2.1073441063636281E-3</v>
      </c>
      <c r="F72">
        <f t="shared" si="17"/>
        <v>3.2745775986851293E-5</v>
      </c>
      <c r="G72" s="8">
        <f t="shared" si="13"/>
        <v>5.7223925054867824E-3</v>
      </c>
      <c r="I72">
        <v>6204.5</v>
      </c>
      <c r="J72">
        <f t="shared" si="18"/>
        <v>2.0187338501291988E-3</v>
      </c>
      <c r="K72">
        <f t="shared" si="19"/>
        <v>3.1198535865905375E-5</v>
      </c>
      <c r="L72" s="8">
        <f t="shared" si="14"/>
        <v>5.585564954944609E-3</v>
      </c>
      <c r="N72">
        <v>5454.74</v>
      </c>
      <c r="O72">
        <f t="shared" si="20"/>
        <v>2.7630149401346293E-3</v>
      </c>
      <c r="P72">
        <f t="shared" si="21"/>
        <v>4.9806163091013978E-5</v>
      </c>
      <c r="Q72" s="8">
        <f t="shared" si="15"/>
        <v>7.057348162802653E-3</v>
      </c>
      <c r="S72">
        <v>15725.94</v>
      </c>
      <c r="T72">
        <f t="shared" si="22"/>
        <v>-2.2731552169965509E-2</v>
      </c>
      <c r="U72">
        <f t="shared" si="23"/>
        <v>5.9125693860074866E-5</v>
      </c>
      <c r="V72" s="8">
        <f t="shared" si="16"/>
        <v>7.689323368156321E-3</v>
      </c>
    </row>
    <row r="73" spans="2:22" x14ac:dyDescent="0.25">
      <c r="B73" s="2">
        <v>71</v>
      </c>
      <c r="C73" s="1">
        <v>39042</v>
      </c>
      <c r="D73">
        <v>12321.59</v>
      </c>
      <c r="E73">
        <f t="shared" si="12"/>
        <v>4.1001774849099438E-4</v>
      </c>
      <c r="F73">
        <f t="shared" si="17"/>
        <v>3.1919856543448281E-5</v>
      </c>
      <c r="G73" s="8">
        <f t="shared" si="13"/>
        <v>5.6497660609487431E-3</v>
      </c>
      <c r="I73">
        <v>6202.6</v>
      </c>
      <c r="J73">
        <f t="shared" si="18"/>
        <v>-3.0622934966550666E-4</v>
      </c>
      <c r="K73">
        <f t="shared" si="19"/>
        <v>2.8181865269296446E-5</v>
      </c>
      <c r="L73" s="8">
        <f t="shared" si="14"/>
        <v>5.308659460663911E-3</v>
      </c>
      <c r="N73">
        <v>5459.35</v>
      </c>
      <c r="O73">
        <f t="shared" si="20"/>
        <v>8.4513652346410325E-4</v>
      </c>
      <c r="P73">
        <f t="shared" si="21"/>
        <v>4.6105182734953532E-5</v>
      </c>
      <c r="Q73" s="8">
        <f t="shared" si="15"/>
        <v>6.7900797296462975E-3</v>
      </c>
      <c r="S73">
        <v>15734.14</v>
      </c>
      <c r="T73">
        <f t="shared" si="22"/>
        <v>5.2143146927935045E-4</v>
      </c>
      <c r="U73">
        <f t="shared" si="23"/>
        <v>1.0085515205718615E-4</v>
      </c>
      <c r="V73" s="8">
        <f t="shared" si="16"/>
        <v>1.0042666581002585E-2</v>
      </c>
    </row>
    <row r="74" spans="2:22" x14ac:dyDescent="0.25">
      <c r="B74" s="2">
        <v>72</v>
      </c>
      <c r="C74" s="1">
        <v>39043</v>
      </c>
      <c r="D74">
        <v>12326.95</v>
      </c>
      <c r="E74">
        <f t="shared" si="12"/>
        <v>4.3500879350802797E-4</v>
      </c>
      <c r="F74">
        <f t="shared" si="17"/>
        <v>3.0993359627304769E-5</v>
      </c>
      <c r="G74" s="8">
        <f t="shared" si="13"/>
        <v>5.5671680078209218E-3</v>
      </c>
      <c r="I74">
        <v>6160.3</v>
      </c>
      <c r="J74">
        <f t="shared" si="18"/>
        <v>-6.8197207622610161E-3</v>
      </c>
      <c r="K74">
        <f t="shared" si="19"/>
        <v>2.5057884430011467E-5</v>
      </c>
      <c r="L74" s="8">
        <f t="shared" si="14"/>
        <v>5.0057850962672646E-3</v>
      </c>
      <c r="N74">
        <v>5452.49</v>
      </c>
      <c r="O74">
        <f t="shared" si="20"/>
        <v>-1.2565598468683235E-3</v>
      </c>
      <c r="P74">
        <f t="shared" si="21"/>
        <v>4.2121703612514307E-5</v>
      </c>
      <c r="Q74" s="8">
        <f t="shared" si="15"/>
        <v>6.4901235437019459E-3</v>
      </c>
      <c r="S74">
        <v>15914.23</v>
      </c>
      <c r="T74">
        <f t="shared" si="22"/>
        <v>1.1445811464751182E-2</v>
      </c>
      <c r="U74">
        <f t="shared" si="23"/>
        <v>9.1682718819326769E-5</v>
      </c>
      <c r="V74" s="8">
        <f t="shared" si="16"/>
        <v>9.5751093371995895E-3</v>
      </c>
    </row>
    <row r="75" spans="2:22" x14ac:dyDescent="0.25">
      <c r="B75" s="2">
        <v>73</v>
      </c>
      <c r="C75" s="1">
        <v>39045</v>
      </c>
      <c r="D75">
        <v>12280.17</v>
      </c>
      <c r="E75">
        <f t="shared" si="12"/>
        <v>-3.79493710934178E-3</v>
      </c>
      <c r="F75">
        <f t="shared" si="17"/>
        <v>3.0094513552713891E-5</v>
      </c>
      <c r="G75" s="8">
        <f t="shared" si="13"/>
        <v>5.4858466577834535E-3</v>
      </c>
      <c r="I75">
        <v>6122.1</v>
      </c>
      <c r="J75">
        <f t="shared" si="18"/>
        <v>-6.2009967047059102E-3</v>
      </c>
      <c r="K75">
        <f t="shared" si="19"/>
        <v>2.7443650066120916E-5</v>
      </c>
      <c r="L75" s="8">
        <f t="shared" si="14"/>
        <v>5.2386687303284333E-3</v>
      </c>
      <c r="N75">
        <v>5389.46</v>
      </c>
      <c r="O75">
        <f t="shared" si="20"/>
        <v>-1.1559856139121713E-2</v>
      </c>
      <c r="P75">
        <f t="shared" si="21"/>
        <v>3.8563696482701241E-5</v>
      </c>
      <c r="Q75" s="8">
        <f t="shared" si="15"/>
        <v>6.2099675105994909E-3</v>
      </c>
      <c r="S75">
        <v>15734.6</v>
      </c>
      <c r="T75">
        <f t="shared" si="22"/>
        <v>-1.1287382424408797E-2</v>
      </c>
      <c r="U75">
        <f t="shared" si="23"/>
        <v>9.526875958781647E-5</v>
      </c>
      <c r="V75" s="8">
        <f t="shared" si="16"/>
        <v>9.7605716834525871E-3</v>
      </c>
    </row>
    <row r="76" spans="2:22" x14ac:dyDescent="0.25">
      <c r="B76" s="2">
        <v>74</v>
      </c>
      <c r="C76" s="1">
        <v>39048</v>
      </c>
      <c r="D76">
        <v>12121.71</v>
      </c>
      <c r="E76">
        <f t="shared" si="12"/>
        <v>-1.2903730160087437E-2</v>
      </c>
      <c r="F76">
        <f t="shared" si="17"/>
        <v>2.9636602156670289E-5</v>
      </c>
      <c r="G76" s="8">
        <f t="shared" si="13"/>
        <v>5.4439509693484829E-3</v>
      </c>
      <c r="I76">
        <v>6050.1</v>
      </c>
      <c r="J76">
        <f t="shared" si="18"/>
        <v>-1.1760670358210417E-2</v>
      </c>
      <c r="K76">
        <f t="shared" si="19"/>
        <v>2.8668048048064358E-5</v>
      </c>
      <c r="L76" s="8">
        <f t="shared" si="14"/>
        <v>5.3542551347563142E-3</v>
      </c>
      <c r="N76">
        <v>5308.65</v>
      </c>
      <c r="O76">
        <f t="shared" si="20"/>
        <v>-1.4994081039658965E-2</v>
      </c>
      <c r="P76">
        <f t="shared" si="21"/>
        <v>4.6906679358573182E-5</v>
      </c>
      <c r="Q76" s="8">
        <f t="shared" si="15"/>
        <v>6.8488451112996545E-3</v>
      </c>
      <c r="S76">
        <v>15885.38</v>
      </c>
      <c r="T76">
        <f t="shared" si="22"/>
        <v>9.5827030874632239E-3</v>
      </c>
      <c r="U76">
        <f t="shared" si="23"/>
        <v>9.8199342015180296E-5</v>
      </c>
      <c r="V76" s="8">
        <f t="shared" si="16"/>
        <v>9.9095581140220528E-3</v>
      </c>
    </row>
    <row r="77" spans="2:22" x14ac:dyDescent="0.25">
      <c r="B77" s="2">
        <v>75</v>
      </c>
      <c r="C77" s="1">
        <v>39049</v>
      </c>
      <c r="D77">
        <v>12136.44</v>
      </c>
      <c r="E77">
        <f t="shared" si="12"/>
        <v>1.2151750866834286E-3</v>
      </c>
      <c r="F77">
        <f t="shared" si="17"/>
        <v>3.3630377004583457E-5</v>
      </c>
      <c r="G77" s="8">
        <f t="shared" si="13"/>
        <v>5.7991703720949132E-3</v>
      </c>
      <c r="I77">
        <v>6025.9</v>
      </c>
      <c r="J77">
        <f t="shared" si="18"/>
        <v>-3.9999338853904439E-3</v>
      </c>
      <c r="K77">
        <f t="shared" si="19"/>
        <v>4.0862892565701284E-5</v>
      </c>
      <c r="L77" s="8">
        <f t="shared" si="14"/>
        <v>6.3924089798526882E-3</v>
      </c>
      <c r="N77">
        <v>5306.24</v>
      </c>
      <c r="O77">
        <f t="shared" si="20"/>
        <v>-4.5397605794314082E-4</v>
      </c>
      <c r="P77">
        <f t="shared" si="21"/>
        <v>6.252045659340316E-5</v>
      </c>
      <c r="Q77" s="8">
        <f t="shared" si="15"/>
        <v>7.906987833138682E-3</v>
      </c>
      <c r="S77">
        <v>15855.26</v>
      </c>
      <c r="T77">
        <f t="shared" si="22"/>
        <v>-1.8960830650572402E-3</v>
      </c>
      <c r="U77">
        <f t="shared" si="23"/>
        <v>9.7618341875174003E-5</v>
      </c>
      <c r="V77" s="8">
        <f t="shared" si="16"/>
        <v>9.8801994855961285E-3</v>
      </c>
    </row>
    <row r="78" spans="2:22" x14ac:dyDescent="0.25">
      <c r="B78" s="2">
        <v>76</v>
      </c>
      <c r="C78" s="1">
        <v>39050</v>
      </c>
      <c r="D78">
        <v>12226.73</v>
      </c>
      <c r="E78">
        <f t="shared" si="12"/>
        <v>7.4395786573327148E-3</v>
      </c>
      <c r="F78">
        <f t="shared" si="17"/>
        <v>3.2692150419501756E-5</v>
      </c>
      <c r="G78" s="8">
        <f t="shared" si="13"/>
        <v>5.7177049958442028E-3</v>
      </c>
      <c r="I78">
        <v>6084.4</v>
      </c>
      <c r="J78">
        <f t="shared" si="18"/>
        <v>9.7080933968369879E-3</v>
      </c>
      <c r="K78">
        <f t="shared" si="19"/>
        <v>3.8097561941080051E-5</v>
      </c>
      <c r="L78" s="8">
        <f t="shared" si="14"/>
        <v>6.1723222486419205E-3</v>
      </c>
      <c r="N78">
        <v>5381.25</v>
      </c>
      <c r="O78">
        <f t="shared" si="20"/>
        <v>1.4136186829091828E-2</v>
      </c>
      <c r="P78">
        <f t="shared" si="21"/>
        <v>5.705178745994158E-5</v>
      </c>
      <c r="Q78" s="8">
        <f t="shared" si="15"/>
        <v>7.5532633649265518E-3</v>
      </c>
      <c r="S78">
        <v>16076.2</v>
      </c>
      <c r="T78">
        <f t="shared" si="22"/>
        <v>1.3934807754650539E-2</v>
      </c>
      <c r="U78">
        <f t="shared" si="23"/>
        <v>8.9044135653563411E-5</v>
      </c>
      <c r="V78" s="8">
        <f t="shared" si="16"/>
        <v>9.4363200270848914E-3</v>
      </c>
    </row>
    <row r="79" spans="2:22" x14ac:dyDescent="0.25">
      <c r="B79" s="2">
        <v>77</v>
      </c>
      <c r="C79" s="1">
        <v>39051</v>
      </c>
      <c r="D79">
        <v>12221.93</v>
      </c>
      <c r="E79">
        <f t="shared" si="12"/>
        <v>-3.925824811702943E-4</v>
      </c>
      <c r="F79">
        <f t="shared" si="17"/>
        <v>3.3353215081014634E-5</v>
      </c>
      <c r="G79" s="8">
        <f t="shared" si="13"/>
        <v>5.7752242450847422E-3</v>
      </c>
      <c r="I79">
        <v>6048.8</v>
      </c>
      <c r="J79">
        <f t="shared" si="18"/>
        <v>-5.8510288606928307E-3</v>
      </c>
      <c r="K79">
        <f t="shared" si="19"/>
        <v>4.4342558221942808E-5</v>
      </c>
      <c r="L79" s="8">
        <f t="shared" si="14"/>
        <v>6.6590208155510979E-3</v>
      </c>
      <c r="N79">
        <v>5327.64</v>
      </c>
      <c r="O79">
        <f t="shared" si="20"/>
        <v>-9.9623693379790341E-3</v>
      </c>
      <c r="P79">
        <f t="shared" si="21"/>
        <v>6.9582069377068745E-5</v>
      </c>
      <c r="Q79" s="8">
        <f t="shared" si="15"/>
        <v>8.3415867421653498E-3</v>
      </c>
      <c r="S79">
        <v>16274.33</v>
      </c>
      <c r="T79">
        <f t="shared" si="22"/>
        <v>1.232442990258887E-2</v>
      </c>
      <c r="U79">
        <f t="shared" si="23"/>
        <v>9.8631628576761833E-5</v>
      </c>
      <c r="V79" s="8">
        <f t="shared" si="16"/>
        <v>9.9313457585949467E-3</v>
      </c>
    </row>
    <row r="80" spans="2:22" x14ac:dyDescent="0.25">
      <c r="B80" s="2">
        <v>78</v>
      </c>
      <c r="C80" s="1">
        <v>39052</v>
      </c>
      <c r="D80">
        <v>12194.13</v>
      </c>
      <c r="E80">
        <f t="shared" si="12"/>
        <v>-2.2745998381598562E-3</v>
      </c>
      <c r="F80">
        <f t="shared" si="17"/>
        <v>3.2384485293183602E-5</v>
      </c>
      <c r="G80" s="8">
        <f t="shared" si="13"/>
        <v>5.6907367970398699E-3</v>
      </c>
      <c r="I80">
        <v>6021.5</v>
      </c>
      <c r="J80">
        <f t="shared" si="18"/>
        <v>-4.5132918926068279E-3</v>
      </c>
      <c r="K80">
        <f t="shared" si="19"/>
        <v>4.3218335802130519E-5</v>
      </c>
      <c r="L80" s="8">
        <f t="shared" si="14"/>
        <v>6.5740653938130642E-3</v>
      </c>
      <c r="N80">
        <v>5254.05</v>
      </c>
      <c r="O80">
        <f t="shared" si="20"/>
        <v>-1.3812870238980137E-2</v>
      </c>
      <c r="P80">
        <f t="shared" si="21"/>
        <v>7.2185603192267403E-5</v>
      </c>
      <c r="Q80" s="8">
        <f t="shared" si="15"/>
        <v>8.4962111080332386E-3</v>
      </c>
      <c r="S80">
        <v>16321.78</v>
      </c>
      <c r="T80">
        <f t="shared" si="22"/>
        <v>2.9156346221319543E-3</v>
      </c>
      <c r="U80">
        <f t="shared" si="23"/>
        <v>1.0348853292617695E-4</v>
      </c>
      <c r="V80" s="8">
        <f t="shared" si="16"/>
        <v>1.0172931383145026E-2</v>
      </c>
    </row>
    <row r="81" spans="2:22" x14ac:dyDescent="0.25">
      <c r="B81" s="2">
        <v>79</v>
      </c>
      <c r="C81" s="1">
        <v>39055</v>
      </c>
      <c r="D81">
        <v>12283.85</v>
      </c>
      <c r="E81">
        <f t="shared" si="12"/>
        <v>7.3576384703132715E-3</v>
      </c>
      <c r="F81">
        <f t="shared" si="17"/>
        <v>3.1590493835325051E-5</v>
      </c>
      <c r="G81" s="8">
        <f t="shared" si="13"/>
        <v>5.6205421300195811E-3</v>
      </c>
      <c r="I81">
        <v>6050.4</v>
      </c>
      <c r="J81">
        <f t="shared" si="18"/>
        <v>4.7994685709540205E-3</v>
      </c>
      <c r="K81">
        <f t="shared" si="19"/>
        <v>4.0677102867504828E-5</v>
      </c>
      <c r="L81" s="8">
        <f t="shared" si="14"/>
        <v>6.3778603675139229E-3</v>
      </c>
      <c r="N81">
        <v>5296.08</v>
      </c>
      <c r="O81">
        <f t="shared" si="20"/>
        <v>7.9995432095240331E-3</v>
      </c>
      <c r="P81">
        <f t="shared" si="21"/>
        <v>8.2594722763744053E-5</v>
      </c>
      <c r="Q81" s="8">
        <f t="shared" si="15"/>
        <v>9.0881638829713035E-3</v>
      </c>
      <c r="S81">
        <v>16303.59</v>
      </c>
      <c r="T81">
        <f t="shared" si="22"/>
        <v>-1.114461780516617E-3</v>
      </c>
      <c r="U81">
        <f t="shared" si="23"/>
        <v>9.4826381005987112E-5</v>
      </c>
      <c r="V81" s="8">
        <f t="shared" si="16"/>
        <v>9.7378838053237791E-3</v>
      </c>
    </row>
    <row r="82" spans="2:22" x14ac:dyDescent="0.25">
      <c r="B82" s="2">
        <v>80</v>
      </c>
      <c r="C82" s="1">
        <v>39056</v>
      </c>
      <c r="D82">
        <v>12331.6</v>
      </c>
      <c r="E82">
        <f t="shared" si="12"/>
        <v>3.8872177696731886E-3</v>
      </c>
      <c r="F82">
        <f t="shared" si="17"/>
        <v>3.2248324538949419E-5</v>
      </c>
      <c r="G82" s="8">
        <f t="shared" si="13"/>
        <v>5.6787608277642241E-3</v>
      </c>
      <c r="I82">
        <v>6086.4</v>
      </c>
      <c r="J82">
        <f t="shared" si="18"/>
        <v>5.9500198333994449E-3</v>
      </c>
      <c r="K82">
        <f t="shared" si="19"/>
        <v>3.8714922083567137E-5</v>
      </c>
      <c r="L82" s="8">
        <f t="shared" si="14"/>
        <v>6.2221316350240564E-3</v>
      </c>
      <c r="N82">
        <v>5359.69</v>
      </c>
      <c r="O82">
        <f t="shared" si="20"/>
        <v>1.2010770230056885E-2</v>
      </c>
      <c r="P82">
        <f t="shared" si="21"/>
        <v>8.0962220238635002E-5</v>
      </c>
      <c r="Q82" s="8">
        <f t="shared" si="15"/>
        <v>8.9979008795738023E-3</v>
      </c>
      <c r="S82">
        <v>16265.76</v>
      </c>
      <c r="T82">
        <f t="shared" si="22"/>
        <v>-2.3203478497680527E-3</v>
      </c>
      <c r="U82">
        <f t="shared" si="23"/>
        <v>8.6292195038098634E-5</v>
      </c>
      <c r="V82" s="8">
        <f t="shared" si="16"/>
        <v>9.2893592372186064E-3</v>
      </c>
    </row>
    <row r="83" spans="2:22" x14ac:dyDescent="0.25">
      <c r="B83" s="2">
        <v>81</v>
      </c>
      <c r="C83" s="1">
        <v>39057</v>
      </c>
      <c r="D83">
        <v>12309.25</v>
      </c>
      <c r="E83">
        <f t="shared" si="12"/>
        <v>-1.8124168802102212E-3</v>
      </c>
      <c r="F83">
        <f t="shared" si="17"/>
        <v>3.1748251919083021E-5</v>
      </c>
      <c r="G83" s="8">
        <f t="shared" si="13"/>
        <v>5.6345587155591003E-3</v>
      </c>
      <c r="I83">
        <v>6090.3</v>
      </c>
      <c r="J83">
        <f t="shared" si="18"/>
        <v>6.4077287066255026E-4</v>
      </c>
      <c r="K83">
        <f t="shared" si="19"/>
        <v>3.8346537966762915E-5</v>
      </c>
      <c r="L83" s="8">
        <f t="shared" si="14"/>
        <v>6.1924581522011853E-3</v>
      </c>
      <c r="N83">
        <v>5350.62</v>
      </c>
      <c r="O83">
        <f t="shared" si="20"/>
        <v>-1.6922620524693983E-3</v>
      </c>
      <c r="P83">
        <f t="shared" si="21"/>
        <v>8.6517070735596442E-5</v>
      </c>
      <c r="Q83" s="8">
        <f t="shared" si="15"/>
        <v>9.3014553020264769E-3</v>
      </c>
      <c r="S83">
        <v>16371.28</v>
      </c>
      <c r="T83">
        <f t="shared" si="22"/>
        <v>6.4872468301512155E-3</v>
      </c>
      <c r="U83">
        <f t="shared" si="23"/>
        <v>7.8913980430577187E-5</v>
      </c>
      <c r="V83" s="8">
        <f t="shared" si="16"/>
        <v>8.8833541205209868E-3</v>
      </c>
    </row>
    <row r="84" spans="2:22" x14ac:dyDescent="0.25">
      <c r="B84" s="2">
        <v>82</v>
      </c>
      <c r="C84" s="1">
        <v>39058</v>
      </c>
      <c r="D84">
        <v>12278.41</v>
      </c>
      <c r="E84">
        <f t="shared" si="12"/>
        <v>-2.5054329061478275E-3</v>
      </c>
      <c r="F84">
        <f t="shared" si="17"/>
        <v>3.0917706951634937E-5</v>
      </c>
      <c r="G84" s="8">
        <f t="shared" si="13"/>
        <v>5.5603693179171951E-3</v>
      </c>
      <c r="I84">
        <v>6131.5</v>
      </c>
      <c r="J84">
        <f t="shared" si="18"/>
        <v>6.7648555900365857E-3</v>
      </c>
      <c r="K84">
        <f t="shared" si="19"/>
        <v>3.4127269949565123E-5</v>
      </c>
      <c r="L84" s="8">
        <f t="shared" si="14"/>
        <v>5.8418550092898683E-3</v>
      </c>
      <c r="N84">
        <v>5379.21</v>
      </c>
      <c r="O84">
        <f t="shared" si="20"/>
        <v>5.343306009397069E-3</v>
      </c>
      <c r="P84">
        <f t="shared" si="21"/>
        <v>7.9175708147179052E-5</v>
      </c>
      <c r="Q84" s="8">
        <f t="shared" si="15"/>
        <v>8.8980732828618046E-3</v>
      </c>
      <c r="S84">
        <v>16473.36</v>
      </c>
      <c r="T84">
        <f t="shared" si="22"/>
        <v>6.2353096398082451E-3</v>
      </c>
      <c r="U84">
        <f t="shared" si="23"/>
        <v>7.5555398442018736E-5</v>
      </c>
      <c r="V84" s="8">
        <f t="shared" si="16"/>
        <v>8.6922608360551819E-3</v>
      </c>
    </row>
    <row r="85" spans="2:22" x14ac:dyDescent="0.25">
      <c r="B85" s="2">
        <v>83</v>
      </c>
      <c r="C85" s="1">
        <v>39059</v>
      </c>
      <c r="D85">
        <v>12307.48</v>
      </c>
      <c r="E85">
        <f t="shared" si="12"/>
        <v>2.367570393886481E-3</v>
      </c>
      <c r="F85">
        <f t="shared" si="17"/>
        <v>3.0198711463897979E-5</v>
      </c>
      <c r="G85" s="8">
        <f t="shared" si="13"/>
        <v>5.4953354277876417E-3</v>
      </c>
      <c r="I85">
        <v>6152.4</v>
      </c>
      <c r="J85">
        <f t="shared" si="18"/>
        <v>3.4086275788958063E-3</v>
      </c>
      <c r="K85">
        <f t="shared" si="19"/>
        <v>3.5421435778958063E-5</v>
      </c>
      <c r="L85" s="8">
        <f t="shared" si="14"/>
        <v>5.95159102920875E-3</v>
      </c>
      <c r="N85">
        <v>5384.16</v>
      </c>
      <c r="O85">
        <f t="shared" si="20"/>
        <v>9.2020947313821509E-4</v>
      </c>
      <c r="P85">
        <f t="shared" si="21"/>
        <v>7.4732908592891275E-5</v>
      </c>
      <c r="Q85" s="8">
        <f t="shared" si="15"/>
        <v>8.6448197547948497E-3</v>
      </c>
      <c r="S85">
        <v>16417.82</v>
      </c>
      <c r="T85">
        <f t="shared" si="22"/>
        <v>-3.371504052603772E-3</v>
      </c>
      <c r="U85">
        <f t="shared" si="23"/>
        <v>7.2210795968276548E-5</v>
      </c>
      <c r="V85" s="8">
        <f t="shared" si="16"/>
        <v>8.4976935675674103E-3</v>
      </c>
    </row>
    <row r="86" spans="2:22" x14ac:dyDescent="0.25">
      <c r="B86" s="2">
        <v>84</v>
      </c>
      <c r="C86" s="1">
        <v>39062</v>
      </c>
      <c r="D86">
        <v>12328.48</v>
      </c>
      <c r="E86">
        <f t="shared" si="12"/>
        <v>1.7062794333202248E-3</v>
      </c>
      <c r="F86">
        <f t="shared" si="17"/>
        <v>2.9481092981735909E-5</v>
      </c>
      <c r="G86" s="8">
        <f t="shared" si="13"/>
        <v>5.4296494345156309E-3</v>
      </c>
      <c r="I86">
        <v>6159.8</v>
      </c>
      <c r="J86">
        <f t="shared" si="18"/>
        <v>1.2027826539237607E-3</v>
      </c>
      <c r="K86">
        <f t="shared" si="19"/>
        <v>3.2774080177009266E-5</v>
      </c>
      <c r="L86" s="8">
        <f t="shared" si="14"/>
        <v>5.7248650793716759E-3</v>
      </c>
      <c r="N86">
        <v>5427.56</v>
      </c>
      <c r="O86">
        <f t="shared" si="20"/>
        <v>8.060681703367014E-3</v>
      </c>
      <c r="P86">
        <f t="shared" si="21"/>
        <v>6.8248709031724651E-5</v>
      </c>
      <c r="Q86" s="8">
        <f t="shared" si="15"/>
        <v>8.2612776876052688E-3</v>
      </c>
      <c r="S86">
        <v>16527.990000000002</v>
      </c>
      <c r="T86">
        <f t="shared" si="22"/>
        <v>6.7103915136115452E-3</v>
      </c>
      <c r="U86">
        <f t="shared" si="23"/>
        <v>6.6662305231946699E-5</v>
      </c>
      <c r="V86" s="8">
        <f t="shared" si="16"/>
        <v>8.1646987226686261E-3</v>
      </c>
    </row>
    <row r="87" spans="2:22" x14ac:dyDescent="0.25">
      <c r="B87" s="2">
        <v>85</v>
      </c>
      <c r="C87" s="1">
        <v>39063</v>
      </c>
      <c r="D87">
        <v>12315.58</v>
      </c>
      <c r="E87">
        <f t="shared" si="12"/>
        <v>-1.0463577018415601E-3</v>
      </c>
      <c r="F87">
        <f t="shared" si="17"/>
        <v>2.870580486234136E-5</v>
      </c>
      <c r="G87" s="8">
        <f t="shared" si="13"/>
        <v>5.3577798445196834E-3</v>
      </c>
      <c r="I87">
        <v>6156.4</v>
      </c>
      <c r="J87">
        <f t="shared" si="18"/>
        <v>-5.5196597292128734E-4</v>
      </c>
      <c r="K87">
        <f t="shared" si="19"/>
        <v>2.9289821090950738E-5</v>
      </c>
      <c r="L87" s="8">
        <f t="shared" si="14"/>
        <v>5.4120071222191436E-3</v>
      </c>
      <c r="N87">
        <v>5426.82</v>
      </c>
      <c r="O87">
        <f t="shared" si="20"/>
        <v>-1.3634119199063506E-4</v>
      </c>
      <c r="P87">
        <f t="shared" si="21"/>
        <v>6.7961374368791049E-5</v>
      </c>
      <c r="Q87" s="8">
        <f t="shared" si="15"/>
        <v>8.243868895657612E-3</v>
      </c>
      <c r="S87">
        <v>16637.78</v>
      </c>
      <c r="T87">
        <f t="shared" si="22"/>
        <v>6.6426710083922619E-3</v>
      </c>
      <c r="U87">
        <f t="shared" si="23"/>
        <v>6.468954360194688E-5</v>
      </c>
      <c r="V87" s="8">
        <f t="shared" si="16"/>
        <v>8.0429810146454336E-3</v>
      </c>
    </row>
    <row r="88" spans="2:22" x14ac:dyDescent="0.25">
      <c r="B88" s="2">
        <v>86</v>
      </c>
      <c r="C88" s="1">
        <v>39064</v>
      </c>
      <c r="D88">
        <v>12317.5</v>
      </c>
      <c r="E88">
        <f t="shared" si="12"/>
        <v>1.5590008753140923E-4</v>
      </c>
      <c r="F88">
        <f t="shared" si="17"/>
        <v>2.7900134069176788E-5</v>
      </c>
      <c r="G88" s="8">
        <f t="shared" si="13"/>
        <v>5.2820577495117172E-3</v>
      </c>
      <c r="I88">
        <v>6192.5</v>
      </c>
      <c r="J88">
        <f t="shared" si="18"/>
        <v>5.8638165161458587E-3</v>
      </c>
      <c r="K88">
        <f t="shared" si="19"/>
        <v>2.606606783965293E-5</v>
      </c>
      <c r="L88" s="8">
        <f t="shared" si="14"/>
        <v>5.1054938879263123E-3</v>
      </c>
      <c r="N88">
        <v>5475.85</v>
      </c>
      <c r="O88">
        <f t="shared" si="20"/>
        <v>9.0347570031806216E-3</v>
      </c>
      <c r="P88">
        <f t="shared" si="21"/>
        <v>6.1998758372805145E-5</v>
      </c>
      <c r="Q88" s="8">
        <f t="shared" si="15"/>
        <v>7.873929030211356E-3</v>
      </c>
      <c r="S88">
        <v>16692.93</v>
      </c>
      <c r="T88">
        <f t="shared" si="22"/>
        <v>3.3147451162355468E-3</v>
      </c>
      <c r="U88">
        <f t="shared" si="23"/>
        <v>6.2814219773187074E-5</v>
      </c>
      <c r="V88" s="8">
        <f t="shared" si="16"/>
        <v>7.9255422384330951E-3</v>
      </c>
    </row>
    <row r="89" spans="2:22" x14ac:dyDescent="0.25">
      <c r="B89" s="2">
        <v>87</v>
      </c>
      <c r="C89" s="1">
        <v>39065</v>
      </c>
      <c r="D89">
        <v>12416.76</v>
      </c>
      <c r="E89">
        <f t="shared" si="12"/>
        <v>8.0584534199310102E-3</v>
      </c>
      <c r="F89">
        <f t="shared" si="17"/>
        <v>2.7086733978343034E-5</v>
      </c>
      <c r="G89" s="8">
        <f t="shared" si="13"/>
        <v>5.204491711814232E-3</v>
      </c>
      <c r="I89">
        <v>6228</v>
      </c>
      <c r="J89">
        <f t="shared" si="18"/>
        <v>5.7327412192167944E-3</v>
      </c>
      <c r="K89">
        <f t="shared" si="19"/>
        <v>2.6991233517426424E-5</v>
      </c>
      <c r="L89" s="8">
        <f t="shared" si="14"/>
        <v>5.1953087990442327E-3</v>
      </c>
      <c r="N89">
        <v>5509.58</v>
      </c>
      <c r="O89">
        <f t="shared" si="20"/>
        <v>6.1597742816182988E-3</v>
      </c>
      <c r="P89">
        <f t="shared" si="21"/>
        <v>6.3721305918777922E-5</v>
      </c>
      <c r="Q89" s="8">
        <f t="shared" si="15"/>
        <v>7.9825626160261298E-3</v>
      </c>
      <c r="S89">
        <v>16829.2</v>
      </c>
      <c r="T89">
        <f t="shared" si="22"/>
        <v>8.163336214792755E-3</v>
      </c>
      <c r="U89">
        <f t="shared" si="23"/>
        <v>5.8088017835911591E-5</v>
      </c>
      <c r="V89" s="8">
        <f t="shared" si="16"/>
        <v>7.6215495692091113E-3</v>
      </c>
    </row>
    <row r="90" spans="2:22" x14ac:dyDescent="0.25">
      <c r="B90" s="2">
        <v>88</v>
      </c>
      <c r="C90" s="1">
        <v>39066</v>
      </c>
      <c r="D90">
        <v>12445.52</v>
      </c>
      <c r="E90">
        <f t="shared" si="12"/>
        <v>2.3162242001939491E-3</v>
      </c>
      <c r="F90">
        <f t="shared" si="17"/>
        <v>2.8191230966736667E-5</v>
      </c>
      <c r="G90" s="8">
        <f t="shared" si="13"/>
        <v>5.3095415024968654E-3</v>
      </c>
      <c r="I90">
        <v>6260</v>
      </c>
      <c r="J90">
        <f t="shared" si="18"/>
        <v>5.1380860629415539E-3</v>
      </c>
      <c r="K90">
        <f t="shared" si="19"/>
        <v>2.7644443339830056E-5</v>
      </c>
      <c r="L90" s="8">
        <f t="shared" si="14"/>
        <v>5.2577983357894259E-3</v>
      </c>
      <c r="N90">
        <v>5541.62</v>
      </c>
      <c r="O90">
        <f t="shared" si="20"/>
        <v>5.8153253061031807E-3</v>
      </c>
      <c r="P90">
        <f t="shared" si="21"/>
        <v>6.1459002184173465E-5</v>
      </c>
      <c r="Q90" s="8">
        <f t="shared" si="15"/>
        <v>7.8395792096370501E-3</v>
      </c>
      <c r="S90">
        <v>16914.310000000001</v>
      </c>
      <c r="T90">
        <f t="shared" si="22"/>
        <v>5.0572813918665525E-3</v>
      </c>
      <c r="U90">
        <f t="shared" si="23"/>
        <v>5.8867899278240054E-5</v>
      </c>
      <c r="V90" s="8">
        <f t="shared" si="16"/>
        <v>7.6725419046258757E-3</v>
      </c>
    </row>
    <row r="91" spans="2:22" x14ac:dyDescent="0.25">
      <c r="B91" s="2">
        <v>89</v>
      </c>
      <c r="C91" s="1">
        <v>39069</v>
      </c>
      <c r="D91">
        <v>12441.27</v>
      </c>
      <c r="E91">
        <f t="shared" si="12"/>
        <v>-3.4148834279322998E-4</v>
      </c>
      <c r="F91">
        <f t="shared" si="17"/>
        <v>2.7525172068042216E-5</v>
      </c>
      <c r="G91" s="8">
        <f t="shared" si="13"/>
        <v>5.2464437543961358E-3</v>
      </c>
      <c r="I91">
        <v>6247.4</v>
      </c>
      <c r="J91">
        <f t="shared" si="18"/>
        <v>-2.0127795527157132E-3</v>
      </c>
      <c r="K91">
        <f t="shared" si="19"/>
        <v>2.7506027341611811E-5</v>
      </c>
      <c r="L91" s="8">
        <f t="shared" si="14"/>
        <v>5.2446188938388852E-3</v>
      </c>
      <c r="N91">
        <v>5530.32</v>
      </c>
      <c r="O91">
        <f t="shared" si="20"/>
        <v>-2.0391149158549633E-3</v>
      </c>
      <c r="P91">
        <f t="shared" si="21"/>
        <v>5.9033246005631402E-5</v>
      </c>
      <c r="Q91" s="8">
        <f t="shared" si="15"/>
        <v>7.6833095737209103E-3</v>
      </c>
      <c r="S91">
        <v>16962.11</v>
      </c>
      <c r="T91">
        <f t="shared" si="22"/>
        <v>2.826009455898542E-3</v>
      </c>
      <c r="U91">
        <f t="shared" si="23"/>
        <v>5.5831938348737065E-5</v>
      </c>
      <c r="V91" s="8">
        <f t="shared" si="16"/>
        <v>7.4720772445643962E-3</v>
      </c>
    </row>
    <row r="92" spans="2:22" x14ac:dyDescent="0.25">
      <c r="B92" s="2">
        <v>90</v>
      </c>
      <c r="C92" s="1">
        <v>39070</v>
      </c>
      <c r="D92">
        <v>12471.32</v>
      </c>
      <c r="E92">
        <f t="shared" si="12"/>
        <v>2.4153482723226222E-3</v>
      </c>
      <c r="F92">
        <f t="shared" si="17"/>
        <v>2.6725406679818574E-5</v>
      </c>
      <c r="G92" s="8">
        <f t="shared" si="13"/>
        <v>5.1696621436819806E-3</v>
      </c>
      <c r="I92">
        <v>6203.9</v>
      </c>
      <c r="J92">
        <f t="shared" si="18"/>
        <v>-6.962896564971028E-3</v>
      </c>
      <c r="K92">
        <f t="shared" si="19"/>
        <v>2.489737080781948E-5</v>
      </c>
      <c r="L92" s="8">
        <f t="shared" si="14"/>
        <v>4.9897265263558763E-3</v>
      </c>
      <c r="N92">
        <v>5484.76</v>
      </c>
      <c r="O92">
        <f t="shared" si="20"/>
        <v>-8.2382212964167527E-3</v>
      </c>
      <c r="P92">
        <f t="shared" si="21"/>
        <v>5.4217428119583241E-5</v>
      </c>
      <c r="Q92" s="8">
        <f t="shared" si="15"/>
        <v>7.3632484760181253E-3</v>
      </c>
      <c r="S92">
        <v>16776.88</v>
      </c>
      <c r="T92">
        <f t="shared" si="22"/>
        <v>-1.0920221599789151E-2</v>
      </c>
      <c r="U92">
        <f t="shared" si="23"/>
        <v>5.1468780425531378E-5</v>
      </c>
      <c r="V92" s="8">
        <f t="shared" si="16"/>
        <v>7.1741745466312274E-3</v>
      </c>
    </row>
    <row r="93" spans="2:22" x14ac:dyDescent="0.25">
      <c r="B93" s="2">
        <v>91</v>
      </c>
      <c r="C93" s="1">
        <v>39071</v>
      </c>
      <c r="D93">
        <v>12463.87</v>
      </c>
      <c r="E93">
        <f t="shared" si="12"/>
        <v>-5.9737060712089084E-4</v>
      </c>
      <c r="F93">
        <f t="shared" si="17"/>
        <v>2.6115805172689779E-5</v>
      </c>
      <c r="G93" s="8">
        <f t="shared" si="13"/>
        <v>5.1103625284993019E-3</v>
      </c>
      <c r="I93">
        <v>6198.6</v>
      </c>
      <c r="J93">
        <f t="shared" si="18"/>
        <v>-8.5430132658477292E-4</v>
      </c>
      <c r="K93">
        <f t="shared" si="19"/>
        <v>2.7520465136066938E-5</v>
      </c>
      <c r="L93" s="8">
        <f t="shared" si="14"/>
        <v>5.2459951521200377E-3</v>
      </c>
      <c r="N93">
        <v>5514.42</v>
      </c>
      <c r="O93">
        <f t="shared" si="20"/>
        <v>5.4077115498216612E-3</v>
      </c>
      <c r="P93">
        <f t="shared" si="21"/>
        <v>5.5415419159218616E-5</v>
      </c>
      <c r="Q93" s="8">
        <f t="shared" si="15"/>
        <v>7.444153354090619E-3</v>
      </c>
      <c r="S93">
        <v>17011.04</v>
      </c>
      <c r="T93">
        <f t="shared" si="22"/>
        <v>1.3957303145757724E-2</v>
      </c>
      <c r="U93">
        <f t="shared" si="23"/>
        <v>5.7650028431338398E-5</v>
      </c>
      <c r="V93" s="8">
        <f t="shared" si="16"/>
        <v>7.5927615813574968E-3</v>
      </c>
    </row>
    <row r="94" spans="2:22" x14ac:dyDescent="0.25">
      <c r="B94" s="2">
        <v>92</v>
      </c>
      <c r="C94" s="1">
        <v>39072</v>
      </c>
      <c r="D94">
        <v>12421.25</v>
      </c>
      <c r="E94">
        <f t="shared" si="12"/>
        <v>-3.4194836756160645E-3</v>
      </c>
      <c r="F94">
        <f t="shared" si="17"/>
        <v>2.5364174253761807E-5</v>
      </c>
      <c r="G94" s="8">
        <f t="shared" si="13"/>
        <v>5.036285759740188E-3</v>
      </c>
      <c r="I94">
        <v>6183.7</v>
      </c>
      <c r="J94">
        <f t="shared" si="18"/>
        <v>-2.4037685929081641E-3</v>
      </c>
      <c r="K94">
        <f t="shared" si="19"/>
        <v>2.4540788273512229E-5</v>
      </c>
      <c r="L94" s="8">
        <f t="shared" si="14"/>
        <v>4.9538659926881582E-3</v>
      </c>
      <c r="N94">
        <v>5510.39</v>
      </c>
      <c r="O94">
        <f t="shared" si="20"/>
        <v>-7.3081121858685873E-4</v>
      </c>
      <c r="P94">
        <f t="shared" si="21"/>
        <v>5.3118574369379486E-5</v>
      </c>
      <c r="Q94" s="8">
        <f t="shared" si="15"/>
        <v>7.2882490606029299E-3</v>
      </c>
      <c r="S94">
        <v>17047.830000000002</v>
      </c>
      <c r="T94">
        <f t="shared" si="22"/>
        <v>2.1627131556918844E-3</v>
      </c>
      <c r="U94">
        <f t="shared" si="23"/>
        <v>7.0157644807510513E-5</v>
      </c>
      <c r="V94" s="8">
        <f t="shared" si="16"/>
        <v>8.3760160462782365E-3</v>
      </c>
    </row>
    <row r="95" spans="2:22" x14ac:dyDescent="0.25">
      <c r="B95" s="2">
        <v>93</v>
      </c>
      <c r="C95" s="1">
        <v>39073</v>
      </c>
      <c r="D95">
        <v>12343.21</v>
      </c>
      <c r="E95">
        <f t="shared" si="12"/>
        <v>-6.2827815235987419E-3</v>
      </c>
      <c r="F95">
        <f t="shared" si="17"/>
        <v>2.496525369926515E-5</v>
      </c>
      <c r="G95" s="8">
        <f t="shared" si="13"/>
        <v>4.996524161781383E-3</v>
      </c>
      <c r="I95">
        <v>6190</v>
      </c>
      <c r="J95">
        <f t="shared" si="18"/>
        <v>1.018807510066818E-3</v>
      </c>
      <c r="K95">
        <f t="shared" si="19"/>
        <v>2.2453986704673943E-5</v>
      </c>
      <c r="L95" s="8">
        <f t="shared" si="14"/>
        <v>4.7385637807962388E-3</v>
      </c>
      <c r="N95">
        <v>5453.94</v>
      </c>
      <c r="O95">
        <f t="shared" si="20"/>
        <v>-1.0244283979899921E-2</v>
      </c>
      <c r="P95">
        <f t="shared" si="21"/>
        <v>4.8503792753280298E-5</v>
      </c>
      <c r="Q95" s="8">
        <f t="shared" si="15"/>
        <v>6.9644664370847745E-3</v>
      </c>
      <c r="S95">
        <v>17104.96</v>
      </c>
      <c r="T95">
        <f t="shared" si="22"/>
        <v>3.3511596490578199E-3</v>
      </c>
      <c r="U95">
        <f t="shared" si="23"/>
        <v>6.4186334821239783E-5</v>
      </c>
      <c r="V95" s="8">
        <f t="shared" si="16"/>
        <v>8.0116374619199904E-3</v>
      </c>
    </row>
    <row r="96" spans="2:22" x14ac:dyDescent="0.25">
      <c r="B96" s="2">
        <v>94</v>
      </c>
      <c r="C96" s="1">
        <v>39078</v>
      </c>
      <c r="D96">
        <v>12510.57</v>
      </c>
      <c r="E96">
        <f t="shared" si="12"/>
        <v>1.3558871638739079E-2</v>
      </c>
      <c r="F96">
        <f t="shared" si="17"/>
        <v>2.5388591121966285E-5</v>
      </c>
      <c r="G96" s="8">
        <f t="shared" si="13"/>
        <v>5.038709271427186E-3</v>
      </c>
      <c r="I96">
        <v>6245.2</v>
      </c>
      <c r="J96">
        <f t="shared" si="18"/>
        <v>8.9176090468497289E-3</v>
      </c>
      <c r="K96">
        <f t="shared" si="19"/>
        <v>2.0072079195284764E-5</v>
      </c>
      <c r="L96" s="8">
        <f t="shared" si="14"/>
        <v>4.4801874062682647E-3</v>
      </c>
      <c r="N96">
        <v>5540.01</v>
      </c>
      <c r="O96">
        <f t="shared" si="20"/>
        <v>1.5781251718940917E-2</v>
      </c>
      <c r="P96">
        <f t="shared" si="21"/>
        <v>5.3457068590641318E-5</v>
      </c>
      <c r="Q96" s="8">
        <f t="shared" si="15"/>
        <v>7.31143409945281E-3</v>
      </c>
      <c r="S96">
        <v>17248.63</v>
      </c>
      <c r="T96">
        <f t="shared" si="22"/>
        <v>8.3993180925299969E-3</v>
      </c>
      <c r="U96">
        <f t="shared" si="23"/>
        <v>5.9357142032912085E-5</v>
      </c>
      <c r="V96" s="8">
        <f t="shared" si="16"/>
        <v>7.7043586386481315E-3</v>
      </c>
    </row>
    <row r="97" spans="2:22" x14ac:dyDescent="0.25">
      <c r="B97" s="2">
        <v>95</v>
      </c>
      <c r="C97" s="1">
        <v>39079</v>
      </c>
      <c r="D97">
        <v>12501.52</v>
      </c>
      <c r="E97">
        <f t="shared" si="12"/>
        <v>-7.2338830285105093E-4</v>
      </c>
      <c r="F97">
        <f t="shared" si="17"/>
        <v>3.0012196382152561E-5</v>
      </c>
      <c r="G97" s="8">
        <f t="shared" si="13"/>
        <v>5.4783388341861951E-3</v>
      </c>
      <c r="I97">
        <v>6240.9</v>
      </c>
      <c r="J97">
        <f t="shared" si="18"/>
        <v>-6.8852879011083428E-4</v>
      </c>
      <c r="K97">
        <f t="shared" si="19"/>
        <v>2.6684344091392966E-5</v>
      </c>
      <c r="L97" s="8">
        <f t="shared" si="14"/>
        <v>5.1656891206685067E-3</v>
      </c>
      <c r="N97">
        <v>5533.36</v>
      </c>
      <c r="O97">
        <f t="shared" si="20"/>
        <v>-1.2003588441177084E-3</v>
      </c>
      <c r="P97">
        <f t="shared" si="21"/>
        <v>7.0621997096575215E-5</v>
      </c>
      <c r="Q97" s="8">
        <f t="shared" si="15"/>
        <v>8.4036894931080845E-3</v>
      </c>
      <c r="S97">
        <v>17224.810000000001</v>
      </c>
      <c r="T97">
        <f t="shared" si="22"/>
        <v>-1.3809792429891365E-3</v>
      </c>
      <c r="U97">
        <f t="shared" si="23"/>
        <v>6.0377713347886872E-5</v>
      </c>
      <c r="V97" s="8">
        <f t="shared" si="16"/>
        <v>7.7703097330728632E-3</v>
      </c>
    </row>
    <row r="98" spans="2:22" x14ac:dyDescent="0.25">
      <c r="B98" s="2">
        <v>96</v>
      </c>
      <c r="C98" s="1">
        <v>39080</v>
      </c>
      <c r="D98">
        <v>12463.15</v>
      </c>
      <c r="E98">
        <f t="shared" si="12"/>
        <v>-3.0692267820233701E-3</v>
      </c>
      <c r="F98">
        <f t="shared" si="17"/>
        <v>2.9151727679592777E-5</v>
      </c>
      <c r="G98" s="8">
        <f t="shared" si="13"/>
        <v>5.3992339900760713E-3</v>
      </c>
      <c r="I98">
        <v>6220.8</v>
      </c>
      <c r="J98">
        <f t="shared" si="18"/>
        <v>-3.2206893236551549E-3</v>
      </c>
      <c r="K98">
        <f t="shared" si="19"/>
        <v>2.3769215598381825E-5</v>
      </c>
      <c r="L98" s="8">
        <f t="shared" si="14"/>
        <v>4.8753682525919852E-3</v>
      </c>
      <c r="N98">
        <v>5541.76</v>
      </c>
      <c r="O98">
        <f t="shared" si="20"/>
        <v>1.5180649731809509E-3</v>
      </c>
      <c r="P98">
        <f t="shared" si="21"/>
        <v>6.4550704259898442E-5</v>
      </c>
      <c r="Q98" s="8">
        <f t="shared" si="15"/>
        <v>8.034345291303981E-3</v>
      </c>
      <c r="S98">
        <v>17225.830000000002</v>
      </c>
      <c r="T98">
        <f t="shared" si="22"/>
        <v>5.9216908633560337E-5</v>
      </c>
      <c r="U98">
        <f t="shared" si="23"/>
        <v>5.5045635655971753E-5</v>
      </c>
      <c r="V98" s="8">
        <f t="shared" si="16"/>
        <v>7.4192746044321441E-3</v>
      </c>
    </row>
    <row r="99" spans="2:22" x14ac:dyDescent="0.25">
      <c r="B99" s="2">
        <v>97</v>
      </c>
      <c r="C99" s="1">
        <v>39086</v>
      </c>
      <c r="D99">
        <v>12480.69</v>
      </c>
      <c r="E99">
        <f t="shared" si="12"/>
        <v>1.4073488644524759E-3</v>
      </c>
      <c r="F99">
        <f t="shared" si="17"/>
        <v>2.8575972086062473E-5</v>
      </c>
      <c r="G99" s="8">
        <f t="shared" si="13"/>
        <v>5.3456498282306586E-3</v>
      </c>
      <c r="I99">
        <v>6287</v>
      </c>
      <c r="J99">
        <f t="shared" si="18"/>
        <v>1.0641718106995855E-2</v>
      </c>
      <c r="K99">
        <f t="shared" si="19"/>
        <v>2.2279259418808434E-5</v>
      </c>
      <c r="L99" s="8">
        <f t="shared" si="14"/>
        <v>4.7200910392500304E-3</v>
      </c>
      <c r="N99">
        <v>5574.56</v>
      </c>
      <c r="O99">
        <f t="shared" si="20"/>
        <v>5.9186973091581337E-3</v>
      </c>
      <c r="P99">
        <f t="shared" si="21"/>
        <v>5.9088018501882671E-5</v>
      </c>
      <c r="Q99" s="8">
        <f t="shared" si="15"/>
        <v>7.6868731290351518E-3</v>
      </c>
      <c r="S99">
        <v>17353.669999999998</v>
      </c>
      <c r="T99">
        <f t="shared" si="22"/>
        <v>7.4214130755961534E-3</v>
      </c>
      <c r="U99">
        <f t="shared" si="23"/>
        <v>5.0026209488806197E-5</v>
      </c>
      <c r="V99" s="8">
        <f t="shared" si="16"/>
        <v>7.0729208597867261E-3</v>
      </c>
    </row>
    <row r="100" spans="2:22" x14ac:dyDescent="0.25">
      <c r="B100" s="2">
        <v>98</v>
      </c>
      <c r="C100" s="1">
        <v>39087</v>
      </c>
      <c r="D100">
        <v>12398.01</v>
      </c>
      <c r="E100">
        <f t="shared" si="12"/>
        <v>-6.6246337341926038E-3</v>
      </c>
      <c r="F100">
        <f t="shared" si="17"/>
        <v>2.7799935871443905E-5</v>
      </c>
      <c r="G100" s="8">
        <f t="shared" si="13"/>
        <v>5.2725644492451589E-3</v>
      </c>
      <c r="I100">
        <v>6220.1</v>
      </c>
      <c r="J100">
        <f t="shared" si="18"/>
        <v>-1.0641005248926298E-2</v>
      </c>
      <c r="K100">
        <f t="shared" si="19"/>
        <v>3.2396674997717367E-5</v>
      </c>
      <c r="L100" s="8">
        <f t="shared" si="14"/>
        <v>5.6918077091304984E-3</v>
      </c>
      <c r="N100">
        <v>5517.35</v>
      </c>
      <c r="O100">
        <f t="shared" si="20"/>
        <v>-1.0262693378490863E-2</v>
      </c>
      <c r="P100">
        <f t="shared" si="21"/>
        <v>5.6976787787160705E-5</v>
      </c>
      <c r="Q100" s="8">
        <f t="shared" si="15"/>
        <v>7.5482970123837007E-3</v>
      </c>
      <c r="S100">
        <v>17091.59</v>
      </c>
      <c r="T100">
        <f t="shared" si="22"/>
        <v>-1.5102280958436926E-2</v>
      </c>
      <c r="U100">
        <f t="shared" si="23"/>
        <v>5.0486837337537812E-5</v>
      </c>
      <c r="V100" s="8">
        <f t="shared" si="16"/>
        <v>7.1054090197213704E-3</v>
      </c>
    </row>
    <row r="101" spans="2:22" x14ac:dyDescent="0.25">
      <c r="B101" s="2">
        <v>99</v>
      </c>
      <c r="C101" s="1">
        <v>39091</v>
      </c>
      <c r="D101">
        <v>12416.6</v>
      </c>
      <c r="E101">
        <f t="shared" si="12"/>
        <v>1.4994341833891201E-3</v>
      </c>
      <c r="F101">
        <f t="shared" si="17"/>
        <v>2.8269310990315859E-5</v>
      </c>
      <c r="G101" s="8">
        <f t="shared" si="13"/>
        <v>5.3168892211814854E-3</v>
      </c>
      <c r="I101">
        <v>6196.1</v>
      </c>
      <c r="J101">
        <f t="shared" si="18"/>
        <v>-3.8584588672207838E-3</v>
      </c>
      <c r="K101">
        <f t="shared" si="19"/>
        <v>4.1387135722507271E-5</v>
      </c>
      <c r="L101" s="8">
        <f t="shared" si="14"/>
        <v>6.4332834324711098E-3</v>
      </c>
      <c r="N101">
        <v>5533.03</v>
      </c>
      <c r="O101">
        <f t="shared" si="20"/>
        <v>2.8419440492264184E-3</v>
      </c>
      <c r="P101">
        <f t="shared" si="21"/>
        <v>6.1219609940071172E-5</v>
      </c>
      <c r="Q101" s="8">
        <f t="shared" si="15"/>
        <v>7.8242961306478655E-3</v>
      </c>
      <c r="S101">
        <v>17237.77</v>
      </c>
      <c r="T101">
        <f t="shared" si="22"/>
        <v>8.5527443614081718E-3</v>
      </c>
      <c r="U101">
        <f t="shared" si="23"/>
        <v>6.66818903438155E-5</v>
      </c>
      <c r="V101" s="8">
        <f t="shared" si="16"/>
        <v>8.1658980120875562E-3</v>
      </c>
    </row>
    <row r="102" spans="2:22" x14ac:dyDescent="0.25">
      <c r="B102" s="2">
        <v>100</v>
      </c>
      <c r="C102" s="1">
        <v>39092</v>
      </c>
      <c r="D102">
        <v>12442.16</v>
      </c>
      <c r="E102">
        <f t="shared" si="12"/>
        <v>2.058534542467301E-3</v>
      </c>
      <c r="F102">
        <f t="shared" si="17"/>
        <v>2.751003347457528E-5</v>
      </c>
      <c r="G102" s="8">
        <f t="shared" si="13"/>
        <v>5.2450008078717475E-3</v>
      </c>
      <c r="I102">
        <v>6160.7</v>
      </c>
      <c r="J102">
        <f t="shared" si="18"/>
        <v>-5.7132712512710489E-3</v>
      </c>
      <c r="K102">
        <f t="shared" si="19"/>
        <v>3.8439846756416268E-5</v>
      </c>
      <c r="L102" s="8">
        <f t="shared" si="14"/>
        <v>6.1999876416341561E-3</v>
      </c>
      <c r="N102">
        <v>5501.95</v>
      </c>
      <c r="O102">
        <f t="shared" si="20"/>
        <v>-5.61717539937429E-3</v>
      </c>
      <c r="P102">
        <f t="shared" si="21"/>
        <v>5.6555816942791657E-5</v>
      </c>
      <c r="Q102" s="8">
        <f t="shared" si="15"/>
        <v>7.5203601604438902E-3</v>
      </c>
      <c r="S102">
        <v>16942.400000000001</v>
      </c>
      <c r="T102">
        <f t="shared" si="22"/>
        <v>-1.7135047050749544E-2</v>
      </c>
      <c r="U102">
        <f t="shared" si="23"/>
        <v>6.7271681637245888E-5</v>
      </c>
      <c r="V102" s="8">
        <f t="shared" si="16"/>
        <v>8.2019315796491438E-3</v>
      </c>
    </row>
    <row r="103" spans="2:22" x14ac:dyDescent="0.25">
      <c r="B103" s="2">
        <v>101</v>
      </c>
      <c r="C103" s="1">
        <v>39093</v>
      </c>
      <c r="D103">
        <v>12514.98</v>
      </c>
      <c r="E103">
        <f t="shared" si="12"/>
        <v>5.8526815279661823E-3</v>
      </c>
      <c r="F103">
        <f t="shared" si="17"/>
        <v>2.6830956692648718E-5</v>
      </c>
      <c r="G103" s="8">
        <f t="shared" si="13"/>
        <v>5.1798606827451179E-3</v>
      </c>
      <c r="I103">
        <v>6230.1</v>
      </c>
      <c r="J103">
        <f t="shared" si="18"/>
        <v>1.1264953657863643E-2</v>
      </c>
      <c r="K103">
        <f t="shared" si="19"/>
        <v>3.7794946243339784E-5</v>
      </c>
      <c r="L103" s="8">
        <f t="shared" si="14"/>
        <v>6.1477594490464398E-3</v>
      </c>
      <c r="N103">
        <v>5609.8</v>
      </c>
      <c r="O103">
        <f t="shared" si="20"/>
        <v>1.960214105907912E-2</v>
      </c>
      <c r="P103">
        <f t="shared" si="21"/>
        <v>5.4361555613499176E-5</v>
      </c>
      <c r="Q103" s="8">
        <f t="shared" si="15"/>
        <v>7.3730289307379756E-3</v>
      </c>
      <c r="S103">
        <v>16838.169999999998</v>
      </c>
      <c r="T103">
        <f t="shared" si="22"/>
        <v>-6.1520209651527054E-3</v>
      </c>
      <c r="U103">
        <f t="shared" si="23"/>
        <v>8.7912010821066639E-5</v>
      </c>
      <c r="V103" s="8">
        <f t="shared" si="16"/>
        <v>9.3761405077497986E-3</v>
      </c>
    </row>
    <row r="104" spans="2:22" x14ac:dyDescent="0.25">
      <c r="B104" s="2">
        <v>102</v>
      </c>
      <c r="C104" s="1">
        <v>39094</v>
      </c>
      <c r="D104">
        <v>12556.08</v>
      </c>
      <c r="E104">
        <f t="shared" si="12"/>
        <v>3.2840643772503323E-3</v>
      </c>
      <c r="F104">
        <f t="shared" si="17"/>
        <v>2.7047553203940705E-5</v>
      </c>
      <c r="G104" s="8">
        <f t="shared" si="13"/>
        <v>5.2007262188987326E-3</v>
      </c>
      <c r="I104">
        <v>6239</v>
      </c>
      <c r="J104">
        <f t="shared" si="18"/>
        <v>1.4285484984189075E-3</v>
      </c>
      <c r="K104">
        <f t="shared" si="19"/>
        <v>4.7705194080053716E-5</v>
      </c>
      <c r="L104" s="8">
        <f t="shared" si="14"/>
        <v>6.906894677063906E-3</v>
      </c>
      <c r="N104">
        <v>5617.62</v>
      </c>
      <c r="O104">
        <f t="shared" si="20"/>
        <v>1.3939890905201092E-3</v>
      </c>
      <c r="P104">
        <f t="shared" si="21"/>
        <v>8.3311825076009659E-5</v>
      </c>
      <c r="Q104" s="8">
        <f t="shared" si="15"/>
        <v>9.1275311599582978E-3</v>
      </c>
      <c r="S104">
        <v>17057.009999999998</v>
      </c>
      <c r="T104">
        <f t="shared" si="22"/>
        <v>1.2996661751247324E-2</v>
      </c>
      <c r="U104">
        <f t="shared" si="23"/>
        <v>8.3346493224494014E-5</v>
      </c>
      <c r="V104" s="8">
        <f t="shared" si="16"/>
        <v>9.1294300602224893E-3</v>
      </c>
    </row>
    <row r="105" spans="2:22" x14ac:dyDescent="0.25">
      <c r="B105" s="2">
        <v>103</v>
      </c>
      <c r="C105" s="1">
        <v>39098</v>
      </c>
      <c r="D105">
        <v>12582.59</v>
      </c>
      <c r="E105">
        <f t="shared" si="12"/>
        <v>2.1113277392307327E-3</v>
      </c>
      <c r="F105">
        <f t="shared" si="17"/>
        <v>2.6573023889683659E-5</v>
      </c>
      <c r="G105" s="8">
        <f t="shared" si="13"/>
        <v>5.1549028981818521E-3</v>
      </c>
      <c r="I105">
        <v>6215.7</v>
      </c>
      <c r="J105">
        <f t="shared" si="18"/>
        <v>-3.7345728482128838E-3</v>
      </c>
      <c r="K105">
        <f t="shared" si="19"/>
        <v>4.2626356337018752E-5</v>
      </c>
      <c r="L105" s="8">
        <f t="shared" si="14"/>
        <v>6.5288863014314131E-3</v>
      </c>
      <c r="N105">
        <v>5591.54</v>
      </c>
      <c r="O105">
        <f t="shared" si="20"/>
        <v>-4.6425354509560856E-3</v>
      </c>
      <c r="P105">
        <f t="shared" si="21"/>
        <v>7.6170966352729469E-5</v>
      </c>
      <c r="Q105" s="8">
        <f t="shared" si="15"/>
        <v>8.7275979715342906E-3</v>
      </c>
      <c r="S105">
        <v>17202.46</v>
      </c>
      <c r="T105">
        <f t="shared" si="22"/>
        <v>8.5272858490439262E-3</v>
      </c>
      <c r="U105">
        <f t="shared" si="23"/>
        <v>9.1149531704816248E-5</v>
      </c>
      <c r="V105" s="8">
        <f t="shared" si="16"/>
        <v>9.5472263880572276E-3</v>
      </c>
    </row>
    <row r="106" spans="2:22" x14ac:dyDescent="0.25">
      <c r="B106" s="2">
        <v>104</v>
      </c>
      <c r="C106" s="1">
        <v>39099</v>
      </c>
      <c r="D106">
        <v>12577.15</v>
      </c>
      <c r="E106">
        <f t="shared" si="12"/>
        <v>-4.3234342055177111E-4</v>
      </c>
      <c r="F106">
        <f t="shared" si="17"/>
        <v>2.592771205381067E-5</v>
      </c>
      <c r="G106" s="8">
        <f t="shared" si="13"/>
        <v>5.0919261634287932E-3</v>
      </c>
      <c r="I106">
        <v>6204.5</v>
      </c>
      <c r="J106">
        <f t="shared" si="18"/>
        <v>-1.8018887655452834E-3</v>
      </c>
      <c r="K106">
        <f t="shared" si="19"/>
        <v>3.94366180530185E-5</v>
      </c>
      <c r="L106" s="8">
        <f t="shared" si="14"/>
        <v>6.279858123637707E-3</v>
      </c>
      <c r="N106">
        <v>5561.78</v>
      </c>
      <c r="O106">
        <f t="shared" si="20"/>
        <v>-5.3223262285524596E-3</v>
      </c>
      <c r="P106">
        <f t="shared" si="21"/>
        <v>7.1377739959715495E-5</v>
      </c>
      <c r="Q106" s="8">
        <f t="shared" si="15"/>
        <v>8.4485347818255147E-3</v>
      </c>
      <c r="S106">
        <v>17261.349999999999</v>
      </c>
      <c r="T106">
        <f t="shared" si="22"/>
        <v>3.4233475909840466E-3</v>
      </c>
      <c r="U106">
        <f t="shared" si="23"/>
        <v>8.9468405621689196E-5</v>
      </c>
      <c r="V106" s="8">
        <f t="shared" si="16"/>
        <v>9.4587740020411308E-3</v>
      </c>
    </row>
    <row r="107" spans="2:22" x14ac:dyDescent="0.25">
      <c r="B107" s="2">
        <v>105</v>
      </c>
      <c r="C107" s="1">
        <v>39100</v>
      </c>
      <c r="D107">
        <v>12567.93</v>
      </c>
      <c r="E107">
        <f t="shared" si="12"/>
        <v>-7.3307545827149597E-4</v>
      </c>
      <c r="F107">
        <f t="shared" si="17"/>
        <v>2.5176611100266582E-5</v>
      </c>
      <c r="G107" s="8">
        <f t="shared" si="13"/>
        <v>5.0176300282370944E-3</v>
      </c>
      <c r="I107">
        <v>6210.3</v>
      </c>
      <c r="J107">
        <f t="shared" si="18"/>
        <v>9.3480538318964975E-4</v>
      </c>
      <c r="K107">
        <f t="shared" si="19"/>
        <v>3.5411556433402986E-5</v>
      </c>
      <c r="L107" s="8">
        <f t="shared" si="14"/>
        <v>5.9507609961586411E-3</v>
      </c>
      <c r="N107">
        <v>5555.04</v>
      </c>
      <c r="O107">
        <f t="shared" si="20"/>
        <v>-1.2118422519408862E-3</v>
      </c>
      <c r="P107">
        <f t="shared" si="21"/>
        <v>6.7599647907987109E-5</v>
      </c>
      <c r="Q107" s="8">
        <f t="shared" si="15"/>
        <v>8.2219005046270839E-3</v>
      </c>
      <c r="S107">
        <v>17370.93</v>
      </c>
      <c r="T107">
        <f t="shared" si="22"/>
        <v>6.3482867794234952E-3</v>
      </c>
      <c r="U107">
        <f t="shared" si="23"/>
        <v>8.2378275599265499E-5</v>
      </c>
      <c r="V107" s="8">
        <f t="shared" si="16"/>
        <v>9.0762478811051376E-3</v>
      </c>
    </row>
    <row r="108" spans="2:22" x14ac:dyDescent="0.25">
      <c r="B108" s="2">
        <v>106</v>
      </c>
      <c r="C108" s="1">
        <v>39101</v>
      </c>
      <c r="D108">
        <v>12565.53</v>
      </c>
      <c r="E108">
        <f t="shared" si="12"/>
        <v>-1.9096223483100529E-4</v>
      </c>
      <c r="F108">
        <f t="shared" si="17"/>
        <v>2.4457653587530759E-5</v>
      </c>
      <c r="G108" s="8">
        <f t="shared" si="13"/>
        <v>4.9454679846836292E-3</v>
      </c>
      <c r="I108">
        <v>6237.2</v>
      </c>
      <c r="J108">
        <f t="shared" si="18"/>
        <v>4.3315137755019295E-3</v>
      </c>
      <c r="K108">
        <f t="shared" si="19"/>
        <v>3.1570244943721912E-5</v>
      </c>
      <c r="L108" s="8">
        <f t="shared" si="14"/>
        <v>5.6187405122253078E-3</v>
      </c>
      <c r="N108">
        <v>5614.7</v>
      </c>
      <c r="O108">
        <f t="shared" si="20"/>
        <v>1.0739796653129385E-2</v>
      </c>
      <c r="P108">
        <f t="shared" si="21"/>
        <v>6.1796025489637828E-5</v>
      </c>
      <c r="Q108" s="8">
        <f t="shared" si="15"/>
        <v>7.8610448090338358E-3</v>
      </c>
      <c r="S108">
        <v>17310.439999999999</v>
      </c>
      <c r="T108">
        <f t="shared" si="22"/>
        <v>-3.482254548259742E-3</v>
      </c>
      <c r="U108">
        <f t="shared" si="23"/>
        <v>7.8541122826388429E-5</v>
      </c>
      <c r="V108" s="8">
        <f t="shared" si="16"/>
        <v>8.8623429648365809E-3</v>
      </c>
    </row>
    <row r="109" spans="2:22" x14ac:dyDescent="0.25">
      <c r="B109" s="2">
        <v>107</v>
      </c>
      <c r="C109" s="1">
        <v>39104</v>
      </c>
      <c r="D109">
        <v>12477.16</v>
      </c>
      <c r="E109">
        <f t="shared" si="12"/>
        <v>-7.032731607819232E-3</v>
      </c>
      <c r="F109">
        <f t="shared" si="17"/>
        <v>2.3745057898666632E-5</v>
      </c>
      <c r="G109" s="8">
        <f t="shared" si="13"/>
        <v>4.8728900971257939E-3</v>
      </c>
      <c r="I109">
        <v>6218.4</v>
      </c>
      <c r="J109">
        <f t="shared" si="18"/>
        <v>-3.0141730263580106E-3</v>
      </c>
      <c r="K109">
        <f t="shared" si="19"/>
        <v>3.0145702469602642E-5</v>
      </c>
      <c r="L109" s="8">
        <f t="shared" si="14"/>
        <v>5.490510219424297E-3</v>
      </c>
      <c r="N109">
        <v>5579.78</v>
      </c>
      <c r="O109">
        <f t="shared" si="20"/>
        <v>-6.2193883911874316E-3</v>
      </c>
      <c r="P109">
        <f t="shared" si="21"/>
        <v>6.6495294571274958E-5</v>
      </c>
      <c r="Q109" s="8">
        <f t="shared" si="15"/>
        <v>8.1544647017002259E-3</v>
      </c>
      <c r="S109">
        <v>17424.18</v>
      </c>
      <c r="T109">
        <f t="shared" si="22"/>
        <v>6.5706013249808562E-3</v>
      </c>
      <c r="U109">
        <f t="shared" si="23"/>
        <v>7.2484574400479105E-5</v>
      </c>
      <c r="V109" s="8">
        <f t="shared" si="16"/>
        <v>8.5137873123821393E-3</v>
      </c>
    </row>
    <row r="110" spans="2:22" x14ac:dyDescent="0.25">
      <c r="B110" s="2">
        <v>108</v>
      </c>
      <c r="C110" s="1">
        <v>39105</v>
      </c>
      <c r="D110">
        <v>12533.8</v>
      </c>
      <c r="E110">
        <f t="shared" si="12"/>
        <v>4.53949456446815E-3</v>
      </c>
      <c r="F110">
        <f t="shared" si="17"/>
        <v>2.4495384569377653E-5</v>
      </c>
      <c r="G110" s="8">
        <f t="shared" si="13"/>
        <v>4.9492812174474037E-3</v>
      </c>
      <c r="I110">
        <v>6227.6</v>
      </c>
      <c r="J110">
        <f t="shared" si="18"/>
        <v>1.4794802521550122E-3</v>
      </c>
      <c r="K110">
        <f t="shared" si="19"/>
        <v>2.7803340033222467E-5</v>
      </c>
      <c r="L110" s="8">
        <f t="shared" si="14"/>
        <v>5.2728872577765653E-3</v>
      </c>
      <c r="N110">
        <v>5575.07</v>
      </c>
      <c r="O110">
        <f t="shared" si="20"/>
        <v>-8.4411930219471679E-4</v>
      </c>
      <c r="P110">
        <f t="shared" si="21"/>
        <v>6.4054311366158639E-5</v>
      </c>
      <c r="Q110" s="8">
        <f t="shared" si="15"/>
        <v>8.0033937405427358E-3</v>
      </c>
      <c r="S110">
        <v>17408.57</v>
      </c>
      <c r="T110">
        <f t="shared" si="22"/>
        <v>-8.9588147046234493E-4</v>
      </c>
      <c r="U110">
        <f t="shared" si="23"/>
        <v>6.9811562270051387E-5</v>
      </c>
      <c r="V110" s="8">
        <f t="shared" si="16"/>
        <v>8.3553313680578452E-3</v>
      </c>
    </row>
    <row r="111" spans="2:22" x14ac:dyDescent="0.25">
      <c r="B111" s="2">
        <v>109</v>
      </c>
      <c r="C111" s="1">
        <v>39106</v>
      </c>
      <c r="D111">
        <v>12621.77</v>
      </c>
      <c r="E111">
        <f t="shared" si="12"/>
        <v>7.0186216470664257E-3</v>
      </c>
      <c r="F111">
        <f t="shared" si="17"/>
        <v>2.4381924142106497E-5</v>
      </c>
      <c r="G111" s="8">
        <f t="shared" si="13"/>
        <v>4.937805599869895E-3</v>
      </c>
      <c r="I111">
        <v>6314.8</v>
      </c>
      <c r="J111">
        <f t="shared" si="18"/>
        <v>1.4002183826835348E-2</v>
      </c>
      <c r="K111">
        <f t="shared" si="19"/>
        <v>2.4954476247180928E-5</v>
      </c>
      <c r="L111" s="8">
        <f t="shared" si="14"/>
        <v>4.9954455504169926E-3</v>
      </c>
      <c r="N111">
        <v>5638.08</v>
      </c>
      <c r="O111">
        <f t="shared" si="20"/>
        <v>1.1302100242687576E-2</v>
      </c>
      <c r="P111">
        <f t="shared" si="21"/>
        <v>5.8495477235421369E-5</v>
      </c>
      <c r="Q111" s="8">
        <f t="shared" si="15"/>
        <v>7.6482336023046115E-3</v>
      </c>
      <c r="S111">
        <v>17507.400000000001</v>
      </c>
      <c r="T111">
        <f t="shared" si="22"/>
        <v>5.6770889280395656E-3</v>
      </c>
      <c r="U111">
        <f t="shared" si="23"/>
        <v>6.3518466797939506E-5</v>
      </c>
      <c r="V111" s="8">
        <f t="shared" si="16"/>
        <v>7.9698473509810398E-3</v>
      </c>
    </row>
    <row r="112" spans="2:22" x14ac:dyDescent="0.25">
      <c r="B112" s="2">
        <v>110</v>
      </c>
      <c r="C112" s="1">
        <v>39107</v>
      </c>
      <c r="D112">
        <v>12502.56</v>
      </c>
      <c r="E112">
        <f t="shared" si="12"/>
        <v>-9.4447926083267991E-3</v>
      </c>
      <c r="F112">
        <f t="shared" si="17"/>
        <v>2.5107882208563376E-5</v>
      </c>
      <c r="G112" s="8">
        <f t="shared" si="13"/>
        <v>5.0107766073297835E-3</v>
      </c>
      <c r="I112">
        <v>6269.3</v>
      </c>
      <c r="J112">
        <f t="shared" si="18"/>
        <v>-7.2052954962944192E-3</v>
      </c>
      <c r="K112">
        <f t="shared" si="19"/>
        <v>4.3985104462661062E-5</v>
      </c>
      <c r="L112" s="8">
        <f t="shared" si="14"/>
        <v>6.6321266922956968E-3</v>
      </c>
      <c r="N112">
        <v>5609.2</v>
      </c>
      <c r="O112">
        <f t="shared" si="20"/>
        <v>-5.122311141381483E-3</v>
      </c>
      <c r="P112">
        <f t="shared" si="21"/>
        <v>6.4572110836872576E-5</v>
      </c>
      <c r="Q112" s="8">
        <f t="shared" si="15"/>
        <v>8.0356773726222089E-3</v>
      </c>
      <c r="S112">
        <v>17458.3</v>
      </c>
      <c r="T112">
        <f t="shared" si="22"/>
        <v>-2.8045283708604462E-3</v>
      </c>
      <c r="U112">
        <f t="shared" si="23"/>
        <v>6.0665134792936486E-5</v>
      </c>
      <c r="V112" s="8">
        <f t="shared" si="16"/>
        <v>7.7887826258624324E-3</v>
      </c>
    </row>
    <row r="113" spans="2:22" x14ac:dyDescent="0.25">
      <c r="B113" s="2">
        <v>111</v>
      </c>
      <c r="C113" s="1">
        <v>39108</v>
      </c>
      <c r="D113">
        <v>12487.02</v>
      </c>
      <c r="E113">
        <f t="shared" si="12"/>
        <v>-1.242945444772835E-3</v>
      </c>
      <c r="F113">
        <f t="shared" si="17"/>
        <v>2.6978171876747215E-5</v>
      </c>
      <c r="G113" s="8">
        <f t="shared" si="13"/>
        <v>5.1940515858765988E-3</v>
      </c>
      <c r="I113">
        <v>6228</v>
      </c>
      <c r="J113">
        <f t="shared" si="18"/>
        <v>-6.5876573142137369E-3</v>
      </c>
      <c r="K113">
        <f t="shared" si="19"/>
        <v>4.4867216823596352E-5</v>
      </c>
      <c r="L113" s="8">
        <f t="shared" si="14"/>
        <v>6.698299547168397E-3</v>
      </c>
      <c r="N113">
        <v>5582.3</v>
      </c>
      <c r="O113">
        <f t="shared" si="20"/>
        <v>-4.7956927904156807E-3</v>
      </c>
      <c r="P113">
        <f t="shared" si="21"/>
        <v>6.1207939717661974E-5</v>
      </c>
      <c r="Q113" s="8">
        <f t="shared" si="15"/>
        <v>7.8235503269079801E-3</v>
      </c>
      <c r="S113">
        <v>17421.93</v>
      </c>
      <c r="T113">
        <f t="shared" si="22"/>
        <v>-2.0832498009542158E-3</v>
      </c>
      <c r="U113">
        <f t="shared" si="23"/>
        <v>5.5850196150959369E-5</v>
      </c>
      <c r="V113" s="8">
        <f t="shared" si="16"/>
        <v>7.4732988800769486E-3</v>
      </c>
    </row>
    <row r="114" spans="2:22" x14ac:dyDescent="0.25">
      <c r="B114" s="2">
        <v>112</v>
      </c>
      <c r="C114" s="1">
        <v>39111</v>
      </c>
      <c r="D114">
        <v>12490.78</v>
      </c>
      <c r="E114">
        <f t="shared" si="12"/>
        <v>3.0111267540215507E-4</v>
      </c>
      <c r="F114">
        <f t="shared" si="17"/>
        <v>2.6236044544841242E-5</v>
      </c>
      <c r="G114" s="8">
        <f t="shared" si="13"/>
        <v>5.1221132889502988E-3</v>
      </c>
      <c r="I114">
        <v>6239.9</v>
      </c>
      <c r="J114">
        <f t="shared" si="18"/>
        <v>1.9107257546563321E-3</v>
      </c>
      <c r="K114">
        <f t="shared" si="19"/>
        <v>4.4703723530627591E-5</v>
      </c>
      <c r="L114" s="8">
        <f t="shared" si="14"/>
        <v>6.6860843197365967E-3</v>
      </c>
      <c r="N114">
        <v>5619.7</v>
      </c>
      <c r="O114">
        <f t="shared" si="20"/>
        <v>6.6997474159396012E-3</v>
      </c>
      <c r="P114">
        <f t="shared" si="21"/>
        <v>5.7854718249837866E-5</v>
      </c>
      <c r="Q114" s="8">
        <f t="shared" si="15"/>
        <v>7.6062289112172965E-3</v>
      </c>
      <c r="S114">
        <v>17470.46</v>
      </c>
      <c r="T114">
        <f t="shared" si="22"/>
        <v>2.7855696814301765E-3</v>
      </c>
      <c r="U114">
        <f t="shared" si="23"/>
        <v>5.1152849159335527E-5</v>
      </c>
      <c r="V114" s="8">
        <f t="shared" si="16"/>
        <v>7.1521220039464876E-3</v>
      </c>
    </row>
    <row r="115" spans="2:22" x14ac:dyDescent="0.25">
      <c r="B115" s="2">
        <v>113</v>
      </c>
      <c r="C115" s="1">
        <v>39112</v>
      </c>
      <c r="D115">
        <v>12523.31</v>
      </c>
      <c r="E115">
        <f t="shared" si="12"/>
        <v>2.6043209471305101E-3</v>
      </c>
      <c r="F115">
        <f t="shared" si="17"/>
        <v>2.5473138057159029E-5</v>
      </c>
      <c r="G115" s="8">
        <f t="shared" si="13"/>
        <v>5.0470920396956335E-3</v>
      </c>
      <c r="I115">
        <v>6242</v>
      </c>
      <c r="J115">
        <f t="shared" si="18"/>
        <v>3.365438548695274E-4</v>
      </c>
      <c r="K115">
        <f t="shared" si="19"/>
        <v>4.0137790995956416E-5</v>
      </c>
      <c r="L115" s="8">
        <f t="shared" si="14"/>
        <v>6.3354392898958807E-3</v>
      </c>
      <c r="N115">
        <v>5645.59</v>
      </c>
      <c r="O115">
        <f t="shared" si="20"/>
        <v>4.6070074915031635E-3</v>
      </c>
      <c r="P115">
        <f t="shared" si="21"/>
        <v>5.6716645726654436E-5</v>
      </c>
      <c r="Q115" s="8">
        <f t="shared" si="15"/>
        <v>7.531045460402854E-3</v>
      </c>
      <c r="S115">
        <v>17490.189999999999</v>
      </c>
      <c r="T115">
        <f t="shared" si="22"/>
        <v>1.1293348887207071E-3</v>
      </c>
      <c r="U115">
        <f t="shared" si="23"/>
        <v>4.7195694414843307E-5</v>
      </c>
      <c r="V115" s="8">
        <f t="shared" si="16"/>
        <v>6.8699122567062896E-3</v>
      </c>
    </row>
    <row r="116" spans="2:22" x14ac:dyDescent="0.25">
      <c r="B116" s="2">
        <v>114</v>
      </c>
      <c r="C116" s="1">
        <v>39113</v>
      </c>
      <c r="D116">
        <v>12621.69</v>
      </c>
      <c r="E116">
        <f t="shared" si="12"/>
        <v>7.8557505962881229E-3</v>
      </c>
      <c r="F116">
        <f t="shared" si="17"/>
        <v>2.4927756011062486E-5</v>
      </c>
      <c r="G116" s="8">
        <f t="shared" si="13"/>
        <v>4.9927703743575559E-3</v>
      </c>
      <c r="I116">
        <v>6203.1</v>
      </c>
      <c r="J116">
        <f t="shared" si="18"/>
        <v>-6.2319769304709444E-3</v>
      </c>
      <c r="K116">
        <f t="shared" si="19"/>
        <v>3.5686229230333436E-5</v>
      </c>
      <c r="L116" s="8">
        <f t="shared" si="14"/>
        <v>5.9737952116166015E-3</v>
      </c>
      <c r="N116">
        <v>5608.31</v>
      </c>
      <c r="O116">
        <f t="shared" si="20"/>
        <v>-6.6033842344200948E-3</v>
      </c>
      <c r="P116">
        <f t="shared" si="21"/>
        <v>5.3601878986388765E-5</v>
      </c>
      <c r="Q116" s="8">
        <f t="shared" si="15"/>
        <v>7.3213304109559733E-3</v>
      </c>
      <c r="S116">
        <v>17383.419999999998</v>
      </c>
      <c r="T116">
        <f t="shared" si="22"/>
        <v>-6.104564901810698E-3</v>
      </c>
      <c r="U116">
        <f t="shared" si="23"/>
        <v>4.3008110374795647E-5</v>
      </c>
      <c r="V116" s="8">
        <f t="shared" si="16"/>
        <v>6.5580569054252379E-3</v>
      </c>
    </row>
    <row r="117" spans="2:22" x14ac:dyDescent="0.25">
      <c r="B117" s="2">
        <v>115</v>
      </c>
      <c r="C117" s="1">
        <v>39114</v>
      </c>
      <c r="D117">
        <v>12673.68</v>
      </c>
      <c r="E117">
        <f t="shared" si="12"/>
        <v>4.1190997402090991E-3</v>
      </c>
      <c r="F117">
        <f t="shared" si="17"/>
        <v>2.6001122189749815E-5</v>
      </c>
      <c r="G117" s="8">
        <f t="shared" si="13"/>
        <v>5.0991295521637626E-3</v>
      </c>
      <c r="I117">
        <v>6282.2</v>
      </c>
      <c r="J117">
        <f t="shared" si="18"/>
        <v>1.2751688671793047E-2</v>
      </c>
      <c r="K117">
        <f t="shared" si="19"/>
        <v>3.6036720268050855E-5</v>
      </c>
      <c r="L117" s="8">
        <f t="shared" si="14"/>
        <v>6.0030592424238872E-3</v>
      </c>
      <c r="N117">
        <v>5662.25</v>
      </c>
      <c r="O117">
        <f t="shared" si="20"/>
        <v>9.6178706241273389E-3</v>
      </c>
      <c r="P117">
        <f t="shared" si="21"/>
        <v>5.2724531402845981E-5</v>
      </c>
      <c r="Q117" s="8">
        <f t="shared" si="15"/>
        <v>7.2611659809458965E-3</v>
      </c>
      <c r="S117">
        <v>17519.5</v>
      </c>
      <c r="T117">
        <f t="shared" si="22"/>
        <v>7.8281488912999714E-3</v>
      </c>
      <c r="U117">
        <f t="shared" si="23"/>
        <v>4.2484447101468663E-5</v>
      </c>
      <c r="V117" s="8">
        <f t="shared" si="16"/>
        <v>6.5180094431865213E-3</v>
      </c>
    </row>
    <row r="118" spans="2:22" x14ac:dyDescent="0.25">
      <c r="B118" s="2">
        <v>116</v>
      </c>
      <c r="C118" s="1">
        <v>39115</v>
      </c>
      <c r="D118">
        <v>12653.49</v>
      </c>
      <c r="E118">
        <f t="shared" si="12"/>
        <v>-1.5930653133107754E-3</v>
      </c>
      <c r="F118">
        <f t="shared" si="17"/>
        <v>2.573751138036322E-5</v>
      </c>
      <c r="G118" s="8">
        <f t="shared" si="13"/>
        <v>5.0732150930512714E-3</v>
      </c>
      <c r="I118">
        <v>6310.9</v>
      </c>
      <c r="J118">
        <f t="shared" si="18"/>
        <v>4.5684632771958583E-3</v>
      </c>
      <c r="K118">
        <f t="shared" si="19"/>
        <v>5.0113813396717683E-5</v>
      </c>
      <c r="L118" s="8">
        <f t="shared" si="14"/>
        <v>7.0791110597812831E-3</v>
      </c>
      <c r="N118">
        <v>5677.3</v>
      </c>
      <c r="O118">
        <f t="shared" si="20"/>
        <v>2.6579539935538314E-3</v>
      </c>
      <c r="P118">
        <f t="shared" si="21"/>
        <v>5.6215502922023094E-5</v>
      </c>
      <c r="Q118" s="8">
        <f t="shared" si="15"/>
        <v>7.4976998420864449E-3</v>
      </c>
      <c r="S118">
        <v>17547.11</v>
      </c>
      <c r="T118">
        <f t="shared" si="22"/>
        <v>1.5759582179857062E-3</v>
      </c>
      <c r="U118">
        <f t="shared" si="23"/>
        <v>4.4198451726790752E-5</v>
      </c>
      <c r="V118" s="8">
        <f t="shared" si="16"/>
        <v>6.6481916132727966E-3</v>
      </c>
    </row>
    <row r="119" spans="2:22" x14ac:dyDescent="0.25">
      <c r="B119" s="2">
        <v>117</v>
      </c>
      <c r="C119" s="1">
        <v>39118</v>
      </c>
      <c r="D119">
        <v>12661.74</v>
      </c>
      <c r="E119">
        <f t="shared" si="12"/>
        <v>6.5199403484730303E-4</v>
      </c>
      <c r="F119">
        <f t="shared" si="17"/>
        <v>2.5060559288710407E-5</v>
      </c>
      <c r="G119" s="8">
        <f t="shared" si="13"/>
        <v>5.0060522658788142E-3</v>
      </c>
      <c r="I119">
        <v>6317.9</v>
      </c>
      <c r="J119">
        <f t="shared" si="18"/>
        <v>1.1091920328320842E-3</v>
      </c>
      <c r="K119">
        <f t="shared" si="19"/>
        <v>4.6861387187514476E-5</v>
      </c>
      <c r="L119" s="8">
        <f t="shared" si="14"/>
        <v>6.8455377573653393E-3</v>
      </c>
      <c r="N119">
        <v>5681.11</v>
      </c>
      <c r="O119">
        <f t="shared" si="20"/>
        <v>6.7109365367331133E-4</v>
      </c>
      <c r="P119">
        <f t="shared" si="21"/>
        <v>5.190206116480558E-5</v>
      </c>
      <c r="Q119" s="8">
        <f t="shared" si="15"/>
        <v>7.2043085139939407E-3</v>
      </c>
      <c r="S119">
        <v>17344.8</v>
      </c>
      <c r="T119">
        <f t="shared" si="22"/>
        <v>-1.1529533923250113E-2</v>
      </c>
      <c r="U119">
        <f t="shared" si="23"/>
        <v>4.0394376563202901E-5</v>
      </c>
      <c r="V119" s="8">
        <f t="shared" si="16"/>
        <v>6.3556570520444935E-3</v>
      </c>
    </row>
    <row r="120" spans="2:22" x14ac:dyDescent="0.25">
      <c r="B120" s="2">
        <v>118</v>
      </c>
      <c r="C120" s="1">
        <v>39119</v>
      </c>
      <c r="D120">
        <v>12666.31</v>
      </c>
      <c r="E120">
        <f t="shared" si="12"/>
        <v>3.6092985640201973E-4</v>
      </c>
      <c r="F120">
        <f t="shared" si="17"/>
        <v>2.4341711152214451E-5</v>
      </c>
      <c r="G120" s="8">
        <f t="shared" si="13"/>
        <v>4.933731970041994E-3</v>
      </c>
      <c r="I120">
        <v>6346.3</v>
      </c>
      <c r="J120">
        <f t="shared" si="18"/>
        <v>4.4951645325188036E-3</v>
      </c>
      <c r="K120">
        <f t="shared" si="19"/>
        <v>4.1786260110473155E-5</v>
      </c>
      <c r="L120" s="8">
        <f t="shared" si="14"/>
        <v>6.4642292742811309E-3</v>
      </c>
      <c r="N120">
        <v>5676.78</v>
      </c>
      <c r="O120">
        <f t="shared" si="20"/>
        <v>-7.6217499749167456E-4</v>
      </c>
      <c r="P120">
        <f t="shared" si="21"/>
        <v>4.7386692911053103E-5</v>
      </c>
      <c r="Q120" s="8">
        <f t="shared" si="15"/>
        <v>6.8837993078715697E-3</v>
      </c>
      <c r="S120">
        <v>17406.86</v>
      </c>
      <c r="T120">
        <f t="shared" si="22"/>
        <v>3.5780176191135852E-3</v>
      </c>
      <c r="U120">
        <f t="shared" si="23"/>
        <v>4.8832939958109363E-5</v>
      </c>
      <c r="V120" s="8">
        <f t="shared" si="16"/>
        <v>6.9880569515502209E-3</v>
      </c>
    </row>
    <row r="121" spans="2:22" x14ac:dyDescent="0.25">
      <c r="B121" s="2">
        <v>119</v>
      </c>
      <c r="C121" s="1">
        <v>39120</v>
      </c>
      <c r="D121">
        <v>12666.87</v>
      </c>
      <c r="E121">
        <f t="shared" si="12"/>
        <v>4.421177122629319E-5</v>
      </c>
      <c r="F121">
        <f t="shared" si="17"/>
        <v>2.3635235733141818E-5</v>
      </c>
      <c r="G121" s="8">
        <f t="shared" si="13"/>
        <v>4.861608348390666E-3</v>
      </c>
      <c r="I121">
        <v>6369.5</v>
      </c>
      <c r="J121">
        <f t="shared" si="18"/>
        <v>3.6556733844917222E-3</v>
      </c>
      <c r="K121">
        <f t="shared" si="19"/>
        <v>3.9386141526064318E-5</v>
      </c>
      <c r="L121" s="8">
        <f t="shared" si="14"/>
        <v>6.2758379142600802E-3</v>
      </c>
      <c r="N121">
        <v>5703</v>
      </c>
      <c r="O121">
        <f t="shared" si="20"/>
        <v>4.6188155961654773E-3</v>
      </c>
      <c r="P121">
        <f t="shared" si="21"/>
        <v>4.3279046989332669E-5</v>
      </c>
      <c r="Q121" s="8">
        <f t="shared" si="15"/>
        <v>6.5786812500175651E-3</v>
      </c>
      <c r="S121">
        <v>17292.32</v>
      </c>
      <c r="T121">
        <f t="shared" si="22"/>
        <v>-6.580164371977535E-3</v>
      </c>
      <c r="U121">
        <f t="shared" si="23"/>
        <v>4.5547209707490945E-5</v>
      </c>
      <c r="V121" s="8">
        <f t="shared" si="16"/>
        <v>6.7488672907007842E-3</v>
      </c>
    </row>
    <row r="122" spans="2:22" x14ac:dyDescent="0.25">
      <c r="B122" s="2">
        <v>120</v>
      </c>
      <c r="C122" s="1">
        <v>39121</v>
      </c>
      <c r="D122">
        <v>12637.63</v>
      </c>
      <c r="E122">
        <f t="shared" si="12"/>
        <v>-2.3083839969938588E-3</v>
      </c>
      <c r="F122">
        <f t="shared" si="17"/>
        <v>2.2945630670819372E-5</v>
      </c>
      <c r="G122" s="8">
        <f t="shared" si="13"/>
        <v>4.7901597750825984E-3</v>
      </c>
      <c r="I122">
        <v>6346.4</v>
      </c>
      <c r="J122">
        <f t="shared" si="18"/>
        <v>-3.6266582934296825E-3</v>
      </c>
      <c r="K122">
        <f t="shared" si="19"/>
        <v>3.6491931289013015E-5</v>
      </c>
      <c r="L122" s="8">
        <f t="shared" si="14"/>
        <v>6.0408551786161049E-3</v>
      </c>
      <c r="N122">
        <v>5665.1</v>
      </c>
      <c r="O122">
        <f t="shared" si="20"/>
        <v>-6.645625109591379E-3</v>
      </c>
      <c r="P122">
        <f t="shared" si="21"/>
        <v>4.1353115898938723E-5</v>
      </c>
      <c r="Q122" s="8">
        <f t="shared" si="15"/>
        <v>6.4306388406548476E-3</v>
      </c>
      <c r="S122">
        <v>17292.48</v>
      </c>
      <c r="T122">
        <f t="shared" si="22"/>
        <v>9.2526624536126145E-6</v>
      </c>
      <c r="U122">
        <f t="shared" si="23"/>
        <v>4.5342150137445669E-5</v>
      </c>
      <c r="V122" s="8">
        <f t="shared" si="16"/>
        <v>6.7336580056790579E-3</v>
      </c>
    </row>
    <row r="123" spans="2:22" x14ac:dyDescent="0.25">
      <c r="B123" s="2">
        <v>121</v>
      </c>
      <c r="C123" s="1">
        <v>39122</v>
      </c>
      <c r="D123">
        <v>12580.83</v>
      </c>
      <c r="E123">
        <f t="shared" si="12"/>
        <v>-4.4945136073772755E-3</v>
      </c>
      <c r="F123">
        <f t="shared" si="17"/>
        <v>2.2431577280869255E-5</v>
      </c>
      <c r="G123" s="8">
        <f t="shared" si="13"/>
        <v>4.7361986107921248E-3</v>
      </c>
      <c r="I123">
        <v>6382.8</v>
      </c>
      <c r="J123">
        <f t="shared" si="18"/>
        <v>5.7355351065171666E-3</v>
      </c>
      <c r="K123">
        <f t="shared" si="19"/>
        <v>3.3896116858631294E-5</v>
      </c>
      <c r="L123" s="8">
        <f t="shared" si="14"/>
        <v>5.8220371742742499E-3</v>
      </c>
      <c r="N123">
        <v>5692.45</v>
      </c>
      <c r="O123">
        <f t="shared" si="20"/>
        <v>4.8278053344158892E-3</v>
      </c>
      <c r="P123">
        <f t="shared" si="21"/>
        <v>4.1599826547084295E-5</v>
      </c>
      <c r="Q123" s="8">
        <f t="shared" si="15"/>
        <v>6.4497927522583461E-3</v>
      </c>
      <c r="S123">
        <v>17504.330000000002</v>
      </c>
      <c r="T123">
        <f t="shared" si="22"/>
        <v>1.225099002572229E-2</v>
      </c>
      <c r="U123">
        <f t="shared" si="23"/>
        <v>4.1207296540179097E-5</v>
      </c>
      <c r="V123" s="8">
        <f t="shared" si="16"/>
        <v>6.4192909686490371E-3</v>
      </c>
    </row>
    <row r="124" spans="2:22" x14ac:dyDescent="0.25">
      <c r="B124" s="2">
        <v>122</v>
      </c>
      <c r="C124" s="1">
        <v>39126</v>
      </c>
      <c r="D124">
        <v>12654.85</v>
      </c>
      <c r="E124">
        <f t="shared" si="12"/>
        <v>5.8835545826468076E-3</v>
      </c>
      <c r="F124">
        <f t="shared" si="17"/>
        <v>2.2366480226719179E-5</v>
      </c>
      <c r="G124" s="8">
        <f t="shared" si="13"/>
        <v>4.7293213283429135E-3</v>
      </c>
      <c r="I124">
        <v>6381.8</v>
      </c>
      <c r="J124">
        <f t="shared" si="18"/>
        <v>-1.5667105345616342E-4</v>
      </c>
      <c r="K124">
        <f t="shared" si="19"/>
        <v>3.3784923389917738E-5</v>
      </c>
      <c r="L124" s="8">
        <f t="shared" si="14"/>
        <v>5.8124799689906661E-3</v>
      </c>
      <c r="N124">
        <v>5682.69</v>
      </c>
      <c r="O124">
        <f t="shared" si="20"/>
        <v>-1.7145517308013629E-3</v>
      </c>
      <c r="P124">
        <f t="shared" si="21"/>
        <v>3.999452144057099E-5</v>
      </c>
      <c r="Q124" s="8">
        <f t="shared" si="15"/>
        <v>6.3241221873530391E-3</v>
      </c>
      <c r="S124">
        <v>17621.45</v>
      </c>
      <c r="T124">
        <f t="shared" si="22"/>
        <v>6.6909159048074941E-3</v>
      </c>
      <c r="U124">
        <f t="shared" si="23"/>
        <v>5.1136280406464405E-5</v>
      </c>
      <c r="V124" s="8">
        <f t="shared" si="16"/>
        <v>7.1509635998559242E-3</v>
      </c>
    </row>
    <row r="125" spans="2:22" x14ac:dyDescent="0.25">
      <c r="B125" s="2">
        <v>123</v>
      </c>
      <c r="C125" s="1">
        <v>39127</v>
      </c>
      <c r="D125">
        <v>12741.86</v>
      </c>
      <c r="E125">
        <f t="shared" si="12"/>
        <v>6.8756247604673474E-3</v>
      </c>
      <c r="F125">
        <f t="shared" si="17"/>
        <v>2.2723920176205173E-5</v>
      </c>
      <c r="G125" s="8">
        <f t="shared" si="13"/>
        <v>4.7669613147376362E-3</v>
      </c>
      <c r="I125">
        <v>6421.2</v>
      </c>
      <c r="J125">
        <f t="shared" si="18"/>
        <v>6.1738067629821735E-3</v>
      </c>
      <c r="K125">
        <f t="shared" si="19"/>
        <v>3.0030065834311783E-5</v>
      </c>
      <c r="L125" s="8">
        <f t="shared" si="14"/>
        <v>5.4799695103450877E-3</v>
      </c>
      <c r="N125">
        <v>5725.84</v>
      </c>
      <c r="O125">
        <f t="shared" si="20"/>
        <v>7.5932348940379556E-3</v>
      </c>
      <c r="P125">
        <f t="shared" si="21"/>
        <v>3.6742612598375864E-5</v>
      </c>
      <c r="Q125" s="8">
        <f t="shared" si="15"/>
        <v>6.0615684932512201E-3</v>
      </c>
      <c r="S125">
        <v>17752.64</v>
      </c>
      <c r="T125">
        <f t="shared" si="22"/>
        <v>7.4449037962255483E-3</v>
      </c>
      <c r="U125">
        <f t="shared" si="23"/>
        <v>5.0555573795910789E-5</v>
      </c>
      <c r="V125" s="8">
        <f t="shared" si="16"/>
        <v>7.1102442852486293E-3</v>
      </c>
    </row>
    <row r="126" spans="2:22" x14ac:dyDescent="0.25">
      <c r="B126" s="2">
        <v>124</v>
      </c>
      <c r="C126" s="1">
        <v>39128</v>
      </c>
      <c r="D126">
        <v>12765.01</v>
      </c>
      <c r="E126">
        <f t="shared" si="12"/>
        <v>1.8168462061268634E-3</v>
      </c>
      <c r="F126">
        <f t="shared" si="17"/>
        <v>2.3440283178801601E-5</v>
      </c>
      <c r="G126" s="8">
        <f t="shared" si="13"/>
        <v>4.8415166196969315E-3</v>
      </c>
      <c r="I126">
        <v>6433.3</v>
      </c>
      <c r="J126">
        <f t="shared" si="18"/>
        <v>1.8843829813742546E-3</v>
      </c>
      <c r="K126">
        <f t="shared" si="19"/>
        <v>3.092937798500405E-5</v>
      </c>
      <c r="L126" s="8">
        <f t="shared" si="14"/>
        <v>5.5614187025438081E-3</v>
      </c>
      <c r="N126">
        <v>5720.88</v>
      </c>
      <c r="O126">
        <f t="shared" si="20"/>
        <v>-8.6624844564291636E-4</v>
      </c>
      <c r="P126">
        <f t="shared" si="21"/>
        <v>3.8578065014699891E-5</v>
      </c>
      <c r="Q126" s="8">
        <f t="shared" si="15"/>
        <v>6.2111242955442368E-3</v>
      </c>
      <c r="S126">
        <v>17897.23</v>
      </c>
      <c r="T126">
        <f t="shared" si="22"/>
        <v>8.1447041116138302E-3</v>
      </c>
      <c r="U126">
        <f t="shared" si="23"/>
        <v>5.099977389060407E-5</v>
      </c>
      <c r="V126" s="8">
        <f t="shared" si="16"/>
        <v>7.1414125977011071E-3</v>
      </c>
    </row>
    <row r="127" spans="2:22" x14ac:dyDescent="0.25">
      <c r="B127" s="2">
        <v>125</v>
      </c>
      <c r="C127" s="1">
        <v>39129</v>
      </c>
      <c r="D127">
        <v>12767.57</v>
      </c>
      <c r="E127">
        <f t="shared" si="12"/>
        <v>2.0054821735349134E-4</v>
      </c>
      <c r="F127">
        <f t="shared" si="17"/>
        <v>2.2852628854422719E-5</v>
      </c>
      <c r="G127" s="8">
        <f t="shared" si="13"/>
        <v>4.7804423283230512E-3</v>
      </c>
      <c r="I127">
        <v>6419.5</v>
      </c>
      <c r="J127">
        <f t="shared" si="18"/>
        <v>-2.1450888346572026E-3</v>
      </c>
      <c r="K127">
        <f t="shared" si="19"/>
        <v>2.7884320576094864E-5</v>
      </c>
      <c r="L127" s="8">
        <f t="shared" si="14"/>
        <v>5.2805606308511284E-3</v>
      </c>
      <c r="N127">
        <v>5713.59</v>
      </c>
      <c r="O127">
        <f t="shared" si="20"/>
        <v>-1.2742794814783675E-3</v>
      </c>
      <c r="P127">
        <f t="shared" si="21"/>
        <v>3.5258331796630454E-5</v>
      </c>
      <c r="Q127" s="8">
        <f t="shared" si="15"/>
        <v>5.9378726659158375E-3</v>
      </c>
      <c r="S127">
        <v>17875.650000000001</v>
      </c>
      <c r="T127">
        <f t="shared" si="22"/>
        <v>-1.2057731838948323E-3</v>
      </c>
      <c r="U127">
        <f t="shared" si="23"/>
        <v>5.2398340503684055E-5</v>
      </c>
      <c r="V127" s="8">
        <f t="shared" si="16"/>
        <v>7.2386698020896114E-3</v>
      </c>
    </row>
    <row r="128" spans="2:22" x14ac:dyDescent="0.25">
      <c r="B128" s="2">
        <v>126</v>
      </c>
      <c r="C128" s="1">
        <v>39133</v>
      </c>
      <c r="D128">
        <v>12786.64</v>
      </c>
      <c r="E128">
        <f t="shared" si="12"/>
        <v>1.4936279965568789E-3</v>
      </c>
      <c r="F128">
        <f t="shared" si="17"/>
        <v>2.2186976341792133E-5</v>
      </c>
      <c r="G128" s="8">
        <f t="shared" si="13"/>
        <v>4.7103053342423705E-3</v>
      </c>
      <c r="I128">
        <v>6412.3</v>
      </c>
      <c r="J128">
        <f t="shared" si="18"/>
        <v>-1.1215826777786148E-3</v>
      </c>
      <c r="K128">
        <f t="shared" si="19"/>
        <v>2.5294775268989179E-5</v>
      </c>
      <c r="L128" s="8">
        <f t="shared" si="14"/>
        <v>5.0293911429704075E-3</v>
      </c>
      <c r="N128">
        <v>5713.45</v>
      </c>
      <c r="O128">
        <f t="shared" si="20"/>
        <v>-2.4502983238266556E-5</v>
      </c>
      <c r="P128">
        <f t="shared" si="21"/>
        <v>3.230658546532404E-5</v>
      </c>
      <c r="Q128" s="8">
        <f t="shared" si="15"/>
        <v>5.6838882347671161E-3</v>
      </c>
      <c r="S128">
        <v>17939.12</v>
      </c>
      <c r="T128">
        <f t="shared" si="22"/>
        <v>3.5506401165830343E-3</v>
      </c>
      <c r="U128">
        <f t="shared" si="23"/>
        <v>4.7752591553250313E-5</v>
      </c>
      <c r="V128" s="8">
        <f t="shared" si="16"/>
        <v>6.9103249962104039E-3</v>
      </c>
    </row>
    <row r="129" spans="2:22" x14ac:dyDescent="0.25">
      <c r="B129" s="2">
        <v>127</v>
      </c>
      <c r="C129" s="1">
        <v>39134</v>
      </c>
      <c r="D129">
        <v>12738.41</v>
      </c>
      <c r="E129">
        <f t="shared" si="12"/>
        <v>-3.7719056765498651E-3</v>
      </c>
      <c r="F129">
        <f t="shared" si="17"/>
        <v>2.1604670639929198E-5</v>
      </c>
      <c r="G129" s="8">
        <f t="shared" si="13"/>
        <v>4.64808246914028E-3</v>
      </c>
      <c r="I129">
        <v>6357.1</v>
      </c>
      <c r="J129">
        <f t="shared" si="18"/>
        <v>-8.6084556243469293E-3</v>
      </c>
      <c r="K129">
        <f t="shared" si="19"/>
        <v>2.2621379113718475E-5</v>
      </c>
      <c r="L129" s="8">
        <f t="shared" si="14"/>
        <v>4.7561937632647471E-3</v>
      </c>
      <c r="N129">
        <v>5694.56</v>
      </c>
      <c r="O129">
        <f t="shared" si="20"/>
        <v>-3.3062335366546339E-3</v>
      </c>
      <c r="P129">
        <f t="shared" si="21"/>
        <v>2.947143259267215E-5</v>
      </c>
      <c r="Q129" s="8">
        <f t="shared" si="15"/>
        <v>5.4287597656068878E-3</v>
      </c>
      <c r="S129">
        <v>17913.21</v>
      </c>
      <c r="T129">
        <f t="shared" si="22"/>
        <v>-1.4443294877340615E-3</v>
      </c>
      <c r="U129">
        <f t="shared" si="23"/>
        <v>4.4547583353208816E-5</v>
      </c>
      <c r="V129" s="8">
        <f t="shared" si="16"/>
        <v>6.6743976022715949E-3</v>
      </c>
    </row>
    <row r="130" spans="2:22" x14ac:dyDescent="0.25">
      <c r="B130" s="2">
        <v>128</v>
      </c>
      <c r="C130" s="1">
        <v>39135</v>
      </c>
      <c r="D130">
        <v>12686.02</v>
      </c>
      <c r="E130">
        <f t="shared" si="12"/>
        <v>-4.112758185676189E-3</v>
      </c>
      <c r="F130">
        <f t="shared" si="17"/>
        <v>2.1389402555098889E-5</v>
      </c>
      <c r="G130" s="8">
        <f t="shared" si="13"/>
        <v>4.6248678419062838E-3</v>
      </c>
      <c r="I130">
        <v>6380.9</v>
      </c>
      <c r="J130">
        <f t="shared" si="18"/>
        <v>3.74384546412661E-3</v>
      </c>
      <c r="K130">
        <f t="shared" si="19"/>
        <v>2.8347487206667755E-5</v>
      </c>
      <c r="L130" s="8">
        <f t="shared" si="14"/>
        <v>5.324235833118942E-3</v>
      </c>
      <c r="N130">
        <v>5707.86</v>
      </c>
      <c r="O130">
        <f t="shared" si="20"/>
        <v>2.3355623612709799E-3</v>
      </c>
      <c r="P130">
        <f t="shared" si="21"/>
        <v>2.7844351736867751E-5</v>
      </c>
      <c r="Q130" s="8">
        <f t="shared" si="15"/>
        <v>5.2767747475960872E-3</v>
      </c>
      <c r="S130">
        <v>18108.79</v>
      </c>
      <c r="T130">
        <f t="shared" si="22"/>
        <v>1.0918199474019551E-2</v>
      </c>
      <c r="U130">
        <f t="shared" si="23"/>
        <v>4.0675415863456579E-5</v>
      </c>
      <c r="V130" s="8">
        <f t="shared" si="16"/>
        <v>6.377728111440357E-3</v>
      </c>
    </row>
    <row r="131" spans="2:22" x14ac:dyDescent="0.25">
      <c r="B131" s="2">
        <v>129</v>
      </c>
      <c r="C131" s="1">
        <v>39136</v>
      </c>
      <c r="D131">
        <v>12647.48</v>
      </c>
      <c r="E131">
        <f t="shared" ref="E131:E194" si="24">(D131-D130)/D130</f>
        <v>-3.0379898502446686E-3</v>
      </c>
      <c r="F131">
        <f t="shared" si="17"/>
        <v>2.1258835731459919E-5</v>
      </c>
      <c r="G131" s="8">
        <f t="shared" si="13"/>
        <v>4.6107304986802164E-3</v>
      </c>
      <c r="I131">
        <v>6401.5</v>
      </c>
      <c r="J131">
        <f t="shared" si="18"/>
        <v>3.228384710620816E-3</v>
      </c>
      <c r="K131">
        <f t="shared" si="19"/>
        <v>2.675356929667356E-5</v>
      </c>
      <c r="L131" s="8">
        <f t="shared" si="14"/>
        <v>5.1723852618181451E-3</v>
      </c>
      <c r="N131">
        <v>5716.38</v>
      </c>
      <c r="O131">
        <f t="shared" si="20"/>
        <v>1.4926785169924344E-3</v>
      </c>
      <c r="P131">
        <f t="shared" si="21"/>
        <v>2.5879463322075714E-5</v>
      </c>
      <c r="Q131" s="8">
        <f t="shared" si="15"/>
        <v>5.0871861890514399E-3</v>
      </c>
      <c r="S131">
        <v>18188.419999999998</v>
      </c>
      <c r="T131">
        <f t="shared" si="22"/>
        <v>4.3973120236082798E-3</v>
      </c>
      <c r="U131">
        <f t="shared" si="23"/>
        <v>4.7836910081594809E-5</v>
      </c>
      <c r="V131" s="8">
        <f t="shared" si="16"/>
        <v>6.916423214465321E-3</v>
      </c>
    </row>
    <row r="132" spans="2:22" x14ac:dyDescent="0.25">
      <c r="B132" s="2">
        <v>130</v>
      </c>
      <c r="C132" s="1">
        <v>39139</v>
      </c>
      <c r="D132">
        <v>12632.26</v>
      </c>
      <c r="E132">
        <f t="shared" si="24"/>
        <v>-1.2034017843870356E-3</v>
      </c>
      <c r="F132">
        <f t="shared" si="17"/>
        <v>2.0907823447381145E-5</v>
      </c>
      <c r="G132" s="8">
        <f t="shared" ref="G132:G195" si="25">SQRT(F132)</f>
        <v>4.5725073479854729E-3</v>
      </c>
      <c r="I132">
        <v>6434.7</v>
      </c>
      <c r="J132">
        <f t="shared" si="18"/>
        <v>5.1862844645785859E-3</v>
      </c>
      <c r="K132">
        <f t="shared" si="19"/>
        <v>2.4937210472842502E-5</v>
      </c>
      <c r="L132" s="8">
        <f t="shared" ref="L132:L195" si="26">SQRT(K132)</f>
        <v>4.9937170998007588E-3</v>
      </c>
      <c r="N132">
        <v>5762.54</v>
      </c>
      <c r="O132">
        <f t="shared" si="20"/>
        <v>8.0750404976575822E-3</v>
      </c>
      <c r="P132">
        <f t="shared" si="21"/>
        <v>2.3803833643296676E-5</v>
      </c>
      <c r="Q132" s="8">
        <f t="shared" ref="Q132:Q195" si="27">SQRT(P132)</f>
        <v>4.8789172613702596E-3</v>
      </c>
      <c r="S132">
        <v>18215.349999999999</v>
      </c>
      <c r="T132">
        <f t="shared" si="22"/>
        <v>1.4806123896413373E-3</v>
      </c>
      <c r="U132">
        <f t="shared" si="23"/>
        <v>4.5237874681037425E-5</v>
      </c>
      <c r="V132" s="8">
        <f t="shared" ref="V132:V195" si="28">SQRT(U132)</f>
        <v>6.725910695291562E-3</v>
      </c>
    </row>
    <row r="133" spans="2:22" x14ac:dyDescent="0.25">
      <c r="B133" s="2">
        <v>131</v>
      </c>
      <c r="C133" s="1">
        <v>39140</v>
      </c>
      <c r="D133">
        <v>12216.24</v>
      </c>
      <c r="E133">
        <f t="shared" si="24"/>
        <v>-3.2933141021479956E-2</v>
      </c>
      <c r="F133">
        <f t="shared" ref="F133:F196" si="29">$A$2*F132+(1-$A$2)*E132*E132</f>
        <v>2.0340002523101599E-5</v>
      </c>
      <c r="G133" s="8">
        <f t="shared" si="25"/>
        <v>4.5099891932355671E-3</v>
      </c>
      <c r="I133">
        <v>6286.1</v>
      </c>
      <c r="J133">
        <f t="shared" ref="J133:J196" si="30">(I133-I132)/I132</f>
        <v>-2.3093539714361115E-2</v>
      </c>
      <c r="K133">
        <f t="shared" ref="K133:K196" si="31">H$2*K132+(1-H$2)*J132*J132</f>
        <v>2.5155240697951807E-5</v>
      </c>
      <c r="L133" s="8">
        <f t="shared" si="26"/>
        <v>5.0155000446567444E-3</v>
      </c>
      <c r="N133">
        <v>5588.39</v>
      </c>
      <c r="O133">
        <f t="shared" ref="O133:O196" si="32">(N133-N132)/N132</f>
        <v>-3.0221048357147999E-2</v>
      </c>
      <c r="P133">
        <f t="shared" ref="P133:P196" si="33">M$2*P132+(1-M$2)*O132*O132</f>
        <v>2.7437286136594699E-5</v>
      </c>
      <c r="Q133" s="8">
        <f t="shared" si="27"/>
        <v>5.2380612956125948E-3</v>
      </c>
      <c r="S133">
        <v>18119.919999999998</v>
      </c>
      <c r="T133">
        <f t="shared" ref="T133:T196" si="34">(S133-S132)/S132</f>
        <v>-5.2389879963876786E-3</v>
      </c>
      <c r="U133">
        <f t="shared" ref="U133:U196" si="35">R$2*U132+(1-R$2)*T132*T132</f>
        <v>4.1312435671797331E-5</v>
      </c>
      <c r="V133" s="8">
        <f t="shared" si="28"/>
        <v>6.4274750619350779E-3</v>
      </c>
    </row>
    <row r="134" spans="2:22" x14ac:dyDescent="0.25">
      <c r="B134" s="2">
        <v>132</v>
      </c>
      <c r="C134" s="1">
        <v>39141</v>
      </c>
      <c r="D134">
        <v>12268.63</v>
      </c>
      <c r="E134">
        <f t="shared" si="24"/>
        <v>4.288553597506223E-3</v>
      </c>
      <c r="F134">
        <f t="shared" si="29"/>
        <v>5.1394235323435261E-5</v>
      </c>
      <c r="G134" s="8">
        <f t="shared" si="25"/>
        <v>7.1689772857385491E-3</v>
      </c>
      <c r="I134">
        <v>6171.5</v>
      </c>
      <c r="J134">
        <f t="shared" si="30"/>
        <v>-1.8230699479804706E-2</v>
      </c>
      <c r="K134">
        <f t="shared" si="31"/>
        <v>8.1672815273424034E-5</v>
      </c>
      <c r="L134" s="8">
        <f t="shared" si="26"/>
        <v>9.0373013269130307E-3</v>
      </c>
      <c r="N134">
        <v>5516.32</v>
      </c>
      <c r="O134">
        <f t="shared" si="32"/>
        <v>-1.289637981601152E-2</v>
      </c>
      <c r="P134">
        <f t="shared" si="33"/>
        <v>1.0518107153103043E-4</v>
      </c>
      <c r="Q134" s="8">
        <f t="shared" si="27"/>
        <v>1.0255782346122134E-2</v>
      </c>
      <c r="S134">
        <v>17604.12</v>
      </c>
      <c r="T134">
        <f t="shared" si="34"/>
        <v>-2.846590934176306E-2</v>
      </c>
      <c r="U134">
        <f t="shared" si="35"/>
        <v>4.0048012295766456E-5</v>
      </c>
      <c r="V134" s="8">
        <f t="shared" si="28"/>
        <v>6.3283498872744428E-3</v>
      </c>
    </row>
    <row r="135" spans="2:22" x14ac:dyDescent="0.25">
      <c r="B135" s="2">
        <v>133</v>
      </c>
      <c r="C135" s="1">
        <v>39142</v>
      </c>
      <c r="D135">
        <v>12234.34</v>
      </c>
      <c r="E135">
        <f t="shared" si="24"/>
        <v>-2.7949330935890197E-3</v>
      </c>
      <c r="F135">
        <f t="shared" si="29"/>
        <v>5.0431240768283896E-5</v>
      </c>
      <c r="G135" s="8">
        <f t="shared" si="25"/>
        <v>7.1014956712148955E-3</v>
      </c>
      <c r="I135">
        <v>6116</v>
      </c>
      <c r="J135">
        <f t="shared" si="30"/>
        <v>-8.9929514704690915E-3</v>
      </c>
      <c r="K135">
        <f t="shared" si="31"/>
        <v>1.0955427700005083E-4</v>
      </c>
      <c r="L135" s="8">
        <f t="shared" si="26"/>
        <v>1.0466817902306833E-2</v>
      </c>
      <c r="N135">
        <v>5458.4</v>
      </c>
      <c r="O135">
        <f t="shared" si="32"/>
        <v>-1.0499753458827638E-2</v>
      </c>
      <c r="P135">
        <f t="shared" si="33"/>
        <v>1.1054628803280645E-4</v>
      </c>
      <c r="Q135" s="8">
        <f t="shared" si="27"/>
        <v>1.0514099487488524E-2</v>
      </c>
      <c r="S135">
        <v>17453.509999999998</v>
      </c>
      <c r="T135">
        <f t="shared" si="34"/>
        <v>-8.5553836261057399E-3</v>
      </c>
      <c r="U135">
        <f t="shared" si="35"/>
        <v>1.1028990119516172E-4</v>
      </c>
      <c r="V135" s="8">
        <f t="shared" si="28"/>
        <v>1.0501899885028506E-2</v>
      </c>
    </row>
    <row r="136" spans="2:22" x14ac:dyDescent="0.25">
      <c r="B136" s="2">
        <v>134</v>
      </c>
      <c r="C136" s="1">
        <v>39143</v>
      </c>
      <c r="D136">
        <v>12114.1</v>
      </c>
      <c r="E136">
        <f t="shared" si="24"/>
        <v>-9.8280740930855107E-3</v>
      </c>
      <c r="F136">
        <f t="shared" si="29"/>
        <v>4.9187626528062919E-5</v>
      </c>
      <c r="G136" s="8">
        <f t="shared" si="25"/>
        <v>7.0133890900236613E-3</v>
      </c>
      <c r="I136">
        <v>6116.2</v>
      </c>
      <c r="J136">
        <f t="shared" si="30"/>
        <v>3.2701111837772744E-5</v>
      </c>
      <c r="K136">
        <f t="shared" si="31"/>
        <v>1.0636434086847583E-4</v>
      </c>
      <c r="L136" s="8">
        <f t="shared" si="26"/>
        <v>1.0313308919472733E-2</v>
      </c>
      <c r="N136">
        <v>5424.7</v>
      </c>
      <c r="O136">
        <f t="shared" si="32"/>
        <v>-6.173970394254694E-3</v>
      </c>
      <c r="P136">
        <f t="shared" si="33"/>
        <v>1.1051983162501202E-4</v>
      </c>
      <c r="Q136" s="8">
        <f t="shared" si="27"/>
        <v>1.0512841272701306E-2</v>
      </c>
      <c r="S136">
        <v>17217.93</v>
      </c>
      <c r="T136">
        <f t="shared" si="34"/>
        <v>-1.3497571548645408E-2</v>
      </c>
      <c r="U136">
        <f t="shared" si="35"/>
        <v>1.0690708908198529E-4</v>
      </c>
      <c r="V136" s="8">
        <f t="shared" si="28"/>
        <v>1.0339588438713859E-2</v>
      </c>
    </row>
    <row r="137" spans="2:22" x14ac:dyDescent="0.25">
      <c r="B137" s="2">
        <v>135</v>
      </c>
      <c r="C137" s="1">
        <v>39146</v>
      </c>
      <c r="D137">
        <v>12050.41</v>
      </c>
      <c r="E137">
        <f t="shared" si="24"/>
        <v>-5.2575098439009505E-3</v>
      </c>
      <c r="F137">
        <f t="shared" si="29"/>
        <v>5.0570829905138594E-5</v>
      </c>
      <c r="G137" s="8">
        <f t="shared" si="25"/>
        <v>7.1113170302791731E-3</v>
      </c>
      <c r="I137">
        <v>6058.7</v>
      </c>
      <c r="J137">
        <f t="shared" si="30"/>
        <v>-9.4012622216408884E-3</v>
      </c>
      <c r="K137">
        <f t="shared" si="31"/>
        <v>9.4534528455586704E-5</v>
      </c>
      <c r="L137" s="8">
        <f t="shared" si="26"/>
        <v>9.7228868375388751E-3</v>
      </c>
      <c r="N137">
        <v>5385.03</v>
      </c>
      <c r="O137">
        <f t="shared" si="32"/>
        <v>-7.3128467933710759E-3</v>
      </c>
      <c r="P137">
        <f t="shared" si="33"/>
        <v>1.0416588468840813E-4</v>
      </c>
      <c r="Q137" s="8">
        <f t="shared" si="27"/>
        <v>1.0206168952570212E-2</v>
      </c>
      <c r="S137">
        <v>16642.25</v>
      </c>
      <c r="T137">
        <f t="shared" si="34"/>
        <v>-3.3434913488439105E-2</v>
      </c>
      <c r="U137">
        <f t="shared" si="35"/>
        <v>1.1377181434376167E-4</v>
      </c>
      <c r="V137" s="8">
        <f t="shared" si="28"/>
        <v>1.0666387127034237E-2</v>
      </c>
    </row>
    <row r="138" spans="2:22" x14ac:dyDescent="0.25">
      <c r="B138" s="2">
        <v>136</v>
      </c>
      <c r="C138" s="1">
        <v>39147</v>
      </c>
      <c r="D138">
        <v>12207.59</v>
      </c>
      <c r="E138">
        <f t="shared" si="24"/>
        <v>1.3043539597407913E-2</v>
      </c>
      <c r="F138">
        <f t="shared" si="29"/>
        <v>4.990176308475023E-5</v>
      </c>
      <c r="G138" s="8">
        <f t="shared" si="25"/>
        <v>7.0641179976519523E-3</v>
      </c>
      <c r="I138">
        <v>6138.5</v>
      </c>
      <c r="J138">
        <f t="shared" si="30"/>
        <v>1.3171142324261011E-2</v>
      </c>
      <c r="K138">
        <f t="shared" si="31"/>
        <v>9.3850431635323178E-5</v>
      </c>
      <c r="L138" s="8">
        <f t="shared" si="26"/>
        <v>9.6876432446350528E-3</v>
      </c>
      <c r="N138">
        <v>5437.13</v>
      </c>
      <c r="O138">
        <f t="shared" si="32"/>
        <v>9.6749693130772467E-3</v>
      </c>
      <c r="P138">
        <f t="shared" si="33"/>
        <v>9.971752404861072E-5</v>
      </c>
      <c r="Q138" s="8">
        <f t="shared" si="27"/>
        <v>9.9858662142355351E-3</v>
      </c>
      <c r="S138">
        <v>16844.5</v>
      </c>
      <c r="T138">
        <f t="shared" si="34"/>
        <v>1.2152803857651459E-2</v>
      </c>
      <c r="U138">
        <f t="shared" si="35"/>
        <v>2.0534011762428258E-4</v>
      </c>
      <c r="V138" s="8">
        <f t="shared" si="28"/>
        <v>1.4329693563516373E-2</v>
      </c>
    </row>
    <row r="139" spans="2:22" x14ac:dyDescent="0.25">
      <c r="B139" s="2">
        <v>137</v>
      </c>
      <c r="C139" s="1">
        <v>39148</v>
      </c>
      <c r="D139">
        <v>12192.45</v>
      </c>
      <c r="E139">
        <f t="shared" si="24"/>
        <v>-1.2402120320226528E-3</v>
      </c>
      <c r="F139">
        <f t="shared" si="29"/>
        <v>5.3410065951576928E-5</v>
      </c>
      <c r="G139" s="8">
        <f t="shared" si="25"/>
        <v>7.3082190683898445E-3</v>
      </c>
      <c r="I139">
        <v>6156.5</v>
      </c>
      <c r="J139">
        <f t="shared" si="30"/>
        <v>2.932312454182618E-3</v>
      </c>
      <c r="K139">
        <f t="shared" si="31"/>
        <v>1.0270678680677676E-4</v>
      </c>
      <c r="L139" s="8">
        <f t="shared" si="26"/>
        <v>1.0134435692567039E-2</v>
      </c>
      <c r="N139">
        <v>5455.07</v>
      </c>
      <c r="O139">
        <f t="shared" si="32"/>
        <v>3.2995348649010781E-3</v>
      </c>
      <c r="P139">
        <f t="shared" si="33"/>
        <v>9.9181095532463069E-5</v>
      </c>
      <c r="Q139" s="8">
        <f t="shared" si="27"/>
        <v>9.9589706060648191E-3</v>
      </c>
      <c r="S139">
        <v>16764.62</v>
      </c>
      <c r="T139">
        <f t="shared" si="34"/>
        <v>-4.7422007183354218E-3</v>
      </c>
      <c r="U139">
        <f t="shared" si="35"/>
        <v>2.0008292111586202E-4</v>
      </c>
      <c r="V139" s="8">
        <f t="shared" si="28"/>
        <v>1.4145067024085183E-2</v>
      </c>
    </row>
    <row r="140" spans="2:22" x14ac:dyDescent="0.25">
      <c r="B140" s="2">
        <v>138</v>
      </c>
      <c r="C140" s="1">
        <v>39149</v>
      </c>
      <c r="D140">
        <v>12260.7</v>
      </c>
      <c r="E140">
        <f t="shared" si="24"/>
        <v>5.5977264618677948E-3</v>
      </c>
      <c r="F140">
        <f t="shared" si="29"/>
        <v>5.1896473641500429E-5</v>
      </c>
      <c r="G140" s="8">
        <f t="shared" si="25"/>
        <v>7.2039207131603293E-3</v>
      </c>
      <c r="I140">
        <v>6227.7</v>
      </c>
      <c r="J140">
        <f t="shared" si="30"/>
        <v>1.1565012588321258E-2</v>
      </c>
      <c r="K140">
        <f t="shared" si="31"/>
        <v>9.2239979230417844E-5</v>
      </c>
      <c r="L140" s="8">
        <f t="shared" si="26"/>
        <v>9.6041646815544484E-3</v>
      </c>
      <c r="N140">
        <v>5524.26</v>
      </c>
      <c r="O140">
        <f t="shared" si="32"/>
        <v>1.2683613592492949E-2</v>
      </c>
      <c r="P140">
        <f t="shared" si="33"/>
        <v>9.1432455285416506E-5</v>
      </c>
      <c r="Q140" s="8">
        <f t="shared" si="27"/>
        <v>9.5620319642540676E-3</v>
      </c>
      <c r="S140">
        <v>17090.310000000001</v>
      </c>
      <c r="T140">
        <f t="shared" si="34"/>
        <v>1.9427222328928562E-2</v>
      </c>
      <c r="U140">
        <f t="shared" si="35"/>
        <v>1.8388764918818794E-4</v>
      </c>
      <c r="V140" s="8">
        <f t="shared" si="28"/>
        <v>1.3560518028017512E-2</v>
      </c>
    </row>
    <row r="141" spans="2:22" x14ac:dyDescent="0.25">
      <c r="B141" s="2">
        <v>139</v>
      </c>
      <c r="C141" s="1">
        <v>39150</v>
      </c>
      <c r="D141">
        <v>12276.32</v>
      </c>
      <c r="E141">
        <f t="shared" si="24"/>
        <v>1.2739892502058594E-3</v>
      </c>
      <c r="F141">
        <f t="shared" si="29"/>
        <v>5.1296488711961319E-5</v>
      </c>
      <c r="G141" s="8">
        <f t="shared" si="25"/>
        <v>7.1621567081404554E-3</v>
      </c>
      <c r="I141">
        <v>6245.2</v>
      </c>
      <c r="J141">
        <f t="shared" si="30"/>
        <v>2.8100261733866438E-3</v>
      </c>
      <c r="K141">
        <f t="shared" si="31"/>
        <v>9.6856704800872296E-5</v>
      </c>
      <c r="L141" s="8">
        <f t="shared" si="26"/>
        <v>9.8415804015855243E-3</v>
      </c>
      <c r="N141">
        <v>5537.84</v>
      </c>
      <c r="O141">
        <f t="shared" si="32"/>
        <v>2.458247801515484E-3</v>
      </c>
      <c r="P141">
        <f t="shared" si="33"/>
        <v>9.7526606167546755E-5</v>
      </c>
      <c r="Q141" s="8">
        <f t="shared" si="27"/>
        <v>9.8755559928313287E-3</v>
      </c>
      <c r="S141">
        <v>17164.04</v>
      </c>
      <c r="T141">
        <f t="shared" si="34"/>
        <v>4.314140586098178E-3</v>
      </c>
      <c r="U141">
        <f t="shared" si="35"/>
        <v>2.0153606034962169E-4</v>
      </c>
      <c r="V141" s="8">
        <f t="shared" si="28"/>
        <v>1.4196339681397515E-2</v>
      </c>
    </row>
    <row r="142" spans="2:22" x14ac:dyDescent="0.25">
      <c r="B142" s="2">
        <v>140</v>
      </c>
      <c r="C142" s="1">
        <v>39153</v>
      </c>
      <c r="D142">
        <v>12318.62</v>
      </c>
      <c r="E142">
        <f t="shared" si="24"/>
        <v>3.4456579821967081E-3</v>
      </c>
      <c r="F142">
        <f t="shared" si="29"/>
        <v>4.984704732117254E-5</v>
      </c>
      <c r="G142" s="8">
        <f t="shared" si="25"/>
        <v>7.0602441403376792E-3</v>
      </c>
      <c r="I142">
        <v>6233.3</v>
      </c>
      <c r="J142">
        <f t="shared" si="30"/>
        <v>-1.9054633958879839E-3</v>
      </c>
      <c r="K142">
        <f t="shared" si="31"/>
        <v>8.696244795896201E-5</v>
      </c>
      <c r="L142" s="8">
        <f t="shared" si="26"/>
        <v>9.3253658351274346E-3</v>
      </c>
      <c r="N142">
        <v>5496.07</v>
      </c>
      <c r="O142">
        <f t="shared" si="32"/>
        <v>-7.5426520087255025E-3</v>
      </c>
      <c r="P142">
        <f t="shared" si="33"/>
        <v>8.9498061036203207E-5</v>
      </c>
      <c r="Q142" s="8">
        <f t="shared" si="27"/>
        <v>9.4603414862362775E-3</v>
      </c>
      <c r="S142">
        <v>17292.39</v>
      </c>
      <c r="T142">
        <f t="shared" si="34"/>
        <v>7.4778432117379437E-3</v>
      </c>
      <c r="U142">
        <f t="shared" si="35"/>
        <v>1.8485475113605849E-4</v>
      </c>
      <c r="V142" s="8">
        <f t="shared" si="28"/>
        <v>1.359613000585308E-2</v>
      </c>
    </row>
    <row r="143" spans="2:22" x14ac:dyDescent="0.25">
      <c r="B143" s="2">
        <v>141</v>
      </c>
      <c r="C143" s="1">
        <v>39154</v>
      </c>
      <c r="D143">
        <v>12075.96</v>
      </c>
      <c r="E143">
        <f t="shared" si="24"/>
        <v>-1.9698635074383467E-2</v>
      </c>
      <c r="F143">
        <f t="shared" si="29"/>
        <v>4.8738974372038877E-5</v>
      </c>
      <c r="G143" s="8">
        <f t="shared" si="25"/>
        <v>6.9813304156184208E-3</v>
      </c>
      <c r="I143">
        <v>6161.2</v>
      </c>
      <c r="J143">
        <f t="shared" si="30"/>
        <v>-1.1566906774902597E-2</v>
      </c>
      <c r="K143">
        <f t="shared" si="31"/>
        <v>7.7694231037413991E-5</v>
      </c>
      <c r="L143" s="8">
        <f t="shared" si="26"/>
        <v>8.814433109248376E-3</v>
      </c>
      <c r="N143">
        <v>5432.94</v>
      </c>
      <c r="O143">
        <f t="shared" si="32"/>
        <v>-1.1486389365492091E-2</v>
      </c>
      <c r="P143">
        <f t="shared" si="33"/>
        <v>8.6636538522945707E-5</v>
      </c>
      <c r="Q143" s="8">
        <f t="shared" si="27"/>
        <v>9.3078750809701839E-3</v>
      </c>
      <c r="S143">
        <v>17178.84</v>
      </c>
      <c r="T143">
        <f t="shared" si="34"/>
        <v>-6.5664723037127471E-3</v>
      </c>
      <c r="U143">
        <f t="shared" si="35"/>
        <v>1.7309670659890636E-4</v>
      </c>
      <c r="V143" s="8">
        <f t="shared" si="28"/>
        <v>1.3156622157640097E-2</v>
      </c>
    </row>
    <row r="144" spans="2:22" x14ac:dyDescent="0.25">
      <c r="B144" s="2">
        <v>142</v>
      </c>
      <c r="C144" s="1">
        <v>39155</v>
      </c>
      <c r="D144">
        <v>12133.4</v>
      </c>
      <c r="E144">
        <f t="shared" si="24"/>
        <v>4.7565576566997994E-3</v>
      </c>
      <c r="F144">
        <f t="shared" si="29"/>
        <v>5.8639465984448916E-5</v>
      </c>
      <c r="G144" s="8">
        <f t="shared" si="25"/>
        <v>7.6576410195600651E-3</v>
      </c>
      <c r="I144">
        <v>6000.7</v>
      </c>
      <c r="J144">
        <f t="shared" si="30"/>
        <v>-2.6050120106472764E-2</v>
      </c>
      <c r="K144">
        <f t="shared" si="31"/>
        <v>8.3933620213186822E-5</v>
      </c>
      <c r="L144" s="8">
        <f t="shared" si="26"/>
        <v>9.16152935994787E-3</v>
      </c>
      <c r="N144">
        <v>5296.22</v>
      </c>
      <c r="O144">
        <f t="shared" si="32"/>
        <v>-2.5165011945649934E-2</v>
      </c>
      <c r="P144">
        <f t="shared" si="33"/>
        <v>9.0612090792738879E-5</v>
      </c>
      <c r="Q144" s="8">
        <f t="shared" si="27"/>
        <v>9.5190383334000112E-3</v>
      </c>
      <c r="S144">
        <v>16676.89</v>
      </c>
      <c r="T144">
        <f t="shared" si="34"/>
        <v>-2.9219085805560836E-2</v>
      </c>
      <c r="U144">
        <f t="shared" si="35"/>
        <v>1.612436818460392E-4</v>
      </c>
      <c r="V144" s="8">
        <f t="shared" si="28"/>
        <v>1.2698176319694068E-2</v>
      </c>
    </row>
    <row r="145" spans="2:22" x14ac:dyDescent="0.25">
      <c r="B145" s="2">
        <v>143</v>
      </c>
      <c r="C145" s="1">
        <v>39156</v>
      </c>
      <c r="D145">
        <v>12159.68</v>
      </c>
      <c r="E145">
        <f t="shared" si="24"/>
        <v>2.1659221652628822E-3</v>
      </c>
      <c r="F145">
        <f t="shared" si="29"/>
        <v>5.7588580674445524E-5</v>
      </c>
      <c r="G145" s="8">
        <f t="shared" si="25"/>
        <v>7.5887140329864537E-3</v>
      </c>
      <c r="I145">
        <v>6133.2</v>
      </c>
      <c r="J145">
        <f t="shared" si="30"/>
        <v>2.2080757244988085E-2</v>
      </c>
      <c r="K145">
        <f t="shared" si="31"/>
        <v>1.5007388857697515E-4</v>
      </c>
      <c r="L145" s="8">
        <f t="shared" si="26"/>
        <v>1.2250464831057439E-2</v>
      </c>
      <c r="N145">
        <v>5389.85</v>
      </c>
      <c r="O145">
        <f t="shared" si="32"/>
        <v>1.7678646279799575E-2</v>
      </c>
      <c r="P145">
        <f t="shared" si="33"/>
        <v>1.3823609344757603E-4</v>
      </c>
      <c r="Q145" s="8">
        <f t="shared" si="27"/>
        <v>1.1757384634670078E-2</v>
      </c>
      <c r="S145">
        <v>16860.39</v>
      </c>
      <c r="T145">
        <f t="shared" si="34"/>
        <v>1.1003250606078232E-2</v>
      </c>
      <c r="U145">
        <f t="shared" si="35"/>
        <v>2.2439547792970716E-4</v>
      </c>
      <c r="V145" s="8">
        <f t="shared" si="28"/>
        <v>1.4979835711038595E-2</v>
      </c>
    </row>
    <row r="146" spans="2:22" x14ac:dyDescent="0.25">
      <c r="B146" s="2">
        <v>144</v>
      </c>
      <c r="C146" s="1">
        <v>39157</v>
      </c>
      <c r="D146">
        <v>12110.41</v>
      </c>
      <c r="E146">
        <f t="shared" si="24"/>
        <v>-4.0519158398905596E-3</v>
      </c>
      <c r="F146">
        <f t="shared" si="29"/>
        <v>5.6045067167654627E-5</v>
      </c>
      <c r="G146" s="8">
        <f t="shared" si="25"/>
        <v>7.4863253447639199E-3</v>
      </c>
      <c r="I146">
        <v>6130.6</v>
      </c>
      <c r="J146">
        <f t="shared" si="30"/>
        <v>-4.2392225917945841E-4</v>
      </c>
      <c r="K146">
        <f t="shared" si="31"/>
        <v>1.8760935967388994E-4</v>
      </c>
      <c r="L146" s="8">
        <f t="shared" si="26"/>
        <v>1.3697056606216167E-2</v>
      </c>
      <c r="N146">
        <v>5382.16</v>
      </c>
      <c r="O146">
        <f t="shared" si="32"/>
        <v>-1.426755846637756E-3</v>
      </c>
      <c r="P146">
        <f t="shared" si="33"/>
        <v>1.5353241467675504E-4</v>
      </c>
      <c r="Q146" s="8">
        <f t="shared" si="27"/>
        <v>1.239081977420199E-2</v>
      </c>
      <c r="S146">
        <v>16744.150000000001</v>
      </c>
      <c r="T146">
        <f t="shared" si="34"/>
        <v>-6.894265197898623E-3</v>
      </c>
      <c r="U146">
        <f t="shared" si="35"/>
        <v>2.1497311422677347E-4</v>
      </c>
      <c r="V146" s="8">
        <f t="shared" si="28"/>
        <v>1.466196147269435E-2</v>
      </c>
    </row>
    <row r="147" spans="2:22" x14ac:dyDescent="0.25">
      <c r="B147" s="2">
        <v>145</v>
      </c>
      <c r="C147" s="1">
        <v>39160</v>
      </c>
      <c r="D147">
        <v>12226.17</v>
      </c>
      <c r="E147">
        <f t="shared" si="24"/>
        <v>9.5587184909511919E-3</v>
      </c>
      <c r="F147">
        <f t="shared" si="29"/>
        <v>5.488877359546251E-5</v>
      </c>
      <c r="G147" s="8">
        <f t="shared" si="25"/>
        <v>7.4086958093488023E-3</v>
      </c>
      <c r="I147">
        <v>6189.4</v>
      </c>
      <c r="J147">
        <f t="shared" si="30"/>
        <v>9.5912308746287922E-3</v>
      </c>
      <c r="K147">
        <f t="shared" si="31"/>
        <v>1.6676327658619972E-4</v>
      </c>
      <c r="L147" s="8">
        <f t="shared" si="26"/>
        <v>1.2913685631383464E-2</v>
      </c>
      <c r="N147">
        <v>5458.95</v>
      </c>
      <c r="O147">
        <f t="shared" si="32"/>
        <v>1.4267505982728117E-2</v>
      </c>
      <c r="P147">
        <f t="shared" si="33"/>
        <v>1.4023715260729248E-4</v>
      </c>
      <c r="Q147" s="8">
        <f t="shared" si="27"/>
        <v>1.1842176852559351E-2</v>
      </c>
      <c r="S147">
        <v>17009.55</v>
      </c>
      <c r="T147">
        <f t="shared" si="34"/>
        <v>1.5850311899976877E-2</v>
      </c>
      <c r="U147">
        <f t="shared" si="35"/>
        <v>1.9970364911547E-4</v>
      </c>
      <c r="V147" s="8">
        <f t="shared" si="28"/>
        <v>1.4131654153547276E-2</v>
      </c>
    </row>
    <row r="148" spans="2:22" x14ac:dyDescent="0.25">
      <c r="B148" s="2">
        <v>146</v>
      </c>
      <c r="C148" s="1">
        <v>39161</v>
      </c>
      <c r="D148">
        <v>12288.1</v>
      </c>
      <c r="E148">
        <f t="shared" si="24"/>
        <v>5.0653638874643726E-3</v>
      </c>
      <c r="F148">
        <f t="shared" si="29"/>
        <v>5.5953247764277307E-5</v>
      </c>
      <c r="G148" s="8">
        <f t="shared" si="25"/>
        <v>7.4801903561525296E-3</v>
      </c>
      <c r="I148">
        <v>6220.3</v>
      </c>
      <c r="J148">
        <f t="shared" si="30"/>
        <v>4.9924063721847912E-3</v>
      </c>
      <c r="K148">
        <f t="shared" si="31"/>
        <v>1.584471201002946E-4</v>
      </c>
      <c r="L148" s="8">
        <f t="shared" si="26"/>
        <v>1.2587578007714375E-2</v>
      </c>
      <c r="N148">
        <v>5503.27</v>
      </c>
      <c r="O148">
        <f t="shared" si="32"/>
        <v>8.1187774205663393E-3</v>
      </c>
      <c r="P148">
        <f t="shared" si="33"/>
        <v>1.4579447731111089E-4</v>
      </c>
      <c r="Q148" s="8">
        <f t="shared" si="27"/>
        <v>1.2074538389152229E-2</v>
      </c>
      <c r="S148">
        <v>17163.2</v>
      </c>
      <c r="T148">
        <f t="shared" si="34"/>
        <v>9.0331607832071659E-3</v>
      </c>
      <c r="U148">
        <f t="shared" si="35"/>
        <v>2.0440268059503575E-4</v>
      </c>
      <c r="V148" s="8">
        <f t="shared" si="28"/>
        <v>1.4296946547953368E-2</v>
      </c>
    </row>
    <row r="149" spans="2:22" x14ac:dyDescent="0.25">
      <c r="B149" s="2">
        <v>147</v>
      </c>
      <c r="C149" s="1">
        <v>39163</v>
      </c>
      <c r="D149">
        <v>12461.14</v>
      </c>
      <c r="E149">
        <f t="shared" si="24"/>
        <v>1.4081916651068843E-2</v>
      </c>
      <c r="F149">
        <f t="shared" si="29"/>
        <v>5.5069247894110666E-5</v>
      </c>
      <c r="G149" s="8">
        <f t="shared" si="25"/>
        <v>7.4208657105563278E-3</v>
      </c>
      <c r="I149">
        <v>6318</v>
      </c>
      <c r="J149">
        <f t="shared" si="30"/>
        <v>1.5706637943507518E-2</v>
      </c>
      <c r="K149">
        <f t="shared" si="31"/>
        <v>1.4359658001021798E-4</v>
      </c>
      <c r="L149" s="8">
        <f t="shared" si="26"/>
        <v>1.198317904440295E-2</v>
      </c>
      <c r="N149">
        <v>5598.37</v>
      </c>
      <c r="O149">
        <f t="shared" si="32"/>
        <v>1.7280634967937143E-2</v>
      </c>
      <c r="P149">
        <f t="shared" si="33"/>
        <v>1.3878426499417244E-4</v>
      </c>
      <c r="Q149" s="8">
        <f t="shared" si="27"/>
        <v>1.1780673367603927E-2</v>
      </c>
      <c r="S149">
        <v>17419.2</v>
      </c>
      <c r="T149">
        <f t="shared" si="34"/>
        <v>1.4915633448308006E-2</v>
      </c>
      <c r="U149">
        <f t="shared" si="35"/>
        <v>1.9320382128999315E-4</v>
      </c>
      <c r="V149" s="8">
        <f t="shared" si="28"/>
        <v>1.3899777742467437E-2</v>
      </c>
    </row>
    <row r="150" spans="2:22" x14ac:dyDescent="0.25">
      <c r="B150" s="2">
        <v>148</v>
      </c>
      <c r="C150" s="1">
        <v>39164</v>
      </c>
      <c r="D150">
        <v>12481.01</v>
      </c>
      <c r="E150">
        <f t="shared" si="24"/>
        <v>1.5945571592968864E-3</v>
      </c>
      <c r="F150">
        <f t="shared" si="29"/>
        <v>5.9248646903343365E-5</v>
      </c>
      <c r="G150" s="8">
        <f t="shared" si="25"/>
        <v>7.6973142655957193E-3</v>
      </c>
      <c r="I150">
        <v>6339.4</v>
      </c>
      <c r="J150">
        <f t="shared" si="30"/>
        <v>3.3871478315922183E-3</v>
      </c>
      <c r="K150">
        <f t="shared" si="31"/>
        <v>1.5506365944143401E-4</v>
      </c>
      <c r="L150" s="8">
        <f t="shared" si="26"/>
        <v>1.2452455960228649E-2</v>
      </c>
      <c r="N150">
        <v>5634.75</v>
      </c>
      <c r="O150">
        <f t="shared" si="32"/>
        <v>6.4983200467279064E-3</v>
      </c>
      <c r="P150">
        <f t="shared" si="33"/>
        <v>1.5281137854959332E-4</v>
      </c>
      <c r="Q150" s="8">
        <f t="shared" si="27"/>
        <v>1.2361689955244523E-2</v>
      </c>
      <c r="S150">
        <v>17480.61</v>
      </c>
      <c r="T150">
        <f t="shared" si="34"/>
        <v>3.5254202259575556E-3</v>
      </c>
      <c r="U150">
        <f t="shared" si="35"/>
        <v>1.9587323380355261E-4</v>
      </c>
      <c r="V150" s="8">
        <f t="shared" si="28"/>
        <v>1.399547190356769E-2</v>
      </c>
    </row>
    <row r="151" spans="2:22" x14ac:dyDescent="0.25">
      <c r="B151" s="2">
        <v>149</v>
      </c>
      <c r="C151" s="1">
        <v>39167</v>
      </c>
      <c r="D151">
        <v>12469.07</v>
      </c>
      <c r="E151">
        <f t="shared" si="24"/>
        <v>-9.5665334776596676E-4</v>
      </c>
      <c r="F151">
        <f t="shared" si="29"/>
        <v>5.7593998601298497E-5</v>
      </c>
      <c r="G151" s="8">
        <f t="shared" si="25"/>
        <v>7.5890709972498277E-3</v>
      </c>
      <c r="I151">
        <v>6291.9</v>
      </c>
      <c r="J151">
        <f t="shared" si="30"/>
        <v>-7.4928226646054832E-3</v>
      </c>
      <c r="K151">
        <f t="shared" si="31"/>
        <v>1.3909336013490079E-4</v>
      </c>
      <c r="L151" s="8">
        <f t="shared" si="26"/>
        <v>1.1793784809589362E-2</v>
      </c>
      <c r="N151">
        <v>5576.3</v>
      </c>
      <c r="O151">
        <f t="shared" si="32"/>
        <v>-1.0373131017347676E-2</v>
      </c>
      <c r="P151">
        <f t="shared" si="33"/>
        <v>1.431066653410878E-4</v>
      </c>
      <c r="Q151" s="8">
        <f t="shared" si="27"/>
        <v>1.1962719813699885E-2</v>
      </c>
      <c r="S151">
        <v>17521.96</v>
      </c>
      <c r="T151">
        <f t="shared" si="34"/>
        <v>2.3654780925836424E-3</v>
      </c>
      <c r="U151">
        <f t="shared" si="35"/>
        <v>1.7914446852813882E-4</v>
      </c>
      <c r="V151" s="8">
        <f t="shared" si="28"/>
        <v>1.3384486113711607E-2</v>
      </c>
    </row>
    <row r="152" spans="2:22" x14ac:dyDescent="0.25">
      <c r="B152" s="2">
        <v>150</v>
      </c>
      <c r="C152" s="1">
        <v>39168</v>
      </c>
      <c r="D152">
        <v>12397.29</v>
      </c>
      <c r="E152">
        <f t="shared" si="24"/>
        <v>-5.7566442405086217E-3</v>
      </c>
      <c r="F152">
        <f t="shared" si="29"/>
        <v>5.5940144603360119E-5</v>
      </c>
      <c r="G152" s="8">
        <f t="shared" si="25"/>
        <v>7.4793144474183003E-3</v>
      </c>
      <c r="I152">
        <v>6292.6</v>
      </c>
      <c r="J152">
        <f t="shared" si="30"/>
        <v>1.1125415216400891E-4</v>
      </c>
      <c r="K152">
        <f t="shared" si="31"/>
        <v>1.2986748371417015E-4</v>
      </c>
      <c r="L152" s="8">
        <f t="shared" si="26"/>
        <v>1.1395941545750845E-2</v>
      </c>
      <c r="N152">
        <v>5587.06</v>
      </c>
      <c r="O152">
        <f t="shared" si="32"/>
        <v>1.9295948926708064E-3</v>
      </c>
      <c r="P152">
        <f t="shared" si="33"/>
        <v>1.3999078488719961E-4</v>
      </c>
      <c r="Q152" s="8">
        <f t="shared" si="27"/>
        <v>1.1831770150201516E-2</v>
      </c>
      <c r="S152">
        <v>17365.05</v>
      </c>
      <c r="T152">
        <f t="shared" si="34"/>
        <v>-8.9550484078265141E-3</v>
      </c>
      <c r="U152">
        <f t="shared" si="35"/>
        <v>1.6331811303005168E-4</v>
      </c>
      <c r="V152" s="8">
        <f t="shared" si="28"/>
        <v>1.2779597530049673E-2</v>
      </c>
    </row>
    <row r="153" spans="2:22" x14ac:dyDescent="0.25">
      <c r="B153" s="2">
        <v>151</v>
      </c>
      <c r="C153" s="1">
        <v>39169</v>
      </c>
      <c r="D153">
        <v>12300.36</v>
      </c>
      <c r="E153">
        <f t="shared" si="24"/>
        <v>-7.8186442359580426E-3</v>
      </c>
      <c r="F153">
        <f t="shared" si="29"/>
        <v>5.5274819412896022E-5</v>
      </c>
      <c r="G153" s="8">
        <f t="shared" si="25"/>
        <v>7.4347037205860474E-3</v>
      </c>
      <c r="I153">
        <v>6267.2</v>
      </c>
      <c r="J153">
        <f t="shared" si="30"/>
        <v>-4.0364873025459337E-3</v>
      </c>
      <c r="K153">
        <f t="shared" si="31"/>
        <v>1.1542488970795415E-4</v>
      </c>
      <c r="L153" s="8">
        <f t="shared" si="26"/>
        <v>1.0743597614763602E-2</v>
      </c>
      <c r="N153">
        <v>5552.69</v>
      </c>
      <c r="O153">
        <f t="shared" si="32"/>
        <v>-6.1517148553981516E-3</v>
      </c>
      <c r="P153">
        <f t="shared" si="33"/>
        <v>1.2803203956309353E-4</v>
      </c>
      <c r="Q153" s="8">
        <f t="shared" si="27"/>
        <v>1.1315124372409413E-2</v>
      </c>
      <c r="S153">
        <v>17254.73</v>
      </c>
      <c r="T153">
        <f t="shared" si="34"/>
        <v>-6.352990633485058E-3</v>
      </c>
      <c r="U153">
        <f t="shared" si="35"/>
        <v>1.5573772111691431E-4</v>
      </c>
      <c r="V153" s="8">
        <f t="shared" si="28"/>
        <v>1.2479492021589433E-2</v>
      </c>
    </row>
    <row r="154" spans="2:22" x14ac:dyDescent="0.25">
      <c r="B154" s="2">
        <v>152</v>
      </c>
      <c r="C154" s="1">
        <v>39170</v>
      </c>
      <c r="D154">
        <v>12348.75</v>
      </c>
      <c r="E154">
        <f t="shared" si="24"/>
        <v>3.9340311990868088E-3</v>
      </c>
      <c r="F154">
        <f t="shared" si="29"/>
        <v>5.5445705042223532E-5</v>
      </c>
      <c r="G154" s="8">
        <f t="shared" si="25"/>
        <v>7.4461872822420691E-3</v>
      </c>
      <c r="I154">
        <v>6324.2</v>
      </c>
      <c r="J154">
        <f t="shared" si="30"/>
        <v>9.0949706407965278E-3</v>
      </c>
      <c r="K154">
        <f t="shared" si="31"/>
        <v>1.0439938320599462E-4</v>
      </c>
      <c r="L154" s="8">
        <f t="shared" si="26"/>
        <v>1.0217601636685324E-2</v>
      </c>
      <c r="N154">
        <v>5631.53</v>
      </c>
      <c r="O154">
        <f t="shared" si="32"/>
        <v>1.4198523598472118E-2</v>
      </c>
      <c r="P154">
        <f t="shared" si="33"/>
        <v>1.2011715861274876E-4</v>
      </c>
      <c r="Q154" s="8">
        <f t="shared" si="27"/>
        <v>1.0959797380095527E-2</v>
      </c>
      <c r="S154">
        <v>17263.939999999999</v>
      </c>
      <c r="T154">
        <f t="shared" si="34"/>
        <v>5.3376668310655263E-4</v>
      </c>
      <c r="U154">
        <f t="shared" si="35"/>
        <v>1.4521618963920512E-4</v>
      </c>
      <c r="V154" s="8">
        <f t="shared" si="28"/>
        <v>1.205056802143389E-2</v>
      </c>
    </row>
    <row r="155" spans="2:22" x14ac:dyDescent="0.25">
      <c r="B155" s="2">
        <v>153</v>
      </c>
      <c r="C155" s="1">
        <v>39171</v>
      </c>
      <c r="D155">
        <v>12354.35</v>
      </c>
      <c r="E155">
        <f t="shared" si="24"/>
        <v>4.5348719506025823E-4</v>
      </c>
      <c r="F155">
        <f t="shared" si="29"/>
        <v>5.4279430410485539E-5</v>
      </c>
      <c r="G155" s="8">
        <f t="shared" si="25"/>
        <v>7.3674575268871103E-3</v>
      </c>
      <c r="I155">
        <v>6308</v>
      </c>
      <c r="J155">
        <f t="shared" si="30"/>
        <v>-2.5615888175579233E-3</v>
      </c>
      <c r="K155">
        <f t="shared" si="31"/>
        <v>1.0198801615589067E-4</v>
      </c>
      <c r="L155" s="8">
        <f t="shared" si="26"/>
        <v>1.0098911632244866E-2</v>
      </c>
      <c r="N155">
        <v>5634.16</v>
      </c>
      <c r="O155">
        <f t="shared" si="32"/>
        <v>4.6701340488288428E-4</v>
      </c>
      <c r="P155">
        <f t="shared" si="33"/>
        <v>1.2726787221051882E-4</v>
      </c>
      <c r="Q155" s="8">
        <f t="shared" si="27"/>
        <v>1.128130631666913E-2</v>
      </c>
      <c r="S155">
        <v>17287.650000000001</v>
      </c>
      <c r="T155">
        <f t="shared" si="34"/>
        <v>1.3733829010065355E-3</v>
      </c>
      <c r="U155">
        <f t="shared" si="35"/>
        <v>1.319995520163855E-4</v>
      </c>
      <c r="V155" s="8">
        <f t="shared" si="28"/>
        <v>1.1489105797075136E-2</v>
      </c>
    </row>
    <row r="156" spans="2:22" x14ac:dyDescent="0.25">
      <c r="B156" s="2">
        <v>154</v>
      </c>
      <c r="C156" s="1">
        <v>39174</v>
      </c>
      <c r="D156">
        <v>12382.3</v>
      </c>
      <c r="E156">
        <f t="shared" si="24"/>
        <v>2.2623610307299785E-3</v>
      </c>
      <c r="F156">
        <f t="shared" si="29"/>
        <v>5.270158972943006E-5</v>
      </c>
      <c r="G156" s="8">
        <f t="shared" si="25"/>
        <v>7.2595860577191352E-3</v>
      </c>
      <c r="I156">
        <v>6315.5</v>
      </c>
      <c r="J156">
        <f t="shared" si="30"/>
        <v>1.1889663918833227E-3</v>
      </c>
      <c r="K156">
        <f t="shared" si="31"/>
        <v>9.1374625250401472E-5</v>
      </c>
      <c r="L156" s="8">
        <f t="shared" si="26"/>
        <v>9.559007545263341E-3</v>
      </c>
      <c r="N156">
        <v>5645.56</v>
      </c>
      <c r="O156">
        <f t="shared" si="32"/>
        <v>2.0233717182331608E-3</v>
      </c>
      <c r="P156">
        <f t="shared" si="33"/>
        <v>1.1611806447145235E-4</v>
      </c>
      <c r="Q156" s="8">
        <f t="shared" si="27"/>
        <v>1.0775809225828581E-2</v>
      </c>
      <c r="S156">
        <v>17028.41</v>
      </c>
      <c r="T156">
        <f t="shared" si="34"/>
        <v>-1.4995676104039681E-2</v>
      </c>
      <c r="U156">
        <f t="shared" si="35"/>
        <v>1.2013419591689319E-4</v>
      </c>
      <c r="V156" s="8">
        <f t="shared" si="28"/>
        <v>1.0960574616182E-2</v>
      </c>
    </row>
    <row r="157" spans="2:22" x14ac:dyDescent="0.25">
      <c r="B157" s="2">
        <v>155</v>
      </c>
      <c r="C157" s="1">
        <v>39175</v>
      </c>
      <c r="D157">
        <v>12510.93</v>
      </c>
      <c r="E157">
        <f t="shared" si="24"/>
        <v>1.0388215436550642E-2</v>
      </c>
      <c r="F157">
        <f t="shared" si="29"/>
        <v>5.131313702289964E-5</v>
      </c>
      <c r="G157" s="8">
        <f t="shared" si="25"/>
        <v>7.163318855314179E-3</v>
      </c>
      <c r="I157">
        <v>6366.1</v>
      </c>
      <c r="J157">
        <f t="shared" si="30"/>
        <v>8.0120338848864488E-3</v>
      </c>
      <c r="K157">
        <f t="shared" si="31"/>
        <v>8.1369089014662991E-5</v>
      </c>
      <c r="L157" s="8">
        <f t="shared" si="26"/>
        <v>9.0204816398384725E-3</v>
      </c>
      <c r="N157">
        <v>5711.91</v>
      </c>
      <c r="O157">
        <f t="shared" si="32"/>
        <v>1.175259850218569E-2</v>
      </c>
      <c r="P157">
        <f t="shared" si="33"/>
        <v>1.0628690613839543E-4</v>
      </c>
      <c r="Q157" s="8">
        <f t="shared" si="27"/>
        <v>1.0309554119281562E-2</v>
      </c>
      <c r="S157">
        <v>17244.05</v>
      </c>
      <c r="T157">
        <f t="shared" si="34"/>
        <v>1.2663542867478492E-2</v>
      </c>
      <c r="U157">
        <f t="shared" si="35"/>
        <v>1.2968533719764694E-4</v>
      </c>
      <c r="V157" s="8">
        <f t="shared" si="28"/>
        <v>1.1387947014174546E-2</v>
      </c>
    </row>
    <row r="158" spans="2:22" x14ac:dyDescent="0.25">
      <c r="B158" s="2">
        <v>156</v>
      </c>
      <c r="C158" s="1">
        <v>39176</v>
      </c>
      <c r="D158">
        <v>12530.05</v>
      </c>
      <c r="E158">
        <f t="shared" si="24"/>
        <v>1.5282636862326766E-3</v>
      </c>
      <c r="F158">
        <f t="shared" si="29"/>
        <v>5.2964746248093149E-5</v>
      </c>
      <c r="G158" s="8">
        <f t="shared" si="25"/>
        <v>7.2776882488942291E-3</v>
      </c>
      <c r="I158">
        <v>6364.7</v>
      </c>
      <c r="J158">
        <f t="shared" si="30"/>
        <v>-2.1991486153226397E-4</v>
      </c>
      <c r="K158">
        <f t="shared" si="31"/>
        <v>7.9458715149608095E-5</v>
      </c>
      <c r="L158" s="8">
        <f t="shared" si="26"/>
        <v>8.9139618099702504E-3</v>
      </c>
      <c r="N158">
        <v>5739.01</v>
      </c>
      <c r="O158">
        <f t="shared" si="32"/>
        <v>4.7444725144479456E-3</v>
      </c>
      <c r="P158">
        <f t="shared" si="33"/>
        <v>1.0908087181423985E-4</v>
      </c>
      <c r="Q158" s="8">
        <f t="shared" si="27"/>
        <v>1.0444178848250343E-2</v>
      </c>
      <c r="S158">
        <v>17544.09</v>
      </c>
      <c r="T158">
        <f t="shared" si="34"/>
        <v>1.7399624798118823E-2</v>
      </c>
      <c r="U158">
        <f t="shared" si="35"/>
        <v>1.324831195688668E-4</v>
      </c>
      <c r="V158" s="8">
        <f t="shared" si="28"/>
        <v>1.1510131170793268E-2</v>
      </c>
    </row>
    <row r="159" spans="2:22" x14ac:dyDescent="0.25">
      <c r="B159" s="2">
        <v>157</v>
      </c>
      <c r="C159" s="1">
        <v>39177</v>
      </c>
      <c r="D159">
        <v>12560.83</v>
      </c>
      <c r="E159">
        <f t="shared" si="24"/>
        <v>2.4564945870128737E-3</v>
      </c>
      <c r="F159">
        <f t="shared" si="29"/>
        <v>5.1487417626434889E-5</v>
      </c>
      <c r="G159" s="8">
        <f t="shared" si="25"/>
        <v>7.175473338145358E-3</v>
      </c>
      <c r="I159">
        <v>6397.3</v>
      </c>
      <c r="J159">
        <f t="shared" si="30"/>
        <v>5.1220010369695925E-3</v>
      </c>
      <c r="K159">
        <f t="shared" si="31"/>
        <v>7.0626629020258729E-5</v>
      </c>
      <c r="L159" s="8">
        <f t="shared" si="26"/>
        <v>8.403965077286954E-3</v>
      </c>
      <c r="N159">
        <v>5741.38</v>
      </c>
      <c r="O159">
        <f t="shared" si="32"/>
        <v>4.1296321142494799E-4</v>
      </c>
      <c r="P159">
        <f t="shared" si="33"/>
        <v>1.0148346841451398E-4</v>
      </c>
      <c r="Q159" s="8">
        <f t="shared" si="27"/>
        <v>1.0073900357583153E-2</v>
      </c>
      <c r="S159">
        <v>17491.419999999998</v>
      </c>
      <c r="T159">
        <f t="shared" si="34"/>
        <v>-3.0021505817629693E-3</v>
      </c>
      <c r="U159">
        <f t="shared" si="35"/>
        <v>1.4800989345179399E-4</v>
      </c>
      <c r="V159" s="8">
        <f t="shared" si="28"/>
        <v>1.2165931672165268E-2</v>
      </c>
    </row>
    <row r="160" spans="2:22" x14ac:dyDescent="0.25">
      <c r="B160" s="2">
        <v>158</v>
      </c>
      <c r="C160" s="1">
        <v>39182</v>
      </c>
      <c r="D160">
        <v>12573.85</v>
      </c>
      <c r="E160">
        <f t="shared" si="24"/>
        <v>1.0365557053156867E-3</v>
      </c>
      <c r="F160">
        <f t="shared" si="29"/>
        <v>5.0161124647171128E-5</v>
      </c>
      <c r="G160" s="8">
        <f t="shared" si="25"/>
        <v>7.0824518810346411E-3</v>
      </c>
      <c r="I160">
        <v>6417.8</v>
      </c>
      <c r="J160">
        <f t="shared" si="30"/>
        <v>3.2044768886874148E-3</v>
      </c>
      <c r="K160">
        <f t="shared" si="31"/>
        <v>6.568934302697045E-5</v>
      </c>
      <c r="L160" s="8">
        <f t="shared" si="26"/>
        <v>8.1048962378904299E-3</v>
      </c>
      <c r="N160">
        <v>5766.27</v>
      </c>
      <c r="O160">
        <f t="shared" si="32"/>
        <v>4.3351946744511474E-3</v>
      </c>
      <c r="P160">
        <f t="shared" si="33"/>
        <v>9.2592309598398944E-5</v>
      </c>
      <c r="Q160" s="8">
        <f t="shared" si="27"/>
        <v>9.6224897816728772E-3</v>
      </c>
      <c r="S160">
        <v>17664.689999999999</v>
      </c>
      <c r="T160">
        <f t="shared" si="34"/>
        <v>9.9059996272458407E-3</v>
      </c>
      <c r="U160">
        <f t="shared" si="35"/>
        <v>1.353344189042884E-4</v>
      </c>
      <c r="V160" s="8">
        <f t="shared" si="28"/>
        <v>1.1633332235618838E-2</v>
      </c>
    </row>
    <row r="161" spans="2:22" x14ac:dyDescent="0.25">
      <c r="B161" s="2">
        <v>159</v>
      </c>
      <c r="C161" s="1">
        <v>39183</v>
      </c>
      <c r="D161">
        <v>12484.62</v>
      </c>
      <c r="E161">
        <f t="shared" si="24"/>
        <v>-7.0964740314223215E-3</v>
      </c>
      <c r="F161">
        <f t="shared" si="29"/>
        <v>4.8728804656585725E-5</v>
      </c>
      <c r="G161" s="8">
        <f t="shared" si="25"/>
        <v>6.9806020268015365E-3</v>
      </c>
      <c r="I161">
        <v>6413.3</v>
      </c>
      <c r="J161">
        <f t="shared" si="30"/>
        <v>-7.01174857427779E-4</v>
      </c>
      <c r="K161">
        <f t="shared" si="31"/>
        <v>5.9525409450796473E-5</v>
      </c>
      <c r="L161" s="8">
        <f t="shared" si="26"/>
        <v>7.7152711845272469E-3</v>
      </c>
      <c r="N161">
        <v>5751.92</v>
      </c>
      <c r="O161">
        <f t="shared" si="32"/>
        <v>-2.4886104882359591E-3</v>
      </c>
      <c r="P161">
        <f t="shared" si="33"/>
        <v>8.6115808849484079E-5</v>
      </c>
      <c r="Q161" s="8">
        <f t="shared" si="27"/>
        <v>9.2798603895470361E-3</v>
      </c>
      <c r="S161">
        <v>17670.07</v>
      </c>
      <c r="T161">
        <f t="shared" si="34"/>
        <v>3.0456237839447052E-4</v>
      </c>
      <c r="U161">
        <f t="shared" si="35"/>
        <v>1.3194155026331658E-4</v>
      </c>
      <c r="V161" s="8">
        <f t="shared" si="28"/>
        <v>1.1486581313137368E-2</v>
      </c>
    </row>
    <row r="162" spans="2:22" x14ac:dyDescent="0.25">
      <c r="B162" s="2">
        <v>160</v>
      </c>
      <c r="C162" s="1">
        <v>39184</v>
      </c>
      <c r="D162">
        <v>12552.96</v>
      </c>
      <c r="E162">
        <f t="shared" si="24"/>
        <v>5.4739351297835512E-3</v>
      </c>
      <c r="F162">
        <f t="shared" si="29"/>
        <v>4.8776400321549586E-5</v>
      </c>
      <c r="G162" s="8">
        <f t="shared" si="25"/>
        <v>6.9840103322911535E-3</v>
      </c>
      <c r="I162">
        <v>6416.4</v>
      </c>
      <c r="J162">
        <f t="shared" si="30"/>
        <v>4.8337049568856192E-4</v>
      </c>
      <c r="K162">
        <f t="shared" si="31"/>
        <v>5.2959624705500673E-5</v>
      </c>
      <c r="L162" s="8">
        <f t="shared" si="26"/>
        <v>7.2773363743543337E-3</v>
      </c>
      <c r="N162">
        <v>5748.94</v>
      </c>
      <c r="O162">
        <f t="shared" si="32"/>
        <v>-5.1808787326674795E-4</v>
      </c>
      <c r="P162">
        <f t="shared" si="33"/>
        <v>7.9101849542639335E-5</v>
      </c>
      <c r="Q162" s="8">
        <f t="shared" si="27"/>
        <v>8.8939220562493874E-3</v>
      </c>
      <c r="S162">
        <v>17540.419999999998</v>
      </c>
      <c r="T162">
        <f t="shared" si="34"/>
        <v>-7.3372657833274827E-3</v>
      </c>
      <c r="U162">
        <f t="shared" si="35"/>
        <v>1.1991793692135218E-4</v>
      </c>
      <c r="V162" s="8">
        <f t="shared" si="28"/>
        <v>1.095070485956736E-2</v>
      </c>
    </row>
    <row r="163" spans="2:22" x14ac:dyDescent="0.25">
      <c r="B163" s="2">
        <v>161</v>
      </c>
      <c r="C163" s="1">
        <v>39185</v>
      </c>
      <c r="D163">
        <v>12612.13</v>
      </c>
      <c r="E163">
        <f t="shared" si="24"/>
        <v>4.7136292954012499E-3</v>
      </c>
      <c r="F163">
        <f t="shared" si="29"/>
        <v>4.8227464689277913E-5</v>
      </c>
      <c r="G163" s="8">
        <f t="shared" si="25"/>
        <v>6.9445996781152125E-3</v>
      </c>
      <c r="I163">
        <v>6462.4</v>
      </c>
      <c r="J163">
        <f t="shared" si="30"/>
        <v>7.1691291066641738E-3</v>
      </c>
      <c r="K163">
        <f t="shared" si="31"/>
        <v>4.7095397173900311E-5</v>
      </c>
      <c r="L163" s="8">
        <f t="shared" si="26"/>
        <v>6.862608627475438E-3</v>
      </c>
      <c r="N163">
        <v>5789.34</v>
      </c>
      <c r="O163">
        <f t="shared" si="32"/>
        <v>7.0273824391975824E-3</v>
      </c>
      <c r="P163">
        <f t="shared" si="33"/>
        <v>7.2183477055302633E-5</v>
      </c>
      <c r="Q163" s="8">
        <f t="shared" si="27"/>
        <v>8.4960859844579392E-3</v>
      </c>
      <c r="S163">
        <v>17363.95</v>
      </c>
      <c r="T163">
        <f t="shared" si="34"/>
        <v>-1.0060762513098178E-2</v>
      </c>
      <c r="U163">
        <f t="shared" si="35"/>
        <v>1.1389171530275549E-4</v>
      </c>
      <c r="V163" s="8">
        <f t="shared" si="28"/>
        <v>1.067200615173902E-2</v>
      </c>
    </row>
    <row r="164" spans="2:22" x14ac:dyDescent="0.25">
      <c r="B164" s="2">
        <v>162</v>
      </c>
      <c r="C164" s="1">
        <v>39188</v>
      </c>
      <c r="D164">
        <v>12720.46</v>
      </c>
      <c r="E164">
        <f t="shared" si="24"/>
        <v>8.5893500939175169E-3</v>
      </c>
      <c r="F164">
        <f t="shared" si="29"/>
        <v>4.7468532790893462E-5</v>
      </c>
      <c r="G164" s="8">
        <f t="shared" si="25"/>
        <v>6.8897411265513792E-3</v>
      </c>
      <c r="I164">
        <v>6516.2</v>
      </c>
      <c r="J164">
        <f t="shared" si="30"/>
        <v>8.3250804654617771E-3</v>
      </c>
      <c r="K164">
        <f t="shared" si="31"/>
        <v>4.7573759672613986E-5</v>
      </c>
      <c r="L164" s="8">
        <f t="shared" si="26"/>
        <v>6.8973733893862802E-3</v>
      </c>
      <c r="N164">
        <v>5861.97</v>
      </c>
      <c r="O164">
        <f t="shared" si="32"/>
        <v>1.2545471504523851E-2</v>
      </c>
      <c r="P164">
        <f t="shared" si="33"/>
        <v>7.0182618452010889E-5</v>
      </c>
      <c r="Q164" s="8">
        <f t="shared" si="27"/>
        <v>8.3775066966258454E-3</v>
      </c>
      <c r="S164">
        <v>17628.3</v>
      </c>
      <c r="T164">
        <f t="shared" si="34"/>
        <v>1.5224070559981947E-2</v>
      </c>
      <c r="U164">
        <f t="shared" si="35"/>
        <v>1.1273605418762925E-4</v>
      </c>
      <c r="V164" s="8">
        <f t="shared" si="28"/>
        <v>1.0617723587833187E-2</v>
      </c>
    </row>
    <row r="165" spans="2:22" x14ac:dyDescent="0.25">
      <c r="B165" s="2">
        <v>163</v>
      </c>
      <c r="C165" s="1">
        <v>39189</v>
      </c>
      <c r="D165">
        <v>12773.04</v>
      </c>
      <c r="E165">
        <f t="shared" si="24"/>
        <v>4.1334983168849039E-3</v>
      </c>
      <c r="F165">
        <f t="shared" si="29"/>
        <v>4.8236196295995121E-5</v>
      </c>
      <c r="G165" s="8">
        <f t="shared" si="25"/>
        <v>6.94522831129367E-3</v>
      </c>
      <c r="I165">
        <v>6497.8</v>
      </c>
      <c r="J165">
        <f t="shared" si="30"/>
        <v>-2.8237316227248451E-3</v>
      </c>
      <c r="K165">
        <f t="shared" si="31"/>
        <v>4.9990945000147559E-5</v>
      </c>
      <c r="L165" s="8">
        <f t="shared" si="26"/>
        <v>7.0704274976940082E-3</v>
      </c>
      <c r="N165">
        <v>5858.14</v>
      </c>
      <c r="O165">
        <f t="shared" si="32"/>
        <v>-6.53363971497624E-4</v>
      </c>
      <c r="P165">
        <f t="shared" si="33"/>
        <v>7.7835782789854004E-5</v>
      </c>
      <c r="Q165" s="8">
        <f t="shared" si="27"/>
        <v>8.8224589990463544E-3</v>
      </c>
      <c r="S165">
        <v>17527.45</v>
      </c>
      <c r="T165">
        <f t="shared" si="34"/>
        <v>-5.7209146656228083E-3</v>
      </c>
      <c r="U165">
        <f t="shared" si="35"/>
        <v>1.2359126237686645E-4</v>
      </c>
      <c r="V165" s="8">
        <f t="shared" si="28"/>
        <v>1.1117160715617386E-2</v>
      </c>
    </row>
    <row r="166" spans="2:22" x14ac:dyDescent="0.25">
      <c r="B166" s="2">
        <v>164</v>
      </c>
      <c r="C166" s="1">
        <v>39190</v>
      </c>
      <c r="D166">
        <v>12803.84</v>
      </c>
      <c r="E166">
        <f t="shared" si="24"/>
        <v>2.411328861414297E-3</v>
      </c>
      <c r="F166">
        <f t="shared" si="29"/>
        <v>4.7327246532181919E-5</v>
      </c>
      <c r="G166" s="8">
        <f t="shared" si="25"/>
        <v>6.8794801062421803E-3</v>
      </c>
      <c r="I166">
        <v>6449.4</v>
      </c>
      <c r="J166">
        <f t="shared" si="30"/>
        <v>-7.4486749361323129E-3</v>
      </c>
      <c r="K166">
        <f t="shared" si="31"/>
        <v>4.5317725050277318E-5</v>
      </c>
      <c r="L166" s="8">
        <f t="shared" si="26"/>
        <v>6.7318441047217754E-3</v>
      </c>
      <c r="N166">
        <v>5835.95</v>
      </c>
      <c r="O166">
        <f t="shared" si="32"/>
        <v>-3.7878917198975286E-3</v>
      </c>
      <c r="P166">
        <f t="shared" si="33"/>
        <v>7.1042426699815118E-5</v>
      </c>
      <c r="Q166" s="8">
        <f t="shared" si="27"/>
        <v>8.4286669586486288E-3</v>
      </c>
      <c r="S166">
        <v>17667.330000000002</v>
      </c>
      <c r="T166">
        <f t="shared" si="34"/>
        <v>7.9806246772919625E-3</v>
      </c>
      <c r="U166">
        <f t="shared" si="35"/>
        <v>1.1530529842292582E-4</v>
      </c>
      <c r="V166" s="8">
        <f t="shared" si="28"/>
        <v>1.0738030472247964E-2</v>
      </c>
    </row>
    <row r="167" spans="2:22" x14ac:dyDescent="0.25">
      <c r="B167" s="2">
        <v>165</v>
      </c>
      <c r="C167" s="1">
        <v>39191</v>
      </c>
      <c r="D167">
        <v>12808.63</v>
      </c>
      <c r="E167">
        <f t="shared" si="24"/>
        <v>3.7410651804451275E-4</v>
      </c>
      <c r="F167">
        <f t="shared" si="29"/>
        <v>4.6115929518984794E-5</v>
      </c>
      <c r="G167" s="8">
        <f t="shared" si="25"/>
        <v>6.7908710427297021E-3</v>
      </c>
      <c r="I167">
        <v>6440.6</v>
      </c>
      <c r="J167">
        <f t="shared" si="30"/>
        <v>-1.3644680125281844E-3</v>
      </c>
      <c r="K167">
        <f t="shared" si="31"/>
        <v>4.6448288588441589E-5</v>
      </c>
      <c r="L167" s="8">
        <f t="shared" si="26"/>
        <v>6.8152981290946907E-3</v>
      </c>
      <c r="N167">
        <v>5829.04</v>
      </c>
      <c r="O167">
        <f t="shared" si="32"/>
        <v>-1.1840403019216844E-3</v>
      </c>
      <c r="P167">
        <f t="shared" si="33"/>
        <v>6.6066970426901286E-5</v>
      </c>
      <c r="Q167" s="8">
        <f t="shared" si="27"/>
        <v>8.1281591044283386E-3</v>
      </c>
      <c r="S167">
        <v>17371.97</v>
      </c>
      <c r="T167">
        <f t="shared" si="34"/>
        <v>-1.671786285760217E-2</v>
      </c>
      <c r="U167">
        <f t="shared" si="35"/>
        <v>1.1059840706931841E-4</v>
      </c>
      <c r="V167" s="8">
        <f t="shared" si="28"/>
        <v>1.0516577726110258E-2</v>
      </c>
    </row>
    <row r="168" spans="2:22" x14ac:dyDescent="0.25">
      <c r="B168" s="2">
        <v>166</v>
      </c>
      <c r="C168" s="1">
        <v>39192</v>
      </c>
      <c r="D168">
        <v>12961.98</v>
      </c>
      <c r="E168">
        <f t="shared" si="24"/>
        <v>1.1972396735638423E-2</v>
      </c>
      <c r="F168">
        <f t="shared" si="29"/>
        <v>4.4774377991310082E-5</v>
      </c>
      <c r="G168" s="8">
        <f t="shared" si="25"/>
        <v>6.6913659286658416E-3</v>
      </c>
      <c r="I168">
        <v>6486.8</v>
      </c>
      <c r="J168">
        <f t="shared" si="30"/>
        <v>7.1732447287519508E-3</v>
      </c>
      <c r="K168">
        <f t="shared" si="31"/>
        <v>4.1489338862706404E-5</v>
      </c>
      <c r="L168" s="8">
        <f t="shared" si="26"/>
        <v>6.4412218454813685E-3</v>
      </c>
      <c r="N168">
        <v>5938.9</v>
      </c>
      <c r="O168">
        <f t="shared" si="32"/>
        <v>1.8847014259637893E-2</v>
      </c>
      <c r="P168">
        <f t="shared" si="33"/>
        <v>6.0392009147801874E-5</v>
      </c>
      <c r="Q168" s="8">
        <f t="shared" si="27"/>
        <v>7.771229577602368E-3</v>
      </c>
      <c r="S168">
        <v>17452.62</v>
      </c>
      <c r="T168">
        <f t="shared" si="34"/>
        <v>4.6425362235830367E-3</v>
      </c>
      <c r="U168">
        <f t="shared" si="35"/>
        <v>1.2599976470784179E-4</v>
      </c>
      <c r="V168" s="8">
        <f t="shared" si="28"/>
        <v>1.1224961679571195E-2</v>
      </c>
    </row>
    <row r="169" spans="2:22" x14ac:dyDescent="0.25">
      <c r="B169" s="2">
        <v>167</v>
      </c>
      <c r="C169" s="1">
        <v>39195</v>
      </c>
      <c r="D169">
        <v>12919.4</v>
      </c>
      <c r="E169">
        <f t="shared" si="24"/>
        <v>-3.2849919533898316E-3</v>
      </c>
      <c r="F169">
        <f t="shared" si="29"/>
        <v>4.7650414040479791E-5</v>
      </c>
      <c r="G169" s="8">
        <f t="shared" si="25"/>
        <v>6.9029279324414067E-3</v>
      </c>
      <c r="I169">
        <v>6479.7</v>
      </c>
      <c r="J169">
        <f t="shared" si="30"/>
        <v>-1.094530431029223E-3</v>
      </c>
      <c r="K169">
        <f t="shared" si="31"/>
        <v>4.2597776996907135E-5</v>
      </c>
      <c r="L169" s="8">
        <f t="shared" si="26"/>
        <v>6.526697250287249E-3</v>
      </c>
      <c r="N169">
        <v>5917.32</v>
      </c>
      <c r="O169">
        <f t="shared" si="32"/>
        <v>-3.6336695347623177E-3</v>
      </c>
      <c r="P169">
        <f t="shared" si="33"/>
        <v>8.6265045373538587E-5</v>
      </c>
      <c r="Q169" s="8">
        <f t="shared" si="27"/>
        <v>9.2878977908641188E-3</v>
      </c>
      <c r="S169">
        <v>17455.37</v>
      </c>
      <c r="T169">
        <f t="shared" si="34"/>
        <v>1.5756946521496487E-4</v>
      </c>
      <c r="U169">
        <f t="shared" si="35"/>
        <v>1.1647502215993865E-4</v>
      </c>
      <c r="V169" s="8">
        <f t="shared" si="28"/>
        <v>1.0792359434337732E-2</v>
      </c>
    </row>
    <row r="170" spans="2:22" x14ac:dyDescent="0.25">
      <c r="B170" s="2">
        <v>168</v>
      </c>
      <c r="C170" s="1">
        <v>39196</v>
      </c>
      <c r="D170">
        <v>12953.94</v>
      </c>
      <c r="E170">
        <f t="shared" si="24"/>
        <v>2.6734987692927591E-3</v>
      </c>
      <c r="F170">
        <f t="shared" si="29"/>
        <v>4.6574883319383443E-5</v>
      </c>
      <c r="G170" s="8">
        <f t="shared" si="25"/>
        <v>6.8245793510943549E-3</v>
      </c>
      <c r="I170">
        <v>6429.5</v>
      </c>
      <c r="J170">
        <f t="shared" si="30"/>
        <v>-7.7472722502584714E-3</v>
      </c>
      <c r="K170">
        <f t="shared" si="31"/>
        <v>3.799325867052875E-5</v>
      </c>
      <c r="L170" s="8">
        <f t="shared" si="26"/>
        <v>6.1638671846924757E-3</v>
      </c>
      <c r="N170">
        <v>5886.03</v>
      </c>
      <c r="O170">
        <f t="shared" si="32"/>
        <v>-5.2878668045669265E-3</v>
      </c>
      <c r="P170">
        <f t="shared" si="33"/>
        <v>7.9853214999429849E-5</v>
      </c>
      <c r="Q170" s="8">
        <f t="shared" si="27"/>
        <v>8.9360626116556426E-3</v>
      </c>
      <c r="S170">
        <v>17451.77</v>
      </c>
      <c r="T170">
        <f t="shared" si="34"/>
        <v>-2.062402572960954E-4</v>
      </c>
      <c r="U170">
        <f t="shared" si="35"/>
        <v>1.0585564457539987E-4</v>
      </c>
      <c r="V170" s="8">
        <f t="shared" si="28"/>
        <v>1.0288617233399243E-2</v>
      </c>
    </row>
    <row r="171" spans="2:22" x14ac:dyDescent="0.25">
      <c r="B171" s="2">
        <v>169</v>
      </c>
      <c r="C171" s="1">
        <v>39197</v>
      </c>
      <c r="D171">
        <v>13089.89</v>
      </c>
      <c r="E171">
        <f t="shared" si="24"/>
        <v>1.0494876462296328E-2</v>
      </c>
      <c r="F171">
        <f t="shared" si="29"/>
        <v>4.54244185533296E-5</v>
      </c>
      <c r="G171" s="8">
        <f t="shared" si="25"/>
        <v>6.7397639835033987E-3</v>
      </c>
      <c r="I171">
        <v>6461.9</v>
      </c>
      <c r="J171">
        <f t="shared" si="30"/>
        <v>5.0392721051403123E-3</v>
      </c>
      <c r="K171">
        <f t="shared" si="31"/>
        <v>4.0443116628586067E-5</v>
      </c>
      <c r="L171" s="8">
        <f t="shared" si="26"/>
        <v>6.3594902805638497E-3</v>
      </c>
      <c r="N171">
        <v>5947.33</v>
      </c>
      <c r="O171">
        <f t="shared" si="32"/>
        <v>1.0414489902362064E-2</v>
      </c>
      <c r="P171">
        <f t="shared" si="33"/>
        <v>7.5299233923469352E-5</v>
      </c>
      <c r="Q171" s="8">
        <f t="shared" si="27"/>
        <v>8.6775131185996696E-3</v>
      </c>
      <c r="S171">
        <v>17236.16</v>
      </c>
      <c r="T171">
        <f t="shared" si="34"/>
        <v>-1.2354620763395378E-2</v>
      </c>
      <c r="U171">
        <f t="shared" si="35"/>
        <v>9.6206288703278915E-5</v>
      </c>
      <c r="V171" s="8">
        <f t="shared" si="28"/>
        <v>9.8084804482284054E-3</v>
      </c>
    </row>
    <row r="172" spans="2:22" x14ac:dyDescent="0.25">
      <c r="B172" s="2">
        <v>170</v>
      </c>
      <c r="C172" s="1">
        <v>39198</v>
      </c>
      <c r="D172">
        <v>13105.5</v>
      </c>
      <c r="E172">
        <f t="shared" si="24"/>
        <v>1.1925233901889612E-3</v>
      </c>
      <c r="F172">
        <f t="shared" si="29"/>
        <v>4.7312851630772478E-5</v>
      </c>
      <c r="G172" s="8">
        <f t="shared" si="25"/>
        <v>6.8784338065269249E-3</v>
      </c>
      <c r="I172">
        <v>6469.4</v>
      </c>
      <c r="J172">
        <f t="shared" si="30"/>
        <v>1.1606493446200035E-3</v>
      </c>
      <c r="K172">
        <f t="shared" si="31"/>
        <v>3.8769370524327516E-5</v>
      </c>
      <c r="L172" s="8">
        <f t="shared" si="26"/>
        <v>6.2265054825582158E-3</v>
      </c>
      <c r="N172">
        <v>5944.44</v>
      </c>
      <c r="O172">
        <f t="shared" si="32"/>
        <v>-4.8593234274881794E-4</v>
      </c>
      <c r="P172">
        <f t="shared" si="33"/>
        <v>7.8209542246708455E-5</v>
      </c>
      <c r="Q172" s="8">
        <f t="shared" si="27"/>
        <v>8.8436159033909011E-3</v>
      </c>
      <c r="S172">
        <v>17429.169999999998</v>
      </c>
      <c r="T172">
        <f t="shared" si="34"/>
        <v>1.1197969849432728E-2</v>
      </c>
      <c r="U172">
        <f t="shared" si="35"/>
        <v>1.0135231154631215E-4</v>
      </c>
      <c r="V172" s="8">
        <f t="shared" si="28"/>
        <v>1.0067388516706412E-2</v>
      </c>
    </row>
    <row r="173" spans="2:22" x14ac:dyDescent="0.25">
      <c r="B173" s="2">
        <v>171</v>
      </c>
      <c r="C173" s="1">
        <v>39199</v>
      </c>
      <c r="D173">
        <v>13120.94</v>
      </c>
      <c r="E173">
        <f t="shared" si="24"/>
        <v>1.1781313189119461E-3</v>
      </c>
      <c r="F173">
        <f t="shared" si="29"/>
        <v>4.5973787187372871E-5</v>
      </c>
      <c r="G173" s="8">
        <f t="shared" si="25"/>
        <v>6.7803972735653827E-3</v>
      </c>
      <c r="I173">
        <v>6418.7</v>
      </c>
      <c r="J173">
        <f t="shared" si="30"/>
        <v>-7.8368936841128733E-3</v>
      </c>
      <c r="K173">
        <f t="shared" si="31"/>
        <v>3.4607234925633569E-5</v>
      </c>
      <c r="L173" s="8">
        <f t="shared" si="26"/>
        <v>5.8827914229244577E-3</v>
      </c>
      <c r="N173">
        <v>5930.77</v>
      </c>
      <c r="O173">
        <f t="shared" si="32"/>
        <v>-2.299627887572112E-3</v>
      </c>
      <c r="P173">
        <f t="shared" si="33"/>
        <v>7.1366644790918379E-5</v>
      </c>
      <c r="Q173" s="8">
        <f t="shared" si="27"/>
        <v>8.4478781235833647E-3</v>
      </c>
      <c r="S173">
        <v>17400.41</v>
      </c>
      <c r="T173">
        <f t="shared" si="34"/>
        <v>-1.6501072627094922E-3</v>
      </c>
      <c r="U173">
        <f t="shared" si="35"/>
        <v>1.0354478004826312E-4</v>
      </c>
      <c r="V173" s="8">
        <f t="shared" si="28"/>
        <v>1.0175695555993364E-2</v>
      </c>
    </row>
    <row r="174" spans="2:22" x14ac:dyDescent="0.25">
      <c r="B174" s="2">
        <v>172</v>
      </c>
      <c r="C174" s="1">
        <v>39204</v>
      </c>
      <c r="D174">
        <v>13211.88</v>
      </c>
      <c r="E174">
        <f t="shared" si="24"/>
        <v>6.9309058649760372E-3</v>
      </c>
      <c r="F174">
        <f t="shared" si="29"/>
        <v>4.467280028538252E-5</v>
      </c>
      <c r="G174" s="8">
        <f t="shared" si="25"/>
        <v>6.6837714118140306E-3</v>
      </c>
      <c r="I174">
        <v>6484.5</v>
      </c>
      <c r="J174">
        <f t="shared" si="30"/>
        <v>1.0251296991602689E-2</v>
      </c>
      <c r="K174">
        <f t="shared" si="31"/>
        <v>3.7589028689026763E-5</v>
      </c>
      <c r="L174" s="8">
        <f t="shared" si="26"/>
        <v>6.1309892096648453E-3</v>
      </c>
      <c r="N174">
        <v>5990.13</v>
      </c>
      <c r="O174">
        <f t="shared" si="32"/>
        <v>1.000881841649561E-2</v>
      </c>
      <c r="P174">
        <f t="shared" si="33"/>
        <v>6.5567649914875488E-5</v>
      </c>
      <c r="Q174" s="8">
        <f t="shared" si="27"/>
        <v>8.0973853752230093E-3</v>
      </c>
      <c r="S174">
        <v>17394.919999999998</v>
      </c>
      <c r="T174">
        <f t="shared" si="34"/>
        <v>-3.1550980695291666E-4</v>
      </c>
      <c r="U174">
        <f t="shared" si="35"/>
        <v>9.4350582385362513E-5</v>
      </c>
      <c r="V174" s="8">
        <f t="shared" si="28"/>
        <v>9.7134227945334748E-3</v>
      </c>
    </row>
    <row r="175" spans="2:22" x14ac:dyDescent="0.25">
      <c r="B175" s="2">
        <v>173</v>
      </c>
      <c r="C175" s="1">
        <v>39210</v>
      </c>
      <c r="D175">
        <v>13309.07</v>
      </c>
      <c r="E175">
        <f t="shared" si="24"/>
        <v>7.3562581555388423E-3</v>
      </c>
      <c r="F175">
        <f t="shared" si="29"/>
        <v>4.4770978937931951E-5</v>
      </c>
      <c r="G175" s="8">
        <f t="shared" si="25"/>
        <v>6.6911119358393605E-3</v>
      </c>
      <c r="I175">
        <v>6550.4</v>
      </c>
      <c r="J175">
        <f t="shared" si="30"/>
        <v>1.0162695658878809E-2</v>
      </c>
      <c r="K175">
        <f t="shared" si="31"/>
        <v>4.5096442216100167E-5</v>
      </c>
      <c r="L175" s="8">
        <f t="shared" si="26"/>
        <v>6.7153884635291327E-3</v>
      </c>
      <c r="N175">
        <v>6034.25</v>
      </c>
      <c r="O175">
        <f t="shared" si="32"/>
        <v>7.3654494977571251E-3</v>
      </c>
      <c r="P175">
        <f t="shared" si="33"/>
        <v>6.8604896038074219E-5</v>
      </c>
      <c r="Q175" s="8">
        <f t="shared" si="27"/>
        <v>8.2828072558809567E-3</v>
      </c>
      <c r="S175">
        <v>17656.84</v>
      </c>
      <c r="T175">
        <f t="shared" si="34"/>
        <v>1.505726959365159E-2</v>
      </c>
      <c r="U175">
        <f t="shared" si="35"/>
        <v>8.5755600240005318E-5</v>
      </c>
      <c r="V175" s="8">
        <f t="shared" si="28"/>
        <v>9.2604319683266025E-3</v>
      </c>
    </row>
    <row r="176" spans="2:22" x14ac:dyDescent="0.25">
      <c r="B176" s="2">
        <v>174</v>
      </c>
      <c r="C176" s="1">
        <v>39211</v>
      </c>
      <c r="D176">
        <v>13362.87</v>
      </c>
      <c r="E176">
        <f t="shared" si="24"/>
        <v>4.0423560774720613E-3</v>
      </c>
      <c r="F176">
        <f t="shared" si="29"/>
        <v>4.5043618309998818E-5</v>
      </c>
      <c r="G176" s="8">
        <f t="shared" si="25"/>
        <v>6.7114542619315237E-3</v>
      </c>
      <c r="I176">
        <v>6549.6</v>
      </c>
      <c r="J176">
        <f t="shared" si="30"/>
        <v>-1.2212994626271256E-4</v>
      </c>
      <c r="K176">
        <f t="shared" si="31"/>
        <v>5.1567708996658694E-5</v>
      </c>
      <c r="L176" s="8">
        <f t="shared" si="26"/>
        <v>7.18106600698383E-3</v>
      </c>
      <c r="N176">
        <v>6051.63</v>
      </c>
      <c r="O176">
        <f t="shared" si="32"/>
        <v>2.8802253801218226E-3</v>
      </c>
      <c r="P176">
        <f t="shared" si="33"/>
        <v>6.734510592786728E-5</v>
      </c>
      <c r="Q176" s="8">
        <f t="shared" si="27"/>
        <v>8.2064063954856194E-3</v>
      </c>
      <c r="S176">
        <v>17748.12</v>
      </c>
      <c r="T176">
        <f t="shared" si="34"/>
        <v>5.1696679587060219E-3</v>
      </c>
      <c r="U176">
        <f t="shared" si="35"/>
        <v>9.8610612829816332E-5</v>
      </c>
      <c r="V176" s="8">
        <f t="shared" si="28"/>
        <v>9.9302876509100354E-3</v>
      </c>
    </row>
    <row r="177" spans="2:22" x14ac:dyDescent="0.25">
      <c r="B177" s="2">
        <v>175</v>
      </c>
      <c r="C177" s="1">
        <v>39212</v>
      </c>
      <c r="D177">
        <v>13215.13</v>
      </c>
      <c r="E177">
        <f t="shared" si="24"/>
        <v>-1.1056008177884062E-2</v>
      </c>
      <c r="F177">
        <f t="shared" si="29"/>
        <v>4.4206082579345736E-5</v>
      </c>
      <c r="G177" s="8">
        <f t="shared" si="25"/>
        <v>6.6487654928825499E-3</v>
      </c>
      <c r="I177">
        <v>6524.1</v>
      </c>
      <c r="J177">
        <f t="shared" si="30"/>
        <v>-3.8933675338951993E-3</v>
      </c>
      <c r="K177">
        <f t="shared" si="31"/>
        <v>4.5833964019233398E-5</v>
      </c>
      <c r="L177" s="8">
        <f t="shared" si="26"/>
        <v>6.7700785829437312E-3</v>
      </c>
      <c r="N177">
        <v>6012.76</v>
      </c>
      <c r="O177">
        <f t="shared" si="32"/>
        <v>-6.4230628772743688E-3</v>
      </c>
      <c r="P177">
        <f t="shared" si="33"/>
        <v>6.2162967154648325E-5</v>
      </c>
      <c r="Q177" s="8">
        <f t="shared" si="27"/>
        <v>7.8843495073879326E-3</v>
      </c>
      <c r="S177">
        <v>17736.96</v>
      </c>
      <c r="T177">
        <f t="shared" si="34"/>
        <v>-6.2879899392160156E-4</v>
      </c>
      <c r="U177">
        <f t="shared" si="35"/>
        <v>9.2055230807687008E-5</v>
      </c>
      <c r="V177" s="8">
        <f t="shared" si="28"/>
        <v>9.5945417195240235E-3</v>
      </c>
    </row>
    <row r="178" spans="2:22" x14ac:dyDescent="0.25">
      <c r="B178" s="2">
        <v>176</v>
      </c>
      <c r="C178" s="1">
        <v>39213</v>
      </c>
      <c r="D178">
        <v>13326.22</v>
      </c>
      <c r="E178">
        <f t="shared" si="24"/>
        <v>8.406273718079213E-3</v>
      </c>
      <c r="F178">
        <f t="shared" si="29"/>
        <v>4.6482929151289803E-5</v>
      </c>
      <c r="G178" s="8">
        <f t="shared" si="25"/>
        <v>6.8178390382356343E-3</v>
      </c>
      <c r="I178">
        <v>6565.7</v>
      </c>
      <c r="J178">
        <f t="shared" si="30"/>
        <v>6.3763584249167627E-3</v>
      </c>
      <c r="K178">
        <f t="shared" si="31"/>
        <v>4.2422192092389129E-5</v>
      </c>
      <c r="L178" s="8">
        <f t="shared" si="26"/>
        <v>6.5132320772707869E-3</v>
      </c>
      <c r="N178">
        <v>6050.63</v>
      </c>
      <c r="O178">
        <f t="shared" si="32"/>
        <v>6.298272340821834E-3</v>
      </c>
      <c r="P178">
        <f t="shared" si="33"/>
        <v>6.0328161799424847E-5</v>
      </c>
      <c r="Q178" s="8">
        <f t="shared" si="27"/>
        <v>7.7671205603765956E-3</v>
      </c>
      <c r="S178">
        <v>17553.72</v>
      </c>
      <c r="T178">
        <f t="shared" si="34"/>
        <v>-1.0330969906906143E-2</v>
      </c>
      <c r="U178">
        <f t="shared" si="35"/>
        <v>8.3696545908789615E-5</v>
      </c>
      <c r="V178" s="8">
        <f t="shared" si="28"/>
        <v>9.1485816337173054E-3</v>
      </c>
    </row>
    <row r="179" spans="2:22" x14ac:dyDescent="0.25">
      <c r="B179" s="2">
        <v>177</v>
      </c>
      <c r="C179" s="1">
        <v>39216</v>
      </c>
      <c r="D179">
        <v>13346.78</v>
      </c>
      <c r="E179">
        <f t="shared" si="24"/>
        <v>1.5428230961218794E-3</v>
      </c>
      <c r="F179">
        <f t="shared" si="29"/>
        <v>4.7188560348365632E-5</v>
      </c>
      <c r="G179" s="8">
        <f t="shared" si="25"/>
        <v>6.8693930116397938E-3</v>
      </c>
      <c r="I179">
        <v>6555.5</v>
      </c>
      <c r="J179">
        <f t="shared" si="30"/>
        <v>-1.5535281843519835E-3</v>
      </c>
      <c r="K179">
        <f t="shared" si="31"/>
        <v>4.2225971244708868E-5</v>
      </c>
      <c r="L179" s="8">
        <f t="shared" si="26"/>
        <v>6.4981513713293004E-3</v>
      </c>
      <c r="N179">
        <v>6026.42</v>
      </c>
      <c r="O179">
        <f t="shared" si="32"/>
        <v>-4.00123623490447E-3</v>
      </c>
      <c r="P179">
        <f t="shared" si="33"/>
        <v>5.8515059609057556E-5</v>
      </c>
      <c r="Q179" s="8">
        <f t="shared" si="27"/>
        <v>7.649513684480704E-3</v>
      </c>
      <c r="S179">
        <v>17677.939999999999</v>
      </c>
      <c r="T179">
        <f t="shared" si="34"/>
        <v>7.0765626887062984E-3</v>
      </c>
      <c r="U179">
        <f t="shared" si="35"/>
        <v>8.5796926103692814E-5</v>
      </c>
      <c r="V179" s="8">
        <f t="shared" si="28"/>
        <v>9.2626630136096837E-3</v>
      </c>
    </row>
    <row r="180" spans="2:22" x14ac:dyDescent="0.25">
      <c r="B180" s="2">
        <v>178</v>
      </c>
      <c r="C180" s="1">
        <v>39217</v>
      </c>
      <c r="D180">
        <v>13383.84</v>
      </c>
      <c r="E180">
        <f t="shared" si="24"/>
        <v>2.7766996983541715E-3</v>
      </c>
      <c r="F180">
        <f t="shared" si="29"/>
        <v>4.5881082095147842E-5</v>
      </c>
      <c r="G180" s="8">
        <f t="shared" si="25"/>
        <v>6.7735575656480427E-3</v>
      </c>
      <c r="I180">
        <v>6568.6</v>
      </c>
      <c r="J180">
        <f t="shared" si="30"/>
        <v>1.9983220196781882E-3</v>
      </c>
      <c r="K180">
        <f t="shared" si="31"/>
        <v>3.7797989165218726E-5</v>
      </c>
      <c r="L180" s="8">
        <f t="shared" si="26"/>
        <v>6.1480069262500612E-3</v>
      </c>
      <c r="N180">
        <v>6049.76</v>
      </c>
      <c r="O180">
        <f t="shared" si="32"/>
        <v>3.8729461272198327E-3</v>
      </c>
      <c r="P180">
        <f t="shared" si="33"/>
        <v>5.4784832857845125E-5</v>
      </c>
      <c r="Q180" s="8">
        <f t="shared" si="27"/>
        <v>7.4016777056181747E-3</v>
      </c>
      <c r="S180">
        <v>17512.98</v>
      </c>
      <c r="T180">
        <f t="shared" si="34"/>
        <v>-9.3314039984296326E-3</v>
      </c>
      <c r="U180">
        <f t="shared" si="35"/>
        <v>8.2539606243697825E-5</v>
      </c>
      <c r="V180" s="8">
        <f t="shared" si="28"/>
        <v>9.0851310526429852E-3</v>
      </c>
    </row>
    <row r="181" spans="2:22" x14ac:dyDescent="0.25">
      <c r="B181" s="2">
        <v>179</v>
      </c>
      <c r="C181" s="1">
        <v>39218</v>
      </c>
      <c r="D181">
        <v>13487.53</v>
      </c>
      <c r="E181">
        <f t="shared" si="24"/>
        <v>7.747402838049507E-3</v>
      </c>
      <c r="F181">
        <f t="shared" si="29"/>
        <v>4.4767274445051239E-5</v>
      </c>
      <c r="G181" s="8">
        <f t="shared" si="25"/>
        <v>6.6908351081947344E-3</v>
      </c>
      <c r="I181">
        <v>6559.5</v>
      </c>
      <c r="J181">
        <f t="shared" si="30"/>
        <v>-1.3853789239716779E-3</v>
      </c>
      <c r="K181">
        <f t="shared" si="31"/>
        <v>3.4038202224129154E-5</v>
      </c>
      <c r="L181" s="8">
        <f t="shared" si="26"/>
        <v>5.8342267888837809E-3</v>
      </c>
      <c r="N181">
        <v>6017.91</v>
      </c>
      <c r="O181">
        <f t="shared" si="32"/>
        <v>-5.2646716563963464E-3</v>
      </c>
      <c r="P181">
        <f t="shared" si="33"/>
        <v>5.129331571989833E-5</v>
      </c>
      <c r="Q181" s="8">
        <f t="shared" si="27"/>
        <v>7.1619351937795648E-3</v>
      </c>
      <c r="S181">
        <v>17529</v>
      </c>
      <c r="T181">
        <f t="shared" si="34"/>
        <v>9.1475008822030496E-4</v>
      </c>
      <c r="U181">
        <f t="shared" si="35"/>
        <v>8.295320904886145E-5</v>
      </c>
      <c r="V181" s="8">
        <f t="shared" si="28"/>
        <v>9.1078652300559133E-3</v>
      </c>
    </row>
    <row r="182" spans="2:22" x14ac:dyDescent="0.25">
      <c r="B182" s="2">
        <v>180</v>
      </c>
      <c r="C182" s="1">
        <v>39219</v>
      </c>
      <c r="D182">
        <v>13476.72</v>
      </c>
      <c r="E182">
        <f t="shared" si="24"/>
        <v>-8.0148107177528498E-4</v>
      </c>
      <c r="F182">
        <f t="shared" si="29"/>
        <v>4.5212405565517876E-5</v>
      </c>
      <c r="G182" s="8">
        <f t="shared" si="25"/>
        <v>6.7240170705849551E-3</v>
      </c>
      <c r="I182">
        <v>6579.3</v>
      </c>
      <c r="J182">
        <f t="shared" si="30"/>
        <v>3.0185227532586604E-3</v>
      </c>
      <c r="K182">
        <f t="shared" si="31"/>
        <v>3.0465908128719055E-5</v>
      </c>
      <c r="L182" s="8">
        <f t="shared" si="26"/>
        <v>5.5195931126052269E-3</v>
      </c>
      <c r="N182">
        <v>6027</v>
      </c>
      <c r="O182">
        <f t="shared" si="32"/>
        <v>1.5104911838163325E-3</v>
      </c>
      <c r="P182">
        <f t="shared" si="33"/>
        <v>4.9224252732173448E-5</v>
      </c>
      <c r="Q182" s="8">
        <f t="shared" si="27"/>
        <v>7.01599976711612E-3</v>
      </c>
      <c r="S182">
        <v>17498.599999999999</v>
      </c>
      <c r="T182">
        <f t="shared" si="34"/>
        <v>-1.7342689257802187E-3</v>
      </c>
      <c r="U182">
        <f t="shared" si="35"/>
        <v>7.5464810221875439E-5</v>
      </c>
      <c r="V182" s="8">
        <f t="shared" si="28"/>
        <v>8.687048418299247E-3</v>
      </c>
    </row>
    <row r="183" spans="2:22" x14ac:dyDescent="0.25">
      <c r="B183" s="2">
        <v>181</v>
      </c>
      <c r="C183" s="1">
        <v>39220</v>
      </c>
      <c r="D183">
        <v>13556.53</v>
      </c>
      <c r="E183">
        <f t="shared" si="24"/>
        <v>5.9220641224275129E-3</v>
      </c>
      <c r="F183">
        <f t="shared" si="29"/>
        <v>4.3911878534605911E-5</v>
      </c>
      <c r="G183" s="8">
        <f t="shared" si="25"/>
        <v>6.626603846210056E-3</v>
      </c>
      <c r="I183">
        <v>6640.9</v>
      </c>
      <c r="J183">
        <f t="shared" si="30"/>
        <v>9.3626981593785737E-3</v>
      </c>
      <c r="K183">
        <f t="shared" si="31"/>
        <v>2.8090850649180527E-5</v>
      </c>
      <c r="L183" s="8">
        <f t="shared" si="26"/>
        <v>5.3000802493151488E-3</v>
      </c>
      <c r="N183">
        <v>6101.14</v>
      </c>
      <c r="O183">
        <f t="shared" si="32"/>
        <v>1.2301310768209778E-2</v>
      </c>
      <c r="P183">
        <f t="shared" si="33"/>
        <v>4.5104593699683004E-5</v>
      </c>
      <c r="Q183" s="8">
        <f t="shared" si="27"/>
        <v>6.7159953617973115E-3</v>
      </c>
      <c r="S183">
        <v>17399.580000000002</v>
      </c>
      <c r="T183">
        <f t="shared" si="34"/>
        <v>-5.6587384133586008E-3</v>
      </c>
      <c r="U183">
        <f t="shared" si="35"/>
        <v>6.8857268358095438E-5</v>
      </c>
      <c r="V183" s="8">
        <f t="shared" si="28"/>
        <v>8.2980279800742678E-3</v>
      </c>
    </row>
    <row r="184" spans="2:22" x14ac:dyDescent="0.25">
      <c r="B184" s="2">
        <v>182</v>
      </c>
      <c r="C184" s="1">
        <v>39223</v>
      </c>
      <c r="D184">
        <v>13542.88</v>
      </c>
      <c r="E184">
        <f t="shared" si="24"/>
        <v>-1.0068948322322492E-3</v>
      </c>
      <c r="F184">
        <f t="shared" si="29"/>
        <v>4.3653902398194767E-5</v>
      </c>
      <c r="G184" s="8">
        <f t="shared" si="25"/>
        <v>6.6071099883530599E-3</v>
      </c>
      <c r="I184">
        <v>6636.8</v>
      </c>
      <c r="J184">
        <f t="shared" si="30"/>
        <v>-6.1738619765385036E-4</v>
      </c>
      <c r="K184">
        <f t="shared" si="31"/>
        <v>3.4716194477374503E-5</v>
      </c>
      <c r="L184" s="8">
        <f t="shared" si="26"/>
        <v>5.8920450165773942E-3</v>
      </c>
      <c r="N184">
        <v>6089.91</v>
      </c>
      <c r="O184">
        <f t="shared" si="32"/>
        <v>-1.8406396181697964E-3</v>
      </c>
      <c r="P184">
        <f t="shared" si="33"/>
        <v>5.4426187922790106E-5</v>
      </c>
      <c r="Q184" s="8">
        <f t="shared" si="27"/>
        <v>7.3774106516304285E-3</v>
      </c>
      <c r="S184">
        <v>17556.87</v>
      </c>
      <c r="T184">
        <f t="shared" si="34"/>
        <v>9.039873376253749E-3</v>
      </c>
      <c r="U184">
        <f t="shared" si="35"/>
        <v>6.5498108306846688E-5</v>
      </c>
      <c r="V184" s="8">
        <f t="shared" si="28"/>
        <v>8.0930901580821835E-3</v>
      </c>
    </row>
    <row r="185" spans="2:22" x14ac:dyDescent="0.25">
      <c r="B185" s="2">
        <v>183</v>
      </c>
      <c r="C185" s="1">
        <v>39224</v>
      </c>
      <c r="D185">
        <v>13539.95</v>
      </c>
      <c r="E185">
        <f t="shared" si="24"/>
        <v>-2.1634984582293221E-4</v>
      </c>
      <c r="F185">
        <f t="shared" si="29"/>
        <v>4.2409690697288148E-5</v>
      </c>
      <c r="G185" s="8">
        <f t="shared" si="25"/>
        <v>6.5122723144297448E-3</v>
      </c>
      <c r="I185">
        <v>6606.6</v>
      </c>
      <c r="J185">
        <f t="shared" si="30"/>
        <v>-4.5503857280616887E-3</v>
      </c>
      <c r="K185">
        <f t="shared" si="31"/>
        <v>3.089742373371838E-5</v>
      </c>
      <c r="L185" s="8">
        <f t="shared" si="26"/>
        <v>5.5585451094435114E-3</v>
      </c>
      <c r="N185">
        <v>6089.72</v>
      </c>
      <c r="O185">
        <f t="shared" si="32"/>
        <v>-3.119914744217892E-5</v>
      </c>
      <c r="P185">
        <f t="shared" si="33"/>
        <v>4.9947104724017321E-5</v>
      </c>
      <c r="Q185" s="8">
        <f t="shared" si="27"/>
        <v>7.0673265612972297E-3</v>
      </c>
      <c r="S185">
        <v>17680.05</v>
      </c>
      <c r="T185">
        <f t="shared" si="34"/>
        <v>7.0160569623173323E-3</v>
      </c>
      <c r="U185">
        <f t="shared" si="35"/>
        <v>6.6977359364296072E-5</v>
      </c>
      <c r="V185" s="8">
        <f t="shared" si="28"/>
        <v>8.1839696580752342E-3</v>
      </c>
    </row>
    <row r="186" spans="2:22" x14ac:dyDescent="0.25">
      <c r="B186" s="2">
        <v>184</v>
      </c>
      <c r="C186" s="1">
        <v>39225</v>
      </c>
      <c r="D186">
        <v>13525.65</v>
      </c>
      <c r="E186">
        <f t="shared" si="24"/>
        <v>-1.0561338852803069E-3</v>
      </c>
      <c r="F186">
        <f t="shared" si="29"/>
        <v>4.1173566994826843E-5</v>
      </c>
      <c r="G186" s="8">
        <f t="shared" si="25"/>
        <v>6.4166632290332051E-3</v>
      </c>
      <c r="I186">
        <v>6616.4</v>
      </c>
      <c r="J186">
        <f t="shared" si="30"/>
        <v>1.4833651197286458E-3</v>
      </c>
      <c r="K186">
        <f t="shared" si="31"/>
        <v>2.9763926166916034E-5</v>
      </c>
      <c r="L186" s="8">
        <f t="shared" si="26"/>
        <v>5.4556325175836428E-3</v>
      </c>
      <c r="N186">
        <v>6120.2</v>
      </c>
      <c r="O186">
        <f t="shared" si="32"/>
        <v>5.0051562304998529E-3</v>
      </c>
      <c r="P186">
        <f t="shared" si="33"/>
        <v>4.5563863741409448E-5</v>
      </c>
      <c r="Q186" s="8">
        <f t="shared" si="27"/>
        <v>6.7501010171262957E-3</v>
      </c>
      <c r="S186">
        <v>17705.12</v>
      </c>
      <c r="T186">
        <f t="shared" si="34"/>
        <v>1.4179824152080853E-3</v>
      </c>
      <c r="U186">
        <f t="shared" si="35"/>
        <v>6.5358483402335284E-5</v>
      </c>
      <c r="V186" s="8">
        <f t="shared" si="28"/>
        <v>8.0844593760087194E-3</v>
      </c>
    </row>
    <row r="187" spans="2:22" x14ac:dyDescent="0.25">
      <c r="B187" s="2">
        <v>185</v>
      </c>
      <c r="C187" s="1">
        <v>39226</v>
      </c>
      <c r="D187">
        <v>13441.13</v>
      </c>
      <c r="E187">
        <f t="shared" si="24"/>
        <v>-6.2488678917464553E-3</v>
      </c>
      <c r="F187">
        <f t="shared" si="29"/>
        <v>4.0004694093412139E-5</v>
      </c>
      <c r="G187" s="8">
        <f t="shared" si="25"/>
        <v>6.3249264101183133E-3</v>
      </c>
      <c r="I187">
        <v>6565.4</v>
      </c>
      <c r="J187">
        <f t="shared" si="30"/>
        <v>-7.7081192189105861E-3</v>
      </c>
      <c r="K187">
        <f t="shared" si="31"/>
        <v>2.6698284524991903E-5</v>
      </c>
      <c r="L187" s="8">
        <f t="shared" si="26"/>
        <v>5.1670382740010646E-3</v>
      </c>
      <c r="N187">
        <v>6048.31</v>
      </c>
      <c r="O187">
        <f t="shared" si="32"/>
        <v>-1.1746348158556815E-2</v>
      </c>
      <c r="P187">
        <f t="shared" si="33"/>
        <v>4.3763719438727126E-5</v>
      </c>
      <c r="Q187" s="8">
        <f t="shared" si="27"/>
        <v>6.6154152884552245E-3</v>
      </c>
      <c r="S187">
        <v>17696.97</v>
      </c>
      <c r="T187">
        <f t="shared" si="34"/>
        <v>-4.603188230295992E-4</v>
      </c>
      <c r="U187">
        <f t="shared" si="35"/>
        <v>5.9581641968461691E-5</v>
      </c>
      <c r="V187" s="8">
        <f t="shared" si="28"/>
        <v>7.7189145589559218E-3</v>
      </c>
    </row>
    <row r="188" spans="2:22" x14ac:dyDescent="0.25">
      <c r="B188" s="2">
        <v>186</v>
      </c>
      <c r="C188" s="1">
        <v>39227</v>
      </c>
      <c r="D188">
        <v>13507.28</v>
      </c>
      <c r="E188">
        <f t="shared" si="24"/>
        <v>4.9214612164305725E-3</v>
      </c>
      <c r="F188">
        <f t="shared" si="29"/>
        <v>3.9976788540392093E-5</v>
      </c>
      <c r="G188" s="8">
        <f t="shared" si="25"/>
        <v>6.3227200270446968E-3</v>
      </c>
      <c r="I188">
        <v>6570.5</v>
      </c>
      <c r="J188">
        <f t="shared" si="30"/>
        <v>7.7679958570694312E-4</v>
      </c>
      <c r="K188">
        <f t="shared" si="31"/>
        <v>3.0337076438125219E-5</v>
      </c>
      <c r="L188" s="8">
        <f t="shared" si="26"/>
        <v>5.5079103513152082E-3</v>
      </c>
      <c r="N188">
        <v>6057.49</v>
      </c>
      <c r="O188">
        <f t="shared" si="32"/>
        <v>1.5177793466273027E-3</v>
      </c>
      <c r="P188">
        <f t="shared" si="33"/>
        <v>5.203179075454886E-5</v>
      </c>
      <c r="Q188" s="8">
        <f t="shared" si="27"/>
        <v>7.2133065063498345E-3</v>
      </c>
      <c r="S188">
        <v>17481.21</v>
      </c>
      <c r="T188">
        <f t="shared" si="34"/>
        <v>-1.2191917599453581E-2</v>
      </c>
      <c r="U188">
        <f t="shared" si="35"/>
        <v>5.41675696070194E-5</v>
      </c>
      <c r="V188" s="8">
        <f t="shared" si="28"/>
        <v>7.3598620644017097E-3</v>
      </c>
    </row>
    <row r="189" spans="2:22" x14ac:dyDescent="0.25">
      <c r="B189" s="2">
        <v>187</v>
      </c>
      <c r="C189" s="1">
        <v>39231</v>
      </c>
      <c r="D189">
        <v>13521.34</v>
      </c>
      <c r="E189">
        <f t="shared" si="24"/>
        <v>1.0409201556493602E-3</v>
      </c>
      <c r="F189">
        <f t="shared" si="29"/>
        <v>3.9517037612062961E-5</v>
      </c>
      <c r="G189" s="8">
        <f t="shared" si="25"/>
        <v>6.2862578384968396E-3</v>
      </c>
      <c r="I189">
        <v>6606.5</v>
      </c>
      <c r="J189">
        <f t="shared" si="30"/>
        <v>5.4790350810440605E-3</v>
      </c>
      <c r="K189">
        <f t="shared" si="31"/>
        <v>2.7030073922431253E-5</v>
      </c>
      <c r="L189" s="8">
        <f t="shared" si="26"/>
        <v>5.1990454818583052E-3</v>
      </c>
      <c r="N189">
        <v>6056.39</v>
      </c>
      <c r="O189">
        <f t="shared" si="32"/>
        <v>-1.815933662291567E-4</v>
      </c>
      <c r="P189">
        <f t="shared" si="33"/>
        <v>4.7667680851745049E-5</v>
      </c>
      <c r="Q189" s="8">
        <f t="shared" si="27"/>
        <v>6.9041785066541444E-3</v>
      </c>
      <c r="S189">
        <v>17672.560000000001</v>
      </c>
      <c r="T189">
        <f t="shared" si="34"/>
        <v>1.0946038632337361E-2</v>
      </c>
      <c r="U189">
        <f t="shared" si="35"/>
        <v>6.278300158437636E-5</v>
      </c>
      <c r="V189" s="8">
        <f t="shared" si="28"/>
        <v>7.9235725266054297E-3</v>
      </c>
    </row>
    <row r="190" spans="2:22" x14ac:dyDescent="0.25">
      <c r="B190" s="2">
        <v>188</v>
      </c>
      <c r="C190" s="1">
        <v>39232</v>
      </c>
      <c r="D190">
        <v>13633.08</v>
      </c>
      <c r="E190">
        <f t="shared" si="24"/>
        <v>8.2639738369125974E-3</v>
      </c>
      <c r="F190">
        <f t="shared" si="29"/>
        <v>3.8395570311112417E-5</v>
      </c>
      <c r="G190" s="8">
        <f t="shared" si="25"/>
        <v>6.1964159246384052E-3</v>
      </c>
      <c r="I190">
        <v>6602.1</v>
      </c>
      <c r="J190">
        <f t="shared" si="30"/>
        <v>-6.6601074699154412E-4</v>
      </c>
      <c r="K190">
        <f t="shared" si="31"/>
        <v>2.7362596595611085E-5</v>
      </c>
      <c r="L190" s="8">
        <f t="shared" si="26"/>
        <v>5.2309269346465818E-3</v>
      </c>
      <c r="N190">
        <v>6042.15</v>
      </c>
      <c r="O190">
        <f t="shared" si="32"/>
        <v>-2.3512356370710423E-3</v>
      </c>
      <c r="P190">
        <f t="shared" si="33"/>
        <v>4.3487289212790454E-5</v>
      </c>
      <c r="Q190" s="8">
        <f t="shared" si="27"/>
        <v>6.5944893064429529E-3</v>
      </c>
      <c r="S190">
        <v>17588.259999999998</v>
      </c>
      <c r="T190">
        <f t="shared" si="34"/>
        <v>-4.7701068775549728E-3</v>
      </c>
      <c r="U190">
        <f t="shared" si="35"/>
        <v>6.7983958266896107E-5</v>
      </c>
      <c r="V190" s="8">
        <f t="shared" si="28"/>
        <v>8.2452385209220054E-3</v>
      </c>
    </row>
    <row r="191" spans="2:22" x14ac:dyDescent="0.25">
      <c r="B191" s="2">
        <v>189</v>
      </c>
      <c r="C191" s="1">
        <v>39233</v>
      </c>
      <c r="D191">
        <v>13627.64</v>
      </c>
      <c r="E191">
        <f t="shared" si="24"/>
        <v>-3.990294196176146E-4</v>
      </c>
      <c r="F191">
        <f t="shared" si="29"/>
        <v>3.9267967190001308E-5</v>
      </c>
      <c r="G191" s="8">
        <f t="shared" si="25"/>
        <v>6.2664158168766063E-3</v>
      </c>
      <c r="I191">
        <v>6621.4</v>
      </c>
      <c r="J191">
        <f t="shared" si="30"/>
        <v>2.9233122794261328E-3</v>
      </c>
      <c r="K191">
        <f t="shared" si="31"/>
        <v>2.4368639877960345E-5</v>
      </c>
      <c r="L191" s="8">
        <f t="shared" si="26"/>
        <v>4.9364602579135934E-3</v>
      </c>
      <c r="N191">
        <v>6104</v>
      </c>
      <c r="O191">
        <f t="shared" si="32"/>
        <v>1.0236422465513165E-2</v>
      </c>
      <c r="P191">
        <f t="shared" si="33"/>
        <v>4.0156033053806714E-5</v>
      </c>
      <c r="Q191" s="8">
        <f t="shared" si="27"/>
        <v>6.3368788100930818E-3</v>
      </c>
      <c r="S191">
        <v>17875.75</v>
      </c>
      <c r="T191">
        <f t="shared" si="34"/>
        <v>1.6345562323959371E-2</v>
      </c>
      <c r="U191">
        <f t="shared" si="35"/>
        <v>6.3859320583403411E-5</v>
      </c>
      <c r="V191" s="8">
        <f t="shared" si="28"/>
        <v>7.9912026994316317E-3</v>
      </c>
    </row>
    <row r="192" spans="2:22" x14ac:dyDescent="0.25">
      <c r="B192" s="2">
        <v>190</v>
      </c>
      <c r="C192" s="1">
        <v>39234</v>
      </c>
      <c r="D192">
        <v>13668.11</v>
      </c>
      <c r="E192">
        <f t="shared" si="24"/>
        <v>2.9696998159623503E-3</v>
      </c>
      <c r="F192">
        <f t="shared" si="29"/>
        <v>3.8126797375466152E-5</v>
      </c>
      <c r="G192" s="8">
        <f t="shared" si="25"/>
        <v>6.1746900631097388E-3</v>
      </c>
      <c r="I192">
        <v>6676.7</v>
      </c>
      <c r="J192">
        <f t="shared" si="30"/>
        <v>8.3517080979853484E-3</v>
      </c>
      <c r="K192">
        <f t="shared" si="31"/>
        <v>2.2608805293741034E-5</v>
      </c>
      <c r="L192" s="8">
        <f t="shared" si="26"/>
        <v>4.7548717431431346E-3</v>
      </c>
      <c r="N192">
        <v>6168.15</v>
      </c>
      <c r="O192">
        <f t="shared" si="32"/>
        <v>1.0509501965923925E-2</v>
      </c>
      <c r="P192">
        <f t="shared" si="33"/>
        <v>4.5827772936428566E-5</v>
      </c>
      <c r="Q192" s="8">
        <f t="shared" si="27"/>
        <v>6.7696213288801141E-3</v>
      </c>
      <c r="S192">
        <v>17958.88</v>
      </c>
      <c r="T192">
        <f t="shared" si="34"/>
        <v>4.6504342475141474E-3</v>
      </c>
      <c r="U192">
        <f t="shared" si="35"/>
        <v>8.2400393484288972E-5</v>
      </c>
      <c r="V192" s="8">
        <f t="shared" si="28"/>
        <v>9.0774662480390955E-3</v>
      </c>
    </row>
    <row r="193" spans="2:22" x14ac:dyDescent="0.25">
      <c r="B193" s="2">
        <v>191</v>
      </c>
      <c r="C193" s="1">
        <v>39237</v>
      </c>
      <c r="D193">
        <v>13676.32</v>
      </c>
      <c r="E193">
        <f t="shared" si="24"/>
        <v>6.0066827088742529E-4</v>
      </c>
      <c r="F193">
        <f t="shared" si="29"/>
        <v>3.7271616721153505E-5</v>
      </c>
      <c r="G193" s="8">
        <f t="shared" si="25"/>
        <v>6.1050484618185878E-3</v>
      </c>
      <c r="I193">
        <v>6664.1</v>
      </c>
      <c r="J193">
        <f t="shared" si="30"/>
        <v>-1.8871598244640997E-3</v>
      </c>
      <c r="K193">
        <f t="shared" si="31"/>
        <v>2.785200292453909E-5</v>
      </c>
      <c r="L193" s="8">
        <f t="shared" si="26"/>
        <v>5.2774996849397435E-3</v>
      </c>
      <c r="N193">
        <v>6125.81</v>
      </c>
      <c r="O193">
        <f t="shared" si="32"/>
        <v>-6.8642948047630548E-3</v>
      </c>
      <c r="P193">
        <f t="shared" si="33"/>
        <v>5.149894648999692E-5</v>
      </c>
      <c r="Q193" s="8">
        <f t="shared" si="27"/>
        <v>7.17627664530827E-3</v>
      </c>
      <c r="S193">
        <v>17973.419999999998</v>
      </c>
      <c r="T193">
        <f t="shared" si="34"/>
        <v>8.0962732642554734E-4</v>
      </c>
      <c r="U193">
        <f t="shared" si="35"/>
        <v>7.6858277245366681E-5</v>
      </c>
      <c r="V193" s="8">
        <f t="shared" si="28"/>
        <v>8.7668852647543351E-3</v>
      </c>
    </row>
    <row r="194" spans="2:22" x14ac:dyDescent="0.25">
      <c r="B194" s="2">
        <v>192</v>
      </c>
      <c r="C194" s="1">
        <v>39238</v>
      </c>
      <c r="D194">
        <v>13595.46</v>
      </c>
      <c r="E194">
        <f t="shared" si="24"/>
        <v>-5.9124091860968874E-3</v>
      </c>
      <c r="F194">
        <f t="shared" si="29"/>
        <v>3.6194581146897206E-5</v>
      </c>
      <c r="G194" s="8">
        <f t="shared" si="25"/>
        <v>6.0161932438126692E-3</v>
      </c>
      <c r="I194">
        <v>6632.8</v>
      </c>
      <c r="J194">
        <f t="shared" si="30"/>
        <v>-4.6968082711844328E-3</v>
      </c>
      <c r="K194">
        <f t="shared" si="31"/>
        <v>2.5150378569085129E-5</v>
      </c>
      <c r="L194" s="8">
        <f t="shared" si="26"/>
        <v>5.0150153109522139E-3</v>
      </c>
      <c r="N194">
        <v>6078.54</v>
      </c>
      <c r="O194">
        <f t="shared" si="32"/>
        <v>-7.7165305486132339E-3</v>
      </c>
      <c r="P194">
        <f t="shared" si="33"/>
        <v>5.1114525057285612E-5</v>
      </c>
      <c r="Q194" s="8">
        <f t="shared" si="27"/>
        <v>7.1494422899472101E-3</v>
      </c>
      <c r="S194">
        <v>18053.810000000001</v>
      </c>
      <c r="T194">
        <f t="shared" si="34"/>
        <v>4.4727158214743247E-3</v>
      </c>
      <c r="U194">
        <f t="shared" si="35"/>
        <v>6.9909159560399166E-5</v>
      </c>
      <c r="V194" s="8">
        <f t="shared" si="28"/>
        <v>8.3611697483306231E-3</v>
      </c>
    </row>
    <row r="195" spans="2:22" x14ac:dyDescent="0.25">
      <c r="B195" s="2">
        <v>193</v>
      </c>
      <c r="C195" s="1">
        <v>39239</v>
      </c>
      <c r="D195">
        <v>13465.67</v>
      </c>
      <c r="E195">
        <f t="shared" ref="E195:E258" si="36">(D195-D194)/D194</f>
        <v>-9.5465692223726945E-3</v>
      </c>
      <c r="F195">
        <f t="shared" si="29"/>
        <v>3.6158457080490294E-5</v>
      </c>
      <c r="G195" s="8">
        <f t="shared" si="25"/>
        <v>6.0131902581317259E-3</v>
      </c>
      <c r="I195">
        <v>6522.7</v>
      </c>
      <c r="J195">
        <f t="shared" si="30"/>
        <v>-1.6599324568809606E-2</v>
      </c>
      <c r="K195">
        <f t="shared" si="31"/>
        <v>2.480666495107587E-5</v>
      </c>
      <c r="L195" s="8">
        <f t="shared" si="26"/>
        <v>4.9806289714328118E-3</v>
      </c>
      <c r="N195">
        <v>5977.87</v>
      </c>
      <c r="O195">
        <f t="shared" si="32"/>
        <v>-1.6561542738881389E-2</v>
      </c>
      <c r="P195">
        <f t="shared" si="33"/>
        <v>5.185436450461682E-5</v>
      </c>
      <c r="Q195" s="8">
        <f t="shared" si="27"/>
        <v>7.2009974659498956E-3</v>
      </c>
      <c r="S195">
        <v>18040.93</v>
      </c>
      <c r="T195">
        <f t="shared" si="34"/>
        <v>-7.1342281767676843E-4</v>
      </c>
      <c r="U195">
        <f t="shared" si="35"/>
        <v>6.5358294412032805E-5</v>
      </c>
      <c r="V195" s="8">
        <f t="shared" si="28"/>
        <v>8.0844476875067232E-3</v>
      </c>
    </row>
    <row r="196" spans="2:22" x14ac:dyDescent="0.25">
      <c r="B196" s="2">
        <v>194</v>
      </c>
      <c r="C196" s="1">
        <v>39240</v>
      </c>
      <c r="D196">
        <v>13266.73</v>
      </c>
      <c r="E196">
        <f t="shared" si="36"/>
        <v>-1.4773865689564685E-2</v>
      </c>
      <c r="F196">
        <f t="shared" si="29"/>
        <v>3.7762697741859497E-5</v>
      </c>
      <c r="G196" s="8">
        <f t="shared" ref="G196:G259" si="37">SQRT(F196)</f>
        <v>6.145136104421081E-3</v>
      </c>
      <c r="I196">
        <v>6505.1</v>
      </c>
      <c r="J196">
        <f t="shared" si="30"/>
        <v>-2.6982691216826554E-3</v>
      </c>
      <c r="K196">
        <f t="shared" si="31"/>
        <v>5.2693167533174567E-5</v>
      </c>
      <c r="L196" s="8">
        <f t="shared" ref="L196:L259" si="38">SQRT(K196)</f>
        <v>7.2590059604035707E-3</v>
      </c>
      <c r="N196">
        <v>5890.49</v>
      </c>
      <c r="O196">
        <f t="shared" si="32"/>
        <v>-1.4617246611251184E-2</v>
      </c>
      <c r="P196">
        <f t="shared" si="33"/>
        <v>7.1374710264636437E-5</v>
      </c>
      <c r="Q196" s="8">
        <f t="shared" ref="Q196:Q259" si="39">SQRT(P196)</f>
        <v>8.4483554769337471E-3</v>
      </c>
      <c r="S196">
        <v>18053.38</v>
      </c>
      <c r="T196">
        <f t="shared" si="34"/>
        <v>6.9009746171626004E-4</v>
      </c>
      <c r="U196">
        <f t="shared" si="35"/>
        <v>5.9444526338659501E-5</v>
      </c>
      <c r="V196" s="8">
        <f t="shared" ref="V196:V259" si="40">SQRT(U196)</f>
        <v>7.7100276483719242E-3</v>
      </c>
    </row>
    <row r="197" spans="2:22" x14ac:dyDescent="0.25">
      <c r="B197" s="2">
        <v>195</v>
      </c>
      <c r="C197" s="1">
        <v>39241</v>
      </c>
      <c r="D197">
        <v>13424.39</v>
      </c>
      <c r="E197">
        <f t="shared" si="36"/>
        <v>1.1883862865981282E-2</v>
      </c>
      <c r="F197">
        <f t="shared" ref="F197:F260" si="41">$A$2*F196+(1-$A$2)*E196*E196</f>
        <v>4.3029708886220507E-5</v>
      </c>
      <c r="G197" s="8">
        <f t="shared" si="37"/>
        <v>6.5597034145013378E-3</v>
      </c>
      <c r="I197">
        <v>6505.1</v>
      </c>
      <c r="J197">
        <f t="shared" ref="J197:J260" si="42">(I197-I196)/I196</f>
        <v>0</v>
      </c>
      <c r="K197">
        <f t="shared" ref="K197:K260" si="43">H$2*K196+(1-H$2)*J196*J196</f>
        <v>4.7642349877445798E-5</v>
      </c>
      <c r="L197" s="8">
        <f t="shared" si="38"/>
        <v>6.9023437959468371E-3</v>
      </c>
      <c r="N197">
        <v>5883.29</v>
      </c>
      <c r="O197">
        <f t="shared" ref="O197:O260" si="44">(N197-N196)/N196</f>
        <v>-1.2223091797116739E-3</v>
      </c>
      <c r="P197">
        <f t="shared" ref="P197:P260" si="45">M$2*P196+(1-M$2)*O196*O196</f>
        <v>8.3861919674683646E-5</v>
      </c>
      <c r="Q197" s="8">
        <f t="shared" si="39"/>
        <v>9.1576153923760978E-3</v>
      </c>
      <c r="S197">
        <v>17779.09</v>
      </c>
      <c r="T197">
        <f t="shared" ref="T197:T260" si="46">(S197-S196)/S196</f>
        <v>-1.5193276826832474E-2</v>
      </c>
      <c r="U197">
        <f t="shared" ref="U197:U260" si="47">R$2*U196+(1-R$2)*T196*T196</f>
        <v>5.4067063795725053E-5</v>
      </c>
      <c r="V197" s="8">
        <f t="shared" si="40"/>
        <v>7.3530309257968619E-3</v>
      </c>
    </row>
    <row r="198" spans="2:22" x14ac:dyDescent="0.25">
      <c r="B198" s="2">
        <v>196</v>
      </c>
      <c r="C198" s="1">
        <v>39244</v>
      </c>
      <c r="D198">
        <v>13424.96</v>
      </c>
      <c r="E198">
        <f t="shared" si="36"/>
        <v>4.2460029841185258E-5</v>
      </c>
      <c r="F198">
        <f t="shared" si="41"/>
        <v>4.5895023900734141E-5</v>
      </c>
      <c r="G198" s="8">
        <f t="shared" si="37"/>
        <v>6.7745866221293636E-3</v>
      </c>
      <c r="I198">
        <v>6567.5</v>
      </c>
      <c r="J198">
        <f t="shared" si="42"/>
        <v>9.5924735976387187E-3</v>
      </c>
      <c r="K198">
        <f t="shared" si="43"/>
        <v>4.2343527699633303E-5</v>
      </c>
      <c r="L198" s="8">
        <f t="shared" si="38"/>
        <v>6.5071904612999691E-3</v>
      </c>
      <c r="N198">
        <v>5940.09</v>
      </c>
      <c r="O198">
        <f t="shared" si="44"/>
        <v>9.6544620441963904E-3</v>
      </c>
      <c r="P198">
        <f t="shared" si="45"/>
        <v>7.6633366484388731E-5</v>
      </c>
      <c r="Q198" s="8">
        <f t="shared" si="39"/>
        <v>8.7540485767665654E-3</v>
      </c>
      <c r="S198">
        <v>17834.48</v>
      </c>
      <c r="T198">
        <f t="shared" si="46"/>
        <v>3.1154575402902746E-3</v>
      </c>
      <c r="U198">
        <f t="shared" si="47"/>
        <v>7.0187023850287858E-5</v>
      </c>
      <c r="V198" s="8">
        <f t="shared" si="40"/>
        <v>8.3777696226554153E-3</v>
      </c>
    </row>
    <row r="199" spans="2:22" x14ac:dyDescent="0.25">
      <c r="B199" s="2">
        <v>197</v>
      </c>
      <c r="C199" s="1">
        <v>39245</v>
      </c>
      <c r="D199">
        <v>13295.01</v>
      </c>
      <c r="E199">
        <f t="shared" si="36"/>
        <v>-9.6797308893284539E-3</v>
      </c>
      <c r="F199">
        <f t="shared" si="41"/>
        <v>4.4555887050044139E-5</v>
      </c>
      <c r="G199" s="8">
        <f t="shared" si="37"/>
        <v>6.6750196291879274E-3</v>
      </c>
      <c r="I199">
        <v>6520.4</v>
      </c>
      <c r="J199">
        <f t="shared" si="42"/>
        <v>-7.1716787209745508E-3</v>
      </c>
      <c r="K199">
        <f t="shared" si="43"/>
        <v>4.7868091718468747E-5</v>
      </c>
      <c r="L199" s="8">
        <f t="shared" si="38"/>
        <v>6.9186770208233273E-3</v>
      </c>
      <c r="N199">
        <v>5898.16</v>
      </c>
      <c r="O199">
        <f t="shared" si="44"/>
        <v>-7.058815607170984E-3</v>
      </c>
      <c r="P199">
        <f t="shared" si="45"/>
        <v>7.8088001801820603E-5</v>
      </c>
      <c r="Q199" s="8">
        <f t="shared" si="39"/>
        <v>8.8367415828358702E-3</v>
      </c>
      <c r="S199">
        <v>17760.91</v>
      </c>
      <c r="T199">
        <f t="shared" si="46"/>
        <v>-4.1251553171160419E-3</v>
      </c>
      <c r="U199">
        <f t="shared" si="47"/>
        <v>6.4671618482183658E-5</v>
      </c>
      <c r="V199" s="8">
        <f t="shared" si="40"/>
        <v>8.0418666043514837E-3</v>
      </c>
    </row>
    <row r="200" spans="2:22" x14ac:dyDescent="0.25">
      <c r="B200" s="2">
        <v>198</v>
      </c>
      <c r="C200" s="1">
        <v>39246</v>
      </c>
      <c r="D200">
        <v>13482.35</v>
      </c>
      <c r="E200">
        <f t="shared" si="36"/>
        <v>1.409100105979613E-2</v>
      </c>
      <c r="F200">
        <f t="shared" si="41"/>
        <v>4.5989800998351824E-5</v>
      </c>
      <c r="G200" s="8">
        <f t="shared" si="37"/>
        <v>6.7815780610674843E-3</v>
      </c>
      <c r="I200">
        <v>6559.6</v>
      </c>
      <c r="J200">
        <f t="shared" si="42"/>
        <v>6.0119011103614397E-3</v>
      </c>
      <c r="K200">
        <f t="shared" si="43"/>
        <v>4.8264581107190014E-5</v>
      </c>
      <c r="L200" s="8">
        <f t="shared" si="38"/>
        <v>6.9472714865038932E-3</v>
      </c>
      <c r="N200">
        <v>5934.27</v>
      </c>
      <c r="O200">
        <f t="shared" si="44"/>
        <v>6.122248294383432E-3</v>
      </c>
      <c r="P200">
        <f t="shared" si="45"/>
        <v>7.5607823383035645E-5</v>
      </c>
      <c r="Q200" s="8">
        <f t="shared" si="39"/>
        <v>8.6952759233411125E-3</v>
      </c>
      <c r="S200">
        <v>17732.77</v>
      </c>
      <c r="T200">
        <f t="shared" si="46"/>
        <v>-1.5843782779147813E-3</v>
      </c>
      <c r="U200">
        <f t="shared" si="47"/>
        <v>6.0325868905472437E-5</v>
      </c>
      <c r="V200" s="8">
        <f t="shared" si="40"/>
        <v>7.7669729564015114E-3</v>
      </c>
    </row>
    <row r="201" spans="2:22" x14ac:dyDescent="0.25">
      <c r="B201" s="2">
        <v>199</v>
      </c>
      <c r="C201" s="1">
        <v>39247</v>
      </c>
      <c r="D201">
        <v>13553.73</v>
      </c>
      <c r="E201">
        <f t="shared" si="36"/>
        <v>5.2943292526895685E-3</v>
      </c>
      <c r="F201">
        <f t="shared" si="41"/>
        <v>5.0441600869601817E-5</v>
      </c>
      <c r="G201" s="8">
        <f t="shared" si="37"/>
        <v>7.1022250646964021E-3</v>
      </c>
      <c r="I201">
        <v>6649.9</v>
      </c>
      <c r="J201">
        <f t="shared" si="42"/>
        <v>1.3766083297761947E-2</v>
      </c>
      <c r="K201">
        <f t="shared" si="43"/>
        <v>4.6916403663779841E-5</v>
      </c>
      <c r="L201" s="8">
        <f t="shared" si="38"/>
        <v>6.8495549975001908E-3</v>
      </c>
      <c r="N201">
        <v>6047.23</v>
      </c>
      <c r="O201">
        <f t="shared" si="44"/>
        <v>1.9035197252568407E-2</v>
      </c>
      <c r="P201">
        <f t="shared" si="45"/>
        <v>7.2261918516737961E-5</v>
      </c>
      <c r="Q201" s="8">
        <f t="shared" si="39"/>
        <v>8.5007010603089656E-3</v>
      </c>
      <c r="S201">
        <v>17842.29</v>
      </c>
      <c r="T201">
        <f t="shared" si="46"/>
        <v>6.1761360464270632E-3</v>
      </c>
      <c r="U201">
        <f t="shared" si="47"/>
        <v>5.5053521834610479E-5</v>
      </c>
      <c r="V201" s="8">
        <f t="shared" si="40"/>
        <v>7.4198060510103957E-3</v>
      </c>
    </row>
    <row r="202" spans="2:22" x14ac:dyDescent="0.25">
      <c r="B202" s="2">
        <v>200</v>
      </c>
      <c r="C202" s="1">
        <v>39248</v>
      </c>
      <c r="D202">
        <v>13639.48</v>
      </c>
      <c r="E202">
        <f t="shared" si="36"/>
        <v>6.3266716984918545E-3</v>
      </c>
      <c r="F202">
        <f t="shared" si="41"/>
        <v>4.9787641438125911E-5</v>
      </c>
      <c r="G202" s="8">
        <f t="shared" si="37"/>
        <v>7.056035816102829E-3</v>
      </c>
      <c r="I202">
        <v>6732.4</v>
      </c>
      <c r="J202">
        <f t="shared" si="42"/>
        <v>1.2406201597016497E-2</v>
      </c>
      <c r="K202">
        <f t="shared" si="43"/>
        <v>6.2775232627250844E-5</v>
      </c>
      <c r="L202" s="8">
        <f t="shared" si="38"/>
        <v>7.9230822681107416E-3</v>
      </c>
      <c r="N202">
        <v>6105.28</v>
      </c>
      <c r="O202">
        <f t="shared" si="44"/>
        <v>9.5994364361865168E-3</v>
      </c>
      <c r="P202">
        <f t="shared" si="45"/>
        <v>9.7718876916440628E-5</v>
      </c>
      <c r="Q202" s="8">
        <f t="shared" si="39"/>
        <v>9.8852858793481851E-3</v>
      </c>
      <c r="S202">
        <v>17971.490000000002</v>
      </c>
      <c r="T202">
        <f t="shared" si="46"/>
        <v>7.2412229596089247E-3</v>
      </c>
      <c r="U202">
        <f t="shared" si="47"/>
        <v>5.3511561107086423E-5</v>
      </c>
      <c r="V202" s="8">
        <f t="shared" si="40"/>
        <v>7.3151596774839048E-3</v>
      </c>
    </row>
    <row r="203" spans="2:22" x14ac:dyDescent="0.25">
      <c r="B203" s="2">
        <v>201</v>
      </c>
      <c r="C203" s="1">
        <v>39251</v>
      </c>
      <c r="D203">
        <v>13612.98</v>
      </c>
      <c r="E203">
        <f t="shared" si="36"/>
        <v>-1.9428893183611106E-3</v>
      </c>
      <c r="F203">
        <f t="shared" si="41"/>
        <v>4.950282516378708E-5</v>
      </c>
      <c r="G203" s="8">
        <f t="shared" si="37"/>
        <v>7.0358244125182006E-3</v>
      </c>
      <c r="I203">
        <v>6703.5</v>
      </c>
      <c r="J203">
        <f t="shared" si="42"/>
        <v>-4.2926742320717184E-3</v>
      </c>
      <c r="K203">
        <f t="shared" si="43"/>
        <v>7.2911744889870902E-5</v>
      </c>
      <c r="L203" s="8">
        <f t="shared" si="38"/>
        <v>8.5388374436963545E-3</v>
      </c>
      <c r="N203">
        <v>6087.15</v>
      </c>
      <c r="O203">
        <f t="shared" si="44"/>
        <v>-2.9695607736254701E-3</v>
      </c>
      <c r="P203">
        <f t="shared" si="45"/>
        <v>9.7230083818698594E-5</v>
      </c>
      <c r="Q203" s="8">
        <f t="shared" si="39"/>
        <v>9.8605316194766389E-3</v>
      </c>
      <c r="S203">
        <v>18149.52</v>
      </c>
      <c r="T203">
        <f t="shared" si="46"/>
        <v>9.9062459484438314E-3</v>
      </c>
      <c r="U203">
        <f t="shared" si="47"/>
        <v>5.3413415135750088E-5</v>
      </c>
      <c r="V203" s="8">
        <f t="shared" si="40"/>
        <v>7.3084482029874224E-3</v>
      </c>
    </row>
    <row r="204" spans="2:22" x14ac:dyDescent="0.25">
      <c r="B204" s="2">
        <v>202</v>
      </c>
      <c r="C204" s="1">
        <v>39252</v>
      </c>
      <c r="D204">
        <v>13635.42</v>
      </c>
      <c r="E204">
        <f t="shared" si="36"/>
        <v>1.6484267221431685E-3</v>
      </c>
      <c r="F204">
        <f t="shared" si="41"/>
        <v>4.8168509182137287E-5</v>
      </c>
      <c r="G204" s="8">
        <f t="shared" si="37"/>
        <v>6.9403536784617319E-3</v>
      </c>
      <c r="I204">
        <v>6650.2</v>
      </c>
      <c r="J204">
        <f t="shared" si="42"/>
        <v>-7.9510703363914643E-3</v>
      </c>
      <c r="K204">
        <f t="shared" si="43"/>
        <v>6.6851911580921792E-5</v>
      </c>
      <c r="L204" s="8">
        <f t="shared" si="38"/>
        <v>8.1763018279000562E-3</v>
      </c>
      <c r="N204">
        <v>6071.67</v>
      </c>
      <c r="O204">
        <f t="shared" si="44"/>
        <v>-2.5430620240998766E-3</v>
      </c>
      <c r="P204">
        <f t="shared" si="45"/>
        <v>8.9471120663231344E-5</v>
      </c>
      <c r="Q204" s="8">
        <f t="shared" si="39"/>
        <v>9.4589175206907967E-3</v>
      </c>
      <c r="S204">
        <v>18163.61</v>
      </c>
      <c r="T204">
        <f t="shared" si="46"/>
        <v>7.7632907096166425E-4</v>
      </c>
      <c r="U204">
        <f t="shared" si="47"/>
        <v>5.7491567928875222E-5</v>
      </c>
      <c r="V204" s="8">
        <f t="shared" si="40"/>
        <v>7.5823194293616527E-3</v>
      </c>
    </row>
    <row r="205" spans="2:22" x14ac:dyDescent="0.25">
      <c r="B205" s="2">
        <v>203</v>
      </c>
      <c r="C205" s="1">
        <v>39253</v>
      </c>
      <c r="D205">
        <v>13489.42</v>
      </c>
      <c r="E205">
        <f t="shared" si="36"/>
        <v>-1.0707407619273921E-2</v>
      </c>
      <c r="F205">
        <f t="shared" si="41"/>
        <v>4.6842270285339713E-5</v>
      </c>
      <c r="G205" s="8">
        <f t="shared" si="37"/>
        <v>6.8441413110294346E-3</v>
      </c>
      <c r="I205">
        <v>6649.3</v>
      </c>
      <c r="J205">
        <f t="shared" si="42"/>
        <v>-1.3533427566082769E-4</v>
      </c>
      <c r="K205">
        <f t="shared" si="43"/>
        <v>6.6447913881460927E-5</v>
      </c>
      <c r="L205" s="8">
        <f t="shared" si="38"/>
        <v>8.1515589847256167E-3</v>
      </c>
      <c r="N205">
        <v>6093.29</v>
      </c>
      <c r="O205">
        <f t="shared" si="44"/>
        <v>3.5607995823224731E-3</v>
      </c>
      <c r="P205">
        <f t="shared" si="45"/>
        <v>8.2186745821482063E-5</v>
      </c>
      <c r="Q205" s="8">
        <f t="shared" si="39"/>
        <v>9.0656905871247372E-3</v>
      </c>
      <c r="S205">
        <v>18211.68</v>
      </c>
      <c r="T205">
        <f t="shared" si="46"/>
        <v>2.6465003377632371E-3</v>
      </c>
      <c r="U205">
        <f t="shared" si="47"/>
        <v>5.2303731928648187E-5</v>
      </c>
      <c r="V205" s="8">
        <f t="shared" si="40"/>
        <v>7.2321319075807919E-3</v>
      </c>
    </row>
    <row r="206" spans="2:22" x14ac:dyDescent="0.25">
      <c r="B206" s="2">
        <v>204</v>
      </c>
      <c r="C206" s="1">
        <v>39254</v>
      </c>
      <c r="D206">
        <v>13545.84</v>
      </c>
      <c r="E206">
        <f t="shared" si="36"/>
        <v>4.1825371290982174E-3</v>
      </c>
      <c r="F206">
        <f t="shared" si="41"/>
        <v>4.8820817948788166E-5</v>
      </c>
      <c r="G206" s="8">
        <f t="shared" si="37"/>
        <v>6.9871895601012687E-3</v>
      </c>
      <c r="I206">
        <v>6596</v>
      </c>
      <c r="J206">
        <f t="shared" si="42"/>
        <v>-8.0158813709714071E-3</v>
      </c>
      <c r="K206">
        <f t="shared" si="43"/>
        <v>5.9059558126938219E-5</v>
      </c>
      <c r="L206" s="8">
        <f t="shared" si="38"/>
        <v>7.6850216738105701E-3</v>
      </c>
      <c r="N206">
        <v>6029.79</v>
      </c>
      <c r="O206">
        <f t="shared" si="44"/>
        <v>-1.042129949501829E-2</v>
      </c>
      <c r="P206">
        <f t="shared" si="45"/>
        <v>7.6086815662128947E-5</v>
      </c>
      <c r="Q206" s="8">
        <f t="shared" si="39"/>
        <v>8.7227756856478288E-3</v>
      </c>
      <c r="S206">
        <v>18240.3</v>
      </c>
      <c r="T206">
        <f t="shared" si="46"/>
        <v>1.5715189372973268E-3</v>
      </c>
      <c r="U206">
        <f t="shared" si="47"/>
        <v>4.8172735464806188E-5</v>
      </c>
      <c r="V206" s="8">
        <f t="shared" si="40"/>
        <v>6.9406581434908743E-3</v>
      </c>
    </row>
    <row r="207" spans="2:22" x14ac:dyDescent="0.25">
      <c r="B207" s="2">
        <v>205</v>
      </c>
      <c r="C207" s="1">
        <v>39255</v>
      </c>
      <c r="D207">
        <v>13360.26</v>
      </c>
      <c r="E207">
        <f t="shared" si="36"/>
        <v>-1.3700147056217991E-2</v>
      </c>
      <c r="F207">
        <f t="shared" si="41"/>
        <v>4.7906708882524721E-5</v>
      </c>
      <c r="G207" s="8">
        <f t="shared" si="37"/>
        <v>6.9214672492560938E-3</v>
      </c>
      <c r="I207">
        <v>6567.4</v>
      </c>
      <c r="J207">
        <f t="shared" si="42"/>
        <v>-4.3359611885992059E-3</v>
      </c>
      <c r="K207">
        <f t="shared" si="43"/>
        <v>5.9637327705170486E-5</v>
      </c>
      <c r="L207" s="8">
        <f t="shared" si="38"/>
        <v>7.722520812867421E-3</v>
      </c>
      <c r="N207">
        <v>6023.25</v>
      </c>
      <c r="O207">
        <f t="shared" si="44"/>
        <v>-1.084614887085614E-3</v>
      </c>
      <c r="P207">
        <f t="shared" si="45"/>
        <v>7.8940457892265797E-5</v>
      </c>
      <c r="Q207" s="8">
        <f t="shared" si="39"/>
        <v>8.8848442806987778E-3</v>
      </c>
      <c r="S207">
        <v>18188.63</v>
      </c>
      <c r="T207">
        <f t="shared" si="46"/>
        <v>-2.8327384966255081E-3</v>
      </c>
      <c r="U207">
        <f t="shared" si="47"/>
        <v>4.4004961471710747E-5</v>
      </c>
      <c r="V207" s="8">
        <f t="shared" si="40"/>
        <v>6.6336235551703376E-3</v>
      </c>
    </row>
    <row r="208" spans="2:22" x14ac:dyDescent="0.25">
      <c r="B208" s="2">
        <v>206</v>
      </c>
      <c r="C208" s="1">
        <v>39258</v>
      </c>
      <c r="D208">
        <v>13352.05</v>
      </c>
      <c r="E208">
        <f t="shared" si="36"/>
        <v>-6.145089990764361E-4</v>
      </c>
      <c r="F208">
        <f t="shared" si="41"/>
        <v>5.1985619620195516E-5</v>
      </c>
      <c r="G208" s="8">
        <f t="shared" si="37"/>
        <v>7.2101053820450862E-3</v>
      </c>
      <c r="I208">
        <v>6588.4</v>
      </c>
      <c r="J208">
        <f t="shared" si="42"/>
        <v>3.1976124493711365E-3</v>
      </c>
      <c r="K208">
        <f t="shared" si="43"/>
        <v>5.5095428030440214E-5</v>
      </c>
      <c r="L208" s="8">
        <f t="shared" si="38"/>
        <v>7.422629455283364E-3</v>
      </c>
      <c r="N208">
        <v>6002.85</v>
      </c>
      <c r="O208">
        <f t="shared" si="44"/>
        <v>-3.3868758560577157E-3</v>
      </c>
      <c r="P208">
        <f t="shared" si="45"/>
        <v>7.2115932295784433E-5</v>
      </c>
      <c r="Q208" s="8">
        <f t="shared" si="39"/>
        <v>8.4921100025720595E-3</v>
      </c>
      <c r="S208">
        <v>18087.48</v>
      </c>
      <c r="T208">
        <f t="shared" si="46"/>
        <v>-5.5611665089674951E-3</v>
      </c>
      <c r="U208">
        <f t="shared" si="47"/>
        <v>4.0723806874282933E-5</v>
      </c>
      <c r="V208" s="8">
        <f t="shared" si="40"/>
        <v>6.381520733671789E-3</v>
      </c>
    </row>
    <row r="209" spans="2:22" x14ac:dyDescent="0.25">
      <c r="B209" s="2">
        <v>207</v>
      </c>
      <c r="C209" s="1">
        <v>39259</v>
      </c>
      <c r="D209">
        <v>13337.66</v>
      </c>
      <c r="E209">
        <f t="shared" si="36"/>
        <v>-1.0777371265086198E-3</v>
      </c>
      <c r="F209">
        <f t="shared" si="41"/>
        <v>5.0479728973351879E-5</v>
      </c>
      <c r="G209" s="8">
        <f t="shared" si="37"/>
        <v>7.1049087941613912E-3</v>
      </c>
      <c r="I209">
        <v>6559.3</v>
      </c>
      <c r="J209">
        <f t="shared" si="42"/>
        <v>-4.4168538643675941E-3</v>
      </c>
      <c r="K209">
        <f t="shared" si="43"/>
        <v>5.0104870785278851E-5</v>
      </c>
      <c r="L209" s="8">
        <f t="shared" si="38"/>
        <v>7.0784794119414414E-3</v>
      </c>
      <c r="N209">
        <v>5953.36</v>
      </c>
      <c r="O209">
        <f t="shared" si="44"/>
        <v>-8.2444172351467532E-3</v>
      </c>
      <c r="P209">
        <f t="shared" si="45"/>
        <v>6.6793764976298868E-5</v>
      </c>
      <c r="Q209" s="8">
        <f t="shared" si="39"/>
        <v>8.1727452533588048E-3</v>
      </c>
      <c r="S209">
        <v>18066.11</v>
      </c>
      <c r="T209">
        <f t="shared" si="46"/>
        <v>-1.1814802283125665E-3</v>
      </c>
      <c r="U209">
        <f t="shared" si="47"/>
        <v>3.9830373185316779E-5</v>
      </c>
      <c r="V209" s="8">
        <f t="shared" si="40"/>
        <v>6.3111308959105565E-3</v>
      </c>
    </row>
    <row r="210" spans="2:22" x14ac:dyDescent="0.25">
      <c r="B210" s="2">
        <v>208</v>
      </c>
      <c r="C210" s="1">
        <v>39260</v>
      </c>
      <c r="D210">
        <v>13427.73</v>
      </c>
      <c r="E210">
        <f t="shared" si="36"/>
        <v>6.7530586324737402E-3</v>
      </c>
      <c r="F210">
        <f t="shared" si="41"/>
        <v>4.9040652936908491E-5</v>
      </c>
      <c r="G210" s="8">
        <f t="shared" si="37"/>
        <v>7.0029031791756548E-3</v>
      </c>
      <c r="I210">
        <v>6527.6</v>
      </c>
      <c r="J210">
        <f t="shared" si="42"/>
        <v>-4.8328327717896448E-3</v>
      </c>
      <c r="K210">
        <f t="shared" si="43"/>
        <v>4.6701927628685975E-5</v>
      </c>
      <c r="L210" s="8">
        <f t="shared" si="38"/>
        <v>6.8338808614641488E-3</v>
      </c>
      <c r="N210">
        <v>5941.67</v>
      </c>
      <c r="O210">
        <f t="shared" si="44"/>
        <v>-1.9635970275608395E-3</v>
      </c>
      <c r="P210">
        <f t="shared" si="45"/>
        <v>6.6897027088226905E-5</v>
      </c>
      <c r="Q210" s="8">
        <f t="shared" si="39"/>
        <v>8.1790602814887543E-3</v>
      </c>
      <c r="S210">
        <v>17849.28</v>
      </c>
      <c r="T210">
        <f t="shared" si="46"/>
        <v>-1.2002030320860536E-2</v>
      </c>
      <c r="U210">
        <f t="shared" si="47"/>
        <v>3.632543930427193E-5</v>
      </c>
      <c r="V210" s="8">
        <f t="shared" si="40"/>
        <v>6.0270589265637624E-3</v>
      </c>
    </row>
    <row r="211" spans="2:22" x14ac:dyDescent="0.25">
      <c r="B211" s="2">
        <v>209</v>
      </c>
      <c r="C211" s="1">
        <v>39261</v>
      </c>
      <c r="D211">
        <v>13422.28</v>
      </c>
      <c r="E211">
        <f t="shared" si="36"/>
        <v>-4.0587649587822428E-4</v>
      </c>
      <c r="F211">
        <f t="shared" si="41"/>
        <v>4.8940367641682589E-5</v>
      </c>
      <c r="G211" s="8">
        <f t="shared" si="37"/>
        <v>6.9957392491203233E-3</v>
      </c>
      <c r="I211">
        <v>6571.3</v>
      </c>
      <c r="J211">
        <f t="shared" si="42"/>
        <v>6.6946504075004317E-3</v>
      </c>
      <c r="K211">
        <f t="shared" si="43"/>
        <v>4.4105404263668696E-5</v>
      </c>
      <c r="L211" s="8">
        <f t="shared" si="38"/>
        <v>6.6411899734662534E-3</v>
      </c>
      <c r="N211">
        <v>6006.31</v>
      </c>
      <c r="O211">
        <f t="shared" si="44"/>
        <v>1.087909628101196E-2</v>
      </c>
      <c r="P211">
        <f t="shared" si="45"/>
        <v>6.1364561152338969E-5</v>
      </c>
      <c r="Q211" s="8">
        <f t="shared" si="39"/>
        <v>7.8335535456355299E-3</v>
      </c>
      <c r="S211">
        <v>17932.27</v>
      </c>
      <c r="T211">
        <f t="shared" si="46"/>
        <v>4.6494872622313953E-3</v>
      </c>
      <c r="U211">
        <f t="shared" si="47"/>
        <v>4.6148989427967006E-5</v>
      </c>
      <c r="V211" s="8">
        <f t="shared" si="40"/>
        <v>6.7933047501173537E-3</v>
      </c>
    </row>
    <row r="212" spans="2:22" x14ac:dyDescent="0.25">
      <c r="B212" s="2">
        <v>210</v>
      </c>
      <c r="C212" s="1">
        <v>39262</v>
      </c>
      <c r="D212">
        <v>13408.62</v>
      </c>
      <c r="E212">
        <f t="shared" si="36"/>
        <v>-1.0177108509135447E-3</v>
      </c>
      <c r="F212">
        <f t="shared" si="41"/>
        <v>4.7517123759052789E-5</v>
      </c>
      <c r="G212" s="8">
        <f t="shared" si="37"/>
        <v>6.8932665521545585E-3</v>
      </c>
      <c r="I212">
        <v>6607.9</v>
      </c>
      <c r="J212">
        <f t="shared" si="42"/>
        <v>5.569674189277533E-3</v>
      </c>
      <c r="K212">
        <f t="shared" si="43"/>
        <v>4.4184698028832743E-5</v>
      </c>
      <c r="L212" s="8">
        <f t="shared" si="38"/>
        <v>6.6471571388701757E-3</v>
      </c>
      <c r="N212">
        <v>6054.93</v>
      </c>
      <c r="O212">
        <f t="shared" si="44"/>
        <v>8.0948202806714747E-3</v>
      </c>
      <c r="P212">
        <f t="shared" si="45"/>
        <v>6.6365982940870251E-5</v>
      </c>
      <c r="Q212" s="8">
        <f t="shared" si="39"/>
        <v>8.146531957886758E-3</v>
      </c>
      <c r="S212">
        <v>18138.36</v>
      </c>
      <c r="T212">
        <f t="shared" si="46"/>
        <v>1.149268887876438E-2</v>
      </c>
      <c r="U212">
        <f t="shared" si="47"/>
        <v>4.3911924135446268E-5</v>
      </c>
      <c r="V212" s="8">
        <f t="shared" si="40"/>
        <v>6.6266072869490518E-3</v>
      </c>
    </row>
    <row r="213" spans="2:22" x14ac:dyDescent="0.25">
      <c r="B213" s="2">
        <v>211</v>
      </c>
      <c r="C213" s="1">
        <v>39265</v>
      </c>
      <c r="D213">
        <v>13535.43</v>
      </c>
      <c r="E213">
        <f t="shared" si="36"/>
        <v>9.4573490784286146E-3</v>
      </c>
      <c r="F213">
        <f t="shared" si="41"/>
        <v>4.6160824535869335E-5</v>
      </c>
      <c r="G213" s="8">
        <f t="shared" si="37"/>
        <v>6.7941757804658937E-3</v>
      </c>
      <c r="I213">
        <v>6590.6</v>
      </c>
      <c r="J213">
        <f t="shared" si="42"/>
        <v>-2.6180783607499016E-3</v>
      </c>
      <c r="K213">
        <f t="shared" si="43"/>
        <v>4.2720650568760211E-5</v>
      </c>
      <c r="L213" s="8">
        <f t="shared" si="38"/>
        <v>6.5361036228597392E-3</v>
      </c>
      <c r="N213">
        <v>6026.95</v>
      </c>
      <c r="O213">
        <f t="shared" si="44"/>
        <v>-4.6210278236082786E-3</v>
      </c>
      <c r="P213">
        <f t="shared" si="45"/>
        <v>6.6292276693156595E-5</v>
      </c>
      <c r="Q213" s="8">
        <f t="shared" si="39"/>
        <v>8.1420069204807596E-3</v>
      </c>
      <c r="S213">
        <v>18146.3</v>
      </c>
      <c r="T213">
        <f t="shared" si="46"/>
        <v>4.377463012090779E-4</v>
      </c>
      <c r="U213">
        <f t="shared" si="47"/>
        <v>5.1952359347857968E-5</v>
      </c>
      <c r="V213" s="8">
        <f t="shared" si="40"/>
        <v>7.2077985091051188E-3</v>
      </c>
    </row>
    <row r="214" spans="2:22" x14ac:dyDescent="0.25">
      <c r="B214" s="2">
        <v>212</v>
      </c>
      <c r="C214" s="1">
        <v>39266</v>
      </c>
      <c r="D214">
        <v>13577.3</v>
      </c>
      <c r="E214">
        <f t="shared" si="36"/>
        <v>3.0933631218216916E-3</v>
      </c>
      <c r="F214">
        <f t="shared" si="41"/>
        <v>4.7423727450266775E-5</v>
      </c>
      <c r="G214" s="8">
        <f t="shared" si="37"/>
        <v>6.8864887606287992E-3</v>
      </c>
      <c r="I214">
        <v>6639.8</v>
      </c>
      <c r="J214">
        <f t="shared" si="42"/>
        <v>7.4651776772979416E-3</v>
      </c>
      <c r="K214">
        <f t="shared" si="43"/>
        <v>3.8731568742314135E-5</v>
      </c>
      <c r="L214" s="8">
        <f t="shared" si="38"/>
        <v>6.2234691886691408E-3</v>
      </c>
      <c r="N214">
        <v>6069.84</v>
      </c>
      <c r="O214">
        <f t="shared" si="44"/>
        <v>7.1163689760161157E-3</v>
      </c>
      <c r="P214">
        <f t="shared" si="45"/>
        <v>6.2348512936811196E-5</v>
      </c>
      <c r="Q214" s="8">
        <f t="shared" si="39"/>
        <v>7.8961074547406716E-3</v>
      </c>
      <c r="S214">
        <v>18149.900000000001</v>
      </c>
      <c r="T214">
        <f t="shared" si="46"/>
        <v>1.9838755007919978E-4</v>
      </c>
      <c r="U214">
        <f t="shared" si="47"/>
        <v>4.7232171284397681E-5</v>
      </c>
      <c r="V214" s="8">
        <f t="shared" si="40"/>
        <v>6.872566571841824E-3</v>
      </c>
    </row>
    <row r="215" spans="2:22" x14ac:dyDescent="0.25">
      <c r="B215" s="2">
        <v>213</v>
      </c>
      <c r="C215" s="1">
        <v>39268</v>
      </c>
      <c r="D215">
        <v>13565.84</v>
      </c>
      <c r="E215">
        <f t="shared" si="36"/>
        <v>-8.4405588740022884E-4</v>
      </c>
      <c r="F215">
        <f t="shared" si="41"/>
        <v>4.6319146001971731E-5</v>
      </c>
      <c r="G215" s="8">
        <f t="shared" si="37"/>
        <v>6.8058170708572329E-3</v>
      </c>
      <c r="I215">
        <v>6635.2</v>
      </c>
      <c r="J215">
        <f t="shared" si="42"/>
        <v>-6.9279195156486098E-4</v>
      </c>
      <c r="K215">
        <f t="shared" si="43"/>
        <v>4.0622023730029109E-5</v>
      </c>
      <c r="L215" s="8">
        <f t="shared" si="38"/>
        <v>6.3735409098890318E-3</v>
      </c>
      <c r="N215">
        <v>6059.53</v>
      </c>
      <c r="O215">
        <f t="shared" si="44"/>
        <v>-1.698562070828951E-3</v>
      </c>
      <c r="P215">
        <f t="shared" si="45"/>
        <v>6.1321218826589218E-5</v>
      </c>
      <c r="Q215" s="8">
        <f t="shared" si="39"/>
        <v>7.8307866033106282E-3</v>
      </c>
      <c r="S215">
        <v>18221.48</v>
      </c>
      <c r="T215">
        <f t="shared" si="46"/>
        <v>3.9438233819469037E-3</v>
      </c>
      <c r="U215">
        <f t="shared" si="47"/>
        <v>4.2928543353324417E-5</v>
      </c>
      <c r="V215" s="8">
        <f t="shared" si="40"/>
        <v>6.5519877406268407E-3</v>
      </c>
    </row>
    <row r="216" spans="2:22" x14ac:dyDescent="0.25">
      <c r="B216" s="2">
        <v>214</v>
      </c>
      <c r="C216" s="1">
        <v>39269</v>
      </c>
      <c r="D216">
        <v>13611.68</v>
      </c>
      <c r="E216">
        <f t="shared" si="36"/>
        <v>3.3790756783214416E-3</v>
      </c>
      <c r="F216">
        <f t="shared" si="41"/>
        <v>4.4988369207759353E-5</v>
      </c>
      <c r="G216" s="8">
        <f t="shared" si="37"/>
        <v>6.7073369684070112E-3</v>
      </c>
      <c r="I216">
        <v>6690.1</v>
      </c>
      <c r="J216">
        <f t="shared" si="42"/>
        <v>8.2740535326743039E-3</v>
      </c>
      <c r="K216">
        <f t="shared" si="43"/>
        <v>3.6157389755076161E-5</v>
      </c>
      <c r="L216" s="8">
        <f t="shared" si="38"/>
        <v>6.013101508795287E-3</v>
      </c>
      <c r="N216">
        <v>6102.69</v>
      </c>
      <c r="O216">
        <f t="shared" si="44"/>
        <v>7.122664629104874E-3</v>
      </c>
      <c r="P216">
        <f t="shared" si="45"/>
        <v>5.6192903047367706E-5</v>
      </c>
      <c r="Q216" s="8">
        <f t="shared" si="39"/>
        <v>7.496192570056329E-3</v>
      </c>
      <c r="S216">
        <v>18140.939999999999</v>
      </c>
      <c r="T216">
        <f t="shared" si="46"/>
        <v>-4.4200580852927903E-3</v>
      </c>
      <c r="U216">
        <f t="shared" si="47"/>
        <v>4.0432168443065968E-5</v>
      </c>
      <c r="V216" s="8">
        <f t="shared" si="40"/>
        <v>6.3586294469064608E-3</v>
      </c>
    </row>
    <row r="217" spans="2:22" x14ac:dyDescent="0.25">
      <c r="B217" s="2">
        <v>215</v>
      </c>
      <c r="C217" s="1">
        <v>39272</v>
      </c>
      <c r="D217">
        <v>13649.97</v>
      </c>
      <c r="E217">
        <f t="shared" si="36"/>
        <v>2.8130252841676454E-3</v>
      </c>
      <c r="F217">
        <f t="shared" si="41"/>
        <v>4.4008810280876734E-5</v>
      </c>
      <c r="G217" s="8">
        <f t="shared" si="37"/>
        <v>6.6339136473786524E-3</v>
      </c>
      <c r="I217">
        <v>6712.7</v>
      </c>
      <c r="J217">
        <f t="shared" si="42"/>
        <v>3.3781258875053366E-3</v>
      </c>
      <c r="K217">
        <f t="shared" si="43"/>
        <v>3.9750108962221215E-5</v>
      </c>
      <c r="L217" s="8">
        <f t="shared" si="38"/>
        <v>6.3047687477195561E-3</v>
      </c>
      <c r="N217">
        <v>6104.66</v>
      </c>
      <c r="O217">
        <f t="shared" si="44"/>
        <v>3.2280846643041919E-4</v>
      </c>
      <c r="P217">
        <f t="shared" si="45"/>
        <v>5.5713688480681523E-5</v>
      </c>
      <c r="Q217" s="8">
        <f t="shared" si="39"/>
        <v>7.4641602662778835E-3</v>
      </c>
      <c r="S217">
        <v>18261.98</v>
      </c>
      <c r="T217">
        <f t="shared" si="46"/>
        <v>6.6722011097551112E-3</v>
      </c>
      <c r="U217">
        <f t="shared" si="47"/>
        <v>3.8526679112914195E-5</v>
      </c>
      <c r="V217" s="8">
        <f t="shared" si="40"/>
        <v>6.2069863148644204E-3</v>
      </c>
    </row>
    <row r="218" spans="2:22" x14ac:dyDescent="0.25">
      <c r="B218" s="2">
        <v>216</v>
      </c>
      <c r="C218" s="1">
        <v>39273</v>
      </c>
      <c r="D218">
        <v>13501.7</v>
      </c>
      <c r="E218">
        <f t="shared" si="36"/>
        <v>-1.0862294935446644E-2</v>
      </c>
      <c r="F218">
        <f t="shared" si="41"/>
        <v>4.2955559286020021E-5</v>
      </c>
      <c r="G218" s="8">
        <f t="shared" si="37"/>
        <v>6.5540490756493437E-3</v>
      </c>
      <c r="I218">
        <v>6630.9</v>
      </c>
      <c r="J218">
        <f t="shared" si="42"/>
        <v>-1.2185856659764354E-2</v>
      </c>
      <c r="K218">
        <f t="shared" si="43"/>
        <v>3.6598291148718386E-5</v>
      </c>
      <c r="L218" s="8">
        <f t="shared" si="38"/>
        <v>6.0496521510511976E-3</v>
      </c>
      <c r="N218">
        <v>6019.22</v>
      </c>
      <c r="O218">
        <f t="shared" si="44"/>
        <v>-1.399586545360423E-2</v>
      </c>
      <c r="P218">
        <f t="shared" si="45"/>
        <v>5.0833435312979497E-5</v>
      </c>
      <c r="Q218" s="8">
        <f t="shared" si="39"/>
        <v>7.1297570304309455E-3</v>
      </c>
      <c r="S218">
        <v>18252.669999999998</v>
      </c>
      <c r="T218">
        <f t="shared" si="46"/>
        <v>-5.0980233249632893E-4</v>
      </c>
      <c r="U218">
        <f t="shared" si="47"/>
        <v>3.9073066704017686E-5</v>
      </c>
      <c r="V218" s="8">
        <f t="shared" si="40"/>
        <v>6.2508452791616657E-3</v>
      </c>
    </row>
    <row r="219" spans="2:22" x14ac:dyDescent="0.25">
      <c r="B219" s="2">
        <v>217</v>
      </c>
      <c r="C219" s="1">
        <v>39274</v>
      </c>
      <c r="D219">
        <v>13577.87</v>
      </c>
      <c r="E219">
        <f t="shared" si="36"/>
        <v>5.6415118096239782E-3</v>
      </c>
      <c r="F219">
        <f t="shared" si="41"/>
        <v>4.5145003554863579E-5</v>
      </c>
      <c r="G219" s="8">
        <f t="shared" si="37"/>
        <v>6.7190031667549895E-3</v>
      </c>
      <c r="I219">
        <v>6615.1</v>
      </c>
      <c r="J219">
        <f t="shared" si="42"/>
        <v>-2.3827836341973599E-3</v>
      </c>
      <c r="K219">
        <f t="shared" si="43"/>
        <v>4.9043548515560403E-5</v>
      </c>
      <c r="L219" s="8">
        <f t="shared" si="38"/>
        <v>7.0031099174267149E-3</v>
      </c>
      <c r="N219">
        <v>6001.09</v>
      </c>
      <c r="O219">
        <f t="shared" si="44"/>
        <v>-3.0120181684670285E-3</v>
      </c>
      <c r="P219">
        <f t="shared" si="45"/>
        <v>6.3563003301085467E-5</v>
      </c>
      <c r="Q219" s="8">
        <f t="shared" si="39"/>
        <v>7.9726409238774498E-3</v>
      </c>
      <c r="S219">
        <v>18049.509999999998</v>
      </c>
      <c r="T219">
        <f t="shared" si="46"/>
        <v>-1.113042639789137E-2</v>
      </c>
      <c r="U219">
        <f t="shared" si="47"/>
        <v>3.5533599099560814E-5</v>
      </c>
      <c r="V219" s="8">
        <f t="shared" si="40"/>
        <v>5.9610065508738383E-3</v>
      </c>
    </row>
    <row r="220" spans="2:22" x14ac:dyDescent="0.25">
      <c r="B220" s="2">
        <v>218</v>
      </c>
      <c r="C220" s="1">
        <v>39275</v>
      </c>
      <c r="D220">
        <v>13861.73</v>
      </c>
      <c r="E220">
        <f t="shared" si="36"/>
        <v>2.0906077315514051E-2</v>
      </c>
      <c r="F220">
        <f t="shared" si="41"/>
        <v>4.4756382092556938E-5</v>
      </c>
      <c r="G220" s="8">
        <f t="shared" si="37"/>
        <v>6.6900210831175215E-3</v>
      </c>
      <c r="I220">
        <v>6697.7</v>
      </c>
      <c r="J220">
        <f t="shared" si="42"/>
        <v>1.2486583725113671E-2</v>
      </c>
      <c r="K220">
        <f t="shared" si="43"/>
        <v>4.4220357723667291E-5</v>
      </c>
      <c r="L220" s="8">
        <f t="shared" si="38"/>
        <v>6.6498389246407536E-3</v>
      </c>
      <c r="N220">
        <v>6103.05</v>
      </c>
      <c r="O220">
        <f t="shared" si="44"/>
        <v>1.6990246771836456E-2</v>
      </c>
      <c r="P220">
        <f t="shared" si="45"/>
        <v>5.8780929463972852E-5</v>
      </c>
      <c r="Q220" s="8">
        <f t="shared" si="39"/>
        <v>7.6668722086632472E-3</v>
      </c>
      <c r="S220">
        <v>17984.14</v>
      </c>
      <c r="T220">
        <f t="shared" si="46"/>
        <v>-3.6217049659519281E-3</v>
      </c>
      <c r="U220">
        <f t="shared" si="47"/>
        <v>4.3590706038623617E-5</v>
      </c>
      <c r="V220" s="8">
        <f t="shared" si="40"/>
        <v>6.6023258052464824E-3</v>
      </c>
    </row>
    <row r="221" spans="2:22" x14ac:dyDescent="0.25">
      <c r="B221" s="2">
        <v>219</v>
      </c>
      <c r="C221" s="1">
        <v>39276</v>
      </c>
      <c r="D221">
        <v>13907.25</v>
      </c>
      <c r="E221">
        <f t="shared" si="36"/>
        <v>3.2838613939241666E-3</v>
      </c>
      <c r="F221">
        <f t="shared" si="41"/>
        <v>5.6203686683387971E-5</v>
      </c>
      <c r="G221" s="8">
        <f t="shared" si="37"/>
        <v>7.4969118097646028E-3</v>
      </c>
      <c r="I221">
        <v>6716.7</v>
      </c>
      <c r="J221">
        <f t="shared" si="42"/>
        <v>2.8367947205757203E-3</v>
      </c>
      <c r="K221">
        <f t="shared" si="43"/>
        <v>5.6643104439246896E-5</v>
      </c>
      <c r="L221" s="8">
        <f t="shared" si="38"/>
        <v>7.5261613349201393E-3</v>
      </c>
      <c r="N221">
        <v>6117.96</v>
      </c>
      <c r="O221">
        <f t="shared" si="44"/>
        <v>2.4430407746945959E-3</v>
      </c>
      <c r="P221">
        <f t="shared" si="45"/>
        <v>7.8955716368415616E-5</v>
      </c>
      <c r="Q221" s="8">
        <f t="shared" si="39"/>
        <v>8.8857029192076654E-3</v>
      </c>
      <c r="S221">
        <v>18238.95</v>
      </c>
      <c r="T221">
        <f t="shared" si="46"/>
        <v>1.4168595217786411E-2</v>
      </c>
      <c r="U221">
        <f t="shared" si="47"/>
        <v>4.081171127847864E-5</v>
      </c>
      <c r="V221" s="8">
        <f t="shared" si="40"/>
        <v>6.3884044391756102E-3</v>
      </c>
    </row>
    <row r="222" spans="2:22" x14ac:dyDescent="0.25">
      <c r="B222" s="2">
        <v>220</v>
      </c>
      <c r="C222" s="1">
        <v>39280</v>
      </c>
      <c r="D222">
        <v>13971.55</v>
      </c>
      <c r="E222">
        <f t="shared" si="36"/>
        <v>4.6234877491955111E-3</v>
      </c>
      <c r="F222">
        <f t="shared" si="41"/>
        <v>5.4878359861673221E-5</v>
      </c>
      <c r="G222" s="8">
        <f t="shared" si="37"/>
        <v>7.4079929712219097E-3</v>
      </c>
      <c r="I222">
        <v>6659.1</v>
      </c>
      <c r="J222">
        <f t="shared" si="42"/>
        <v>-8.575639823127347E-3</v>
      </c>
      <c r="K222">
        <f t="shared" si="43"/>
        <v>5.1238249842924466E-5</v>
      </c>
      <c r="L222" s="8">
        <f t="shared" si="38"/>
        <v>7.1580898180257889E-3</v>
      </c>
      <c r="N222">
        <v>6099.21</v>
      </c>
      <c r="O222">
        <f t="shared" si="44"/>
        <v>-3.0647470725535964E-3</v>
      </c>
      <c r="P222">
        <f t="shared" si="45"/>
        <v>7.2550399753063498E-5</v>
      </c>
      <c r="Q222" s="8">
        <f t="shared" si="39"/>
        <v>8.517652244196372E-3</v>
      </c>
      <c r="S222">
        <v>18217.27</v>
      </c>
      <c r="T222">
        <f t="shared" si="46"/>
        <v>-1.188664917662491E-3</v>
      </c>
      <c r="U222">
        <f t="shared" si="47"/>
        <v>5.5396791479479893E-5</v>
      </c>
      <c r="V222" s="8">
        <f t="shared" si="40"/>
        <v>7.4429020871888338E-3</v>
      </c>
    </row>
    <row r="223" spans="2:22" x14ac:dyDescent="0.25">
      <c r="B223" s="2">
        <v>221</v>
      </c>
      <c r="C223" s="1">
        <v>39281</v>
      </c>
      <c r="D223">
        <v>13918.22</v>
      </c>
      <c r="E223">
        <f t="shared" si="36"/>
        <v>-3.8170424899170051E-3</v>
      </c>
      <c r="F223">
        <f t="shared" si="41"/>
        <v>5.3900799603567002E-5</v>
      </c>
      <c r="G223" s="8">
        <f t="shared" si="37"/>
        <v>7.3417163935667658E-3</v>
      </c>
      <c r="I223">
        <v>6567.1</v>
      </c>
      <c r="J223">
        <f t="shared" si="42"/>
        <v>-1.3815680797705395E-2</v>
      </c>
      <c r="K223">
        <f t="shared" si="43"/>
        <v>5.3718847003866156E-5</v>
      </c>
      <c r="L223" s="8">
        <f t="shared" si="38"/>
        <v>7.3293142246642802E-3</v>
      </c>
      <c r="N223">
        <v>5995.97</v>
      </c>
      <c r="O223">
        <f t="shared" si="44"/>
        <v>-1.6926782320989077E-2</v>
      </c>
      <c r="P223">
        <f t="shared" si="45"/>
        <v>6.7007717632039355E-5</v>
      </c>
      <c r="Q223" s="8">
        <f t="shared" si="39"/>
        <v>8.1858241877064124E-3</v>
      </c>
      <c r="S223">
        <v>18015.580000000002</v>
      </c>
      <c r="T223">
        <f t="shared" si="46"/>
        <v>-1.107136250382185E-2</v>
      </c>
      <c r="U223">
        <f t="shared" si="47"/>
        <v>5.0473870792202989E-5</v>
      </c>
      <c r="V223" s="8">
        <f t="shared" si="40"/>
        <v>7.1044965192617968E-3</v>
      </c>
    </row>
    <row r="224" spans="2:22" x14ac:dyDescent="0.25">
      <c r="B224" s="2">
        <v>222</v>
      </c>
      <c r="C224" s="1">
        <v>39282</v>
      </c>
      <c r="D224">
        <v>14000.41</v>
      </c>
      <c r="E224">
        <f t="shared" si="36"/>
        <v>5.905209143123224E-3</v>
      </c>
      <c r="F224">
        <f t="shared" si="41"/>
        <v>5.2753144855470434E-5</v>
      </c>
      <c r="G224" s="8">
        <f t="shared" si="37"/>
        <v>7.2631360207193168E-3</v>
      </c>
      <c r="I224">
        <v>6640.2</v>
      </c>
      <c r="J224">
        <f t="shared" si="42"/>
        <v>1.1131245146259299E-2</v>
      </c>
      <c r="K224">
        <f t="shared" si="43"/>
        <v>6.897325111688448E-5</v>
      </c>
      <c r="L224" s="8">
        <f t="shared" si="38"/>
        <v>8.3050136132871259E-3</v>
      </c>
      <c r="N224">
        <v>6065.5</v>
      </c>
      <c r="O224">
        <f t="shared" si="44"/>
        <v>1.1596122061984923E-2</v>
      </c>
      <c r="P224">
        <f t="shared" si="45"/>
        <v>8.6271622504693858E-5</v>
      </c>
      <c r="Q224" s="8">
        <f t="shared" si="39"/>
        <v>9.2882518540731793E-3</v>
      </c>
      <c r="S224">
        <v>18116.57</v>
      </c>
      <c r="T224">
        <f t="shared" si="46"/>
        <v>5.605703507741519E-3</v>
      </c>
      <c r="U224">
        <f t="shared" si="47"/>
        <v>5.7048955021009574E-5</v>
      </c>
      <c r="V224" s="8">
        <f t="shared" si="40"/>
        <v>7.5530758649049448E-3</v>
      </c>
    </row>
    <row r="225" spans="2:22" x14ac:dyDescent="0.25">
      <c r="B225" s="2">
        <v>223</v>
      </c>
      <c r="C225" s="1">
        <v>39283</v>
      </c>
      <c r="D225">
        <v>13851.08</v>
      </c>
      <c r="E225">
        <f t="shared" si="36"/>
        <v>-1.0666116206596802E-2</v>
      </c>
      <c r="F225">
        <f t="shared" si="41"/>
        <v>5.2231368965822008E-5</v>
      </c>
      <c r="G225" s="8">
        <f t="shared" si="37"/>
        <v>7.2271272969155597E-3</v>
      </c>
      <c r="I225">
        <v>6585.2</v>
      </c>
      <c r="J225">
        <f t="shared" si="42"/>
        <v>-8.2828830456913947E-3</v>
      </c>
      <c r="K225">
        <f t="shared" si="43"/>
        <v>7.5082763945878017E-5</v>
      </c>
      <c r="L225" s="8">
        <f t="shared" si="38"/>
        <v>8.6650310989561958E-3</v>
      </c>
      <c r="N225">
        <v>5957.16</v>
      </c>
      <c r="O225">
        <f t="shared" si="44"/>
        <v>-1.786167669606795E-2</v>
      </c>
      <c r="P225">
        <f t="shared" si="45"/>
        <v>9.0501485826380258E-5</v>
      </c>
      <c r="Q225" s="8">
        <f t="shared" si="39"/>
        <v>9.5132268882004625E-3</v>
      </c>
      <c r="S225">
        <v>18157.93</v>
      </c>
      <c r="T225">
        <f t="shared" si="46"/>
        <v>2.2829928623354524E-3</v>
      </c>
      <c r="U225">
        <f t="shared" si="47"/>
        <v>5.4712144750418317E-5</v>
      </c>
      <c r="V225" s="8">
        <f t="shared" si="40"/>
        <v>7.3967658304436214E-3</v>
      </c>
    </row>
    <row r="226" spans="2:22" x14ac:dyDescent="0.25">
      <c r="B226" s="2">
        <v>224</v>
      </c>
      <c r="C226" s="1">
        <v>39286</v>
      </c>
      <c r="D226">
        <v>13943.42</v>
      </c>
      <c r="E226">
        <f t="shared" si="36"/>
        <v>6.6666281618473176E-3</v>
      </c>
      <c r="F226">
        <f t="shared" si="41"/>
        <v>5.4026913861382415E-5</v>
      </c>
      <c r="G226" s="8">
        <f t="shared" si="37"/>
        <v>7.3503002565461512E-3</v>
      </c>
      <c r="I226">
        <v>6624.4</v>
      </c>
      <c r="J226">
        <f t="shared" si="42"/>
        <v>5.9527425135151276E-3</v>
      </c>
      <c r="K226">
        <f t="shared" si="43"/>
        <v>7.4362429674036643E-5</v>
      </c>
      <c r="L226" s="8">
        <f t="shared" si="38"/>
        <v>8.6233653334435879E-3</v>
      </c>
      <c r="N226">
        <v>6009.16</v>
      </c>
      <c r="O226">
        <f t="shared" si="44"/>
        <v>8.7289916671702619E-3</v>
      </c>
      <c r="P226">
        <f t="shared" si="45"/>
        <v>1.1055783730789159E-4</v>
      </c>
      <c r="Q226" s="8">
        <f t="shared" si="39"/>
        <v>1.0514648701116533E-2</v>
      </c>
      <c r="S226">
        <v>17963.64</v>
      </c>
      <c r="T226">
        <f t="shared" si="46"/>
        <v>-1.0700008205781214E-2</v>
      </c>
      <c r="U226">
        <f t="shared" si="47"/>
        <v>5.0198110806824297E-5</v>
      </c>
      <c r="V226" s="8">
        <f t="shared" si="40"/>
        <v>7.0850625125558559E-3</v>
      </c>
    </row>
    <row r="227" spans="2:22" x14ac:dyDescent="0.25">
      <c r="B227" s="2">
        <v>225</v>
      </c>
      <c r="C227" s="1">
        <v>39287</v>
      </c>
      <c r="D227">
        <v>13716.95</v>
      </c>
      <c r="E227">
        <f t="shared" si="36"/>
        <v>-1.6242069736119212E-2</v>
      </c>
      <c r="F227">
        <f t="shared" si="41"/>
        <v>5.3747288131659739E-5</v>
      </c>
      <c r="G227" s="8">
        <f t="shared" si="37"/>
        <v>7.3312541990889759E-3</v>
      </c>
      <c r="I227">
        <v>6498.7</v>
      </c>
      <c r="J227">
        <f t="shared" si="42"/>
        <v>-1.897530342370627E-2</v>
      </c>
      <c r="K227">
        <f t="shared" si="43"/>
        <v>7.0032904195321897E-5</v>
      </c>
      <c r="L227" s="8">
        <f t="shared" si="38"/>
        <v>8.3685664360941703E-3</v>
      </c>
      <c r="N227">
        <v>5907.47</v>
      </c>
      <c r="O227">
        <f t="shared" si="44"/>
        <v>-1.6922498319232572E-2</v>
      </c>
      <c r="P227">
        <f t="shared" si="45"/>
        <v>1.0754220231526102E-4</v>
      </c>
      <c r="Q227" s="8">
        <f t="shared" si="39"/>
        <v>1.0370255653322199E-2</v>
      </c>
      <c r="S227">
        <v>18002.03</v>
      </c>
      <c r="T227">
        <f t="shared" si="46"/>
        <v>2.1370947090901074E-3</v>
      </c>
      <c r="U227">
        <f t="shared" si="47"/>
        <v>5.606106120800928E-5</v>
      </c>
      <c r="V227" s="8">
        <f t="shared" si="40"/>
        <v>7.4873934855869085E-3</v>
      </c>
    </row>
    <row r="228" spans="2:22" x14ac:dyDescent="0.25">
      <c r="B228" s="2">
        <v>226</v>
      </c>
      <c r="C228" s="1">
        <v>39288</v>
      </c>
      <c r="D228">
        <v>13785.79</v>
      </c>
      <c r="E228">
        <f t="shared" si="36"/>
        <v>5.0186083641042753E-3</v>
      </c>
      <c r="F228">
        <f t="shared" si="41"/>
        <v>5.987664204812559E-5</v>
      </c>
      <c r="G228" s="8">
        <f t="shared" si="37"/>
        <v>7.7379998738773314E-3</v>
      </c>
      <c r="I228">
        <v>6454.3</v>
      </c>
      <c r="J228">
        <f t="shared" si="42"/>
        <v>-6.8321356579007552E-3</v>
      </c>
      <c r="K228">
        <f t="shared" si="43"/>
        <v>1.0229019945813302E-4</v>
      </c>
      <c r="L228" s="8">
        <f t="shared" si="38"/>
        <v>1.0113861748023503E-2</v>
      </c>
      <c r="N228">
        <v>5837.11</v>
      </c>
      <c r="O228">
        <f t="shared" si="44"/>
        <v>-1.1910344022060303E-2</v>
      </c>
      <c r="P228">
        <f t="shared" si="45"/>
        <v>1.2323610035997831E-4</v>
      </c>
      <c r="Q228" s="8">
        <f t="shared" si="39"/>
        <v>1.1101175629633931E-2</v>
      </c>
      <c r="S228">
        <v>17858.419999999998</v>
      </c>
      <c r="T228">
        <f t="shared" si="46"/>
        <v>-7.9774336560932621E-3</v>
      </c>
      <c r="U228">
        <f t="shared" si="47"/>
        <v>5.1365207857887796E-5</v>
      </c>
      <c r="V228" s="8">
        <f t="shared" si="40"/>
        <v>7.1669524805099546E-3</v>
      </c>
    </row>
    <row r="229" spans="2:22" x14ac:dyDescent="0.25">
      <c r="B229" s="2">
        <v>227</v>
      </c>
      <c r="C229" s="1">
        <v>39289</v>
      </c>
      <c r="D229">
        <v>13473.57</v>
      </c>
      <c r="E229">
        <f t="shared" si="36"/>
        <v>-2.2647958513803065E-2</v>
      </c>
      <c r="F229">
        <f t="shared" si="41"/>
        <v>5.8864402323608887E-5</v>
      </c>
      <c r="G229" s="8">
        <f t="shared" si="37"/>
        <v>7.6723140136212417E-3</v>
      </c>
      <c r="I229">
        <v>6251.2</v>
      </c>
      <c r="J229">
        <f t="shared" si="42"/>
        <v>-3.1467393830469662E-2</v>
      </c>
      <c r="K229">
        <f t="shared" si="43"/>
        <v>9.6104972550539559E-5</v>
      </c>
      <c r="L229" s="8">
        <f t="shared" si="38"/>
        <v>9.8033143655877706E-3</v>
      </c>
      <c r="N229">
        <v>5675.05</v>
      </c>
      <c r="O229">
        <f t="shared" si="44"/>
        <v>-2.7763739247675563E-2</v>
      </c>
      <c r="P229">
        <f t="shared" si="45"/>
        <v>1.2487019687265323E-4</v>
      </c>
      <c r="Q229" s="8">
        <f t="shared" si="39"/>
        <v>1.1174533407380069E-2</v>
      </c>
      <c r="S229">
        <v>17702.09</v>
      </c>
      <c r="T229">
        <f t="shared" si="46"/>
        <v>-8.7538539243672241E-3</v>
      </c>
      <c r="U229">
        <f t="shared" si="47"/>
        <v>5.2484525768315984E-5</v>
      </c>
      <c r="V229" s="8">
        <f t="shared" si="40"/>
        <v>7.2446204709643684E-3</v>
      </c>
    </row>
    <row r="230" spans="2:22" x14ac:dyDescent="0.25">
      <c r="B230" s="2">
        <v>228</v>
      </c>
      <c r="C230" s="1">
        <v>39290</v>
      </c>
      <c r="D230">
        <v>13265.47</v>
      </c>
      <c r="E230">
        <f t="shared" si="36"/>
        <v>-1.5445052795955368E-2</v>
      </c>
      <c r="F230">
        <f t="shared" si="41"/>
        <v>7.2113766693342635E-5</v>
      </c>
      <c r="G230" s="8">
        <f t="shared" si="37"/>
        <v>8.4919824948796636E-3</v>
      </c>
      <c r="I230">
        <v>6215.2</v>
      </c>
      <c r="J230">
        <f t="shared" si="42"/>
        <v>-5.758894292295879E-3</v>
      </c>
      <c r="K230">
        <f t="shared" si="43"/>
        <v>1.9554662501191757E-4</v>
      </c>
      <c r="L230" s="8">
        <f t="shared" si="38"/>
        <v>1.3983798661734142E-2</v>
      </c>
      <c r="N230">
        <v>5643.96</v>
      </c>
      <c r="O230">
        <f t="shared" si="44"/>
        <v>-5.4783658293759783E-3</v>
      </c>
      <c r="P230">
        <f t="shared" si="45"/>
        <v>1.8155880200372527E-4</v>
      </c>
      <c r="Q230" s="8">
        <f t="shared" si="39"/>
        <v>1.3474375755623163E-2</v>
      </c>
      <c r="S230">
        <v>17283.810000000001</v>
      </c>
      <c r="T230">
        <f t="shared" si="46"/>
        <v>-2.3628848345025859E-2</v>
      </c>
      <c r="U230">
        <f t="shared" si="47"/>
        <v>5.4686406749103269E-5</v>
      </c>
      <c r="V230" s="8">
        <f t="shared" si="40"/>
        <v>7.3950258112533505E-3</v>
      </c>
    </row>
    <row r="231" spans="2:22" x14ac:dyDescent="0.25">
      <c r="B231" s="2">
        <v>229</v>
      </c>
      <c r="C231" s="1">
        <v>39293</v>
      </c>
      <c r="D231">
        <v>13358.31</v>
      </c>
      <c r="E231">
        <f t="shared" si="36"/>
        <v>6.9986212324177092E-3</v>
      </c>
      <c r="F231">
        <f t="shared" si="41"/>
        <v>7.6970266790542244E-5</v>
      </c>
      <c r="G231" s="8">
        <f t="shared" si="37"/>
        <v>8.7732700169630157E-3</v>
      </c>
      <c r="I231">
        <v>6206.1</v>
      </c>
      <c r="J231">
        <f t="shared" si="42"/>
        <v>-1.4641524005662657E-3</v>
      </c>
      <c r="K231">
        <f t="shared" si="43"/>
        <v>1.7748638907593228E-4</v>
      </c>
      <c r="L231" s="8">
        <f t="shared" si="38"/>
        <v>1.3322401775803501E-2</v>
      </c>
      <c r="N231">
        <v>5646.36</v>
      </c>
      <c r="O231">
        <f t="shared" si="44"/>
        <v>4.252333467989915E-4</v>
      </c>
      <c r="P231">
        <f t="shared" si="45"/>
        <v>1.6825919343978896E-4</v>
      </c>
      <c r="Q231" s="8">
        <f t="shared" si="39"/>
        <v>1.2971476147292911E-2</v>
      </c>
      <c r="S231">
        <v>17289.3</v>
      </c>
      <c r="T231">
        <f t="shared" si="46"/>
        <v>3.1763829850003916E-4</v>
      </c>
      <c r="U231">
        <f t="shared" si="47"/>
        <v>1.0061420969839436E-4</v>
      </c>
      <c r="V231" s="8">
        <f t="shared" si="40"/>
        <v>1.0030663472492454E-2</v>
      </c>
    </row>
    <row r="232" spans="2:22" x14ac:dyDescent="0.25">
      <c r="B232" s="2">
        <v>230</v>
      </c>
      <c r="C232" s="1">
        <v>39294</v>
      </c>
      <c r="D232">
        <v>13211.99</v>
      </c>
      <c r="E232">
        <f t="shared" si="36"/>
        <v>-1.0953481390984317E-2</v>
      </c>
      <c r="F232">
        <f t="shared" si="41"/>
        <v>7.6153547880841417E-5</v>
      </c>
      <c r="G232" s="8">
        <f t="shared" si="37"/>
        <v>8.7266000183829559E-3</v>
      </c>
      <c r="I232">
        <v>6360.1</v>
      </c>
      <c r="J232">
        <f t="shared" si="42"/>
        <v>2.4814295612381364E-2</v>
      </c>
      <c r="K232">
        <f t="shared" si="43"/>
        <v>1.5798463259044041E-4</v>
      </c>
      <c r="L232" s="8">
        <f t="shared" si="38"/>
        <v>1.2569193792381451E-2</v>
      </c>
      <c r="N232">
        <v>5751.08</v>
      </c>
      <c r="O232">
        <f t="shared" si="44"/>
        <v>1.8546461791313387E-2</v>
      </c>
      <c r="P232">
        <f t="shared" si="45"/>
        <v>1.5350874170054176E-4</v>
      </c>
      <c r="Q232" s="8">
        <f t="shared" si="39"/>
        <v>1.2389864474664029E-2</v>
      </c>
      <c r="S232">
        <v>17248.89</v>
      </c>
      <c r="T232">
        <f t="shared" si="46"/>
        <v>-2.3372837535354154E-3</v>
      </c>
      <c r="U232">
        <f t="shared" si="47"/>
        <v>9.1448154977030079E-5</v>
      </c>
      <c r="V232" s="8">
        <f t="shared" si="40"/>
        <v>9.562852868105317E-3</v>
      </c>
    </row>
    <row r="233" spans="2:22" x14ac:dyDescent="0.25">
      <c r="B233" s="2">
        <v>231</v>
      </c>
      <c r="C233" s="1">
        <v>39295</v>
      </c>
      <c r="D233">
        <v>13362.37</v>
      </c>
      <c r="E233">
        <f t="shared" si="36"/>
        <v>1.1382085514748423E-2</v>
      </c>
      <c r="F233">
        <f t="shared" si="41"/>
        <v>7.7432341304904911E-5</v>
      </c>
      <c r="G233" s="8">
        <f t="shared" si="37"/>
        <v>8.7995648361100746E-3</v>
      </c>
      <c r="I233">
        <v>6250.6</v>
      </c>
      <c r="J233">
        <f t="shared" si="42"/>
        <v>-1.7216710429081301E-2</v>
      </c>
      <c r="K233">
        <f t="shared" si="43"/>
        <v>2.0889759976948068E-4</v>
      </c>
      <c r="L233" s="8">
        <f t="shared" si="38"/>
        <v>1.4453290274864083E-2</v>
      </c>
      <c r="N233">
        <v>5654.3</v>
      </c>
      <c r="O233">
        <f t="shared" si="44"/>
        <v>-1.6828143583466019E-2</v>
      </c>
      <c r="P233">
        <f t="shared" si="45"/>
        <v>1.7022361085373776E-4</v>
      </c>
      <c r="Q233" s="8">
        <f t="shared" si="39"/>
        <v>1.3046977077228954E-2</v>
      </c>
      <c r="S233">
        <v>16870.98</v>
      </c>
      <c r="T233">
        <f t="shared" si="46"/>
        <v>-2.1909235898657817E-2</v>
      </c>
      <c r="U233">
        <f t="shared" si="47"/>
        <v>8.3606949160256738E-5</v>
      </c>
      <c r="V233" s="8">
        <f t="shared" si="40"/>
        <v>9.1436835662798803E-3</v>
      </c>
    </row>
    <row r="234" spans="2:22" x14ac:dyDescent="0.25">
      <c r="B234" s="2">
        <v>232</v>
      </c>
      <c r="C234" s="1">
        <v>39296</v>
      </c>
      <c r="D234">
        <v>13463.33</v>
      </c>
      <c r="E234">
        <f t="shared" si="36"/>
        <v>7.5555459098946608E-3</v>
      </c>
      <c r="F234">
        <f t="shared" si="41"/>
        <v>7.8953158123055761E-5</v>
      </c>
      <c r="G234" s="8">
        <f t="shared" si="37"/>
        <v>8.8855589651442735E-3</v>
      </c>
      <c r="I234">
        <v>6300.3</v>
      </c>
      <c r="J234">
        <f t="shared" si="42"/>
        <v>7.951236681278567E-3</v>
      </c>
      <c r="K234">
        <f t="shared" si="43"/>
        <v>2.1863137167060933E-4</v>
      </c>
      <c r="L234" s="8">
        <f t="shared" si="38"/>
        <v>1.4786188544402149E-2</v>
      </c>
      <c r="N234">
        <v>5682.07</v>
      </c>
      <c r="O234">
        <f t="shared" si="44"/>
        <v>4.9113064393469614E-3</v>
      </c>
      <c r="P234">
        <f t="shared" si="45"/>
        <v>1.8013715542290417E-4</v>
      </c>
      <c r="Q234" s="8">
        <f t="shared" si="39"/>
        <v>1.3421518372483203E-2</v>
      </c>
      <c r="S234">
        <v>16984.11</v>
      </c>
      <c r="T234">
        <f t="shared" si="46"/>
        <v>6.7055974223193329E-3</v>
      </c>
      <c r="U234">
        <f t="shared" si="47"/>
        <v>1.197563325471632E-4</v>
      </c>
      <c r="V234" s="8">
        <f t="shared" si="40"/>
        <v>1.0943323651759698E-2</v>
      </c>
    </row>
    <row r="235" spans="2:22" x14ac:dyDescent="0.25">
      <c r="B235" s="2">
        <v>233</v>
      </c>
      <c r="C235" s="1">
        <v>39297</v>
      </c>
      <c r="D235">
        <v>13181.91</v>
      </c>
      <c r="E235">
        <f t="shared" si="36"/>
        <v>-2.0902703863011608E-2</v>
      </c>
      <c r="F235">
        <f t="shared" si="41"/>
        <v>7.8315095470755323E-5</v>
      </c>
      <c r="G235" s="8">
        <f t="shared" si="37"/>
        <v>8.8495816551267172E-3</v>
      </c>
      <c r="I235">
        <v>6224.3</v>
      </c>
      <c r="J235">
        <f t="shared" si="42"/>
        <v>-1.2062917638842595E-2</v>
      </c>
      <c r="K235">
        <f t="shared" si="43"/>
        <v>2.0134662911858482E-4</v>
      </c>
      <c r="L235" s="8">
        <f t="shared" si="38"/>
        <v>1.4189666279324007E-2</v>
      </c>
      <c r="N235">
        <v>5597.89</v>
      </c>
      <c r="O235">
        <f t="shared" si="44"/>
        <v>-1.4815023398162885E-2</v>
      </c>
      <c r="P235">
        <f t="shared" si="45"/>
        <v>1.6644526996969545E-4</v>
      </c>
      <c r="Q235" s="8">
        <f t="shared" si="39"/>
        <v>1.2901366980661215E-2</v>
      </c>
      <c r="S235">
        <v>16979.86</v>
      </c>
      <c r="T235">
        <f t="shared" si="46"/>
        <v>-2.5023389509370818E-4</v>
      </c>
      <c r="U235">
        <f t="shared" si="47"/>
        <v>1.1293593163379779E-4</v>
      </c>
      <c r="V235" s="8">
        <f t="shared" si="40"/>
        <v>1.0627131863009783E-2</v>
      </c>
    </row>
    <row r="236" spans="2:22" x14ac:dyDescent="0.25">
      <c r="B236" s="2">
        <v>234</v>
      </c>
      <c r="C236" s="1">
        <v>39300</v>
      </c>
      <c r="D236">
        <v>13468.78</v>
      </c>
      <c r="E236">
        <f t="shared" si="36"/>
        <v>2.1762400137764617E-2</v>
      </c>
      <c r="F236">
        <f t="shared" si="41"/>
        <v>8.8779061335407644E-5</v>
      </c>
      <c r="G236" s="8">
        <f t="shared" si="37"/>
        <v>9.422264129995913E-3</v>
      </c>
      <c r="I236">
        <v>6189.1</v>
      </c>
      <c r="J236">
        <f t="shared" si="42"/>
        <v>-5.6552544061179277E-3</v>
      </c>
      <c r="K236">
        <f t="shared" si="43"/>
        <v>1.9513687519664408E-4</v>
      </c>
      <c r="L236" s="8">
        <f t="shared" si="38"/>
        <v>1.3969140102262705E-2</v>
      </c>
      <c r="N236">
        <v>5532.99</v>
      </c>
      <c r="O236">
        <f t="shared" si="44"/>
        <v>-1.1593654037503513E-2</v>
      </c>
      <c r="P236">
        <f t="shared" si="45"/>
        <v>1.7109999605133632E-4</v>
      </c>
      <c r="Q236" s="8">
        <f t="shared" si="39"/>
        <v>1.308051971640792E-2</v>
      </c>
      <c r="S236">
        <v>16914.46</v>
      </c>
      <c r="T236">
        <f t="shared" si="46"/>
        <v>-3.8516218626067265E-3</v>
      </c>
      <c r="U236">
        <f t="shared" si="47"/>
        <v>1.0264273841637649E-4</v>
      </c>
      <c r="V236" s="8">
        <f t="shared" si="40"/>
        <v>1.0131275261109851E-2</v>
      </c>
    </row>
    <row r="237" spans="2:22" x14ac:dyDescent="0.25">
      <c r="B237" s="2">
        <v>235</v>
      </c>
      <c r="C237" s="1">
        <v>39301</v>
      </c>
      <c r="D237">
        <v>13504.3</v>
      </c>
      <c r="E237">
        <f t="shared" si="36"/>
        <v>2.6372099031982568E-3</v>
      </c>
      <c r="F237">
        <f t="shared" si="41"/>
        <v>1.0000796718307096E-4</v>
      </c>
      <c r="G237" s="8">
        <f t="shared" si="37"/>
        <v>1.0000398351219363E-2</v>
      </c>
      <c r="I237">
        <v>6308.8</v>
      </c>
      <c r="J237">
        <f t="shared" si="42"/>
        <v>1.93404533777124E-2</v>
      </c>
      <c r="K237">
        <f t="shared" si="43"/>
        <v>1.7699064205511786E-4</v>
      </c>
      <c r="L237" s="8">
        <f t="shared" si="38"/>
        <v>1.330378299789642E-2</v>
      </c>
      <c r="N237">
        <v>5620.4</v>
      </c>
      <c r="O237">
        <f t="shared" si="44"/>
        <v>1.5797968187182675E-2</v>
      </c>
      <c r="P237">
        <f t="shared" si="45"/>
        <v>1.6788035208981908E-4</v>
      </c>
      <c r="Q237" s="8">
        <f t="shared" si="39"/>
        <v>1.2956865056402304E-2</v>
      </c>
      <c r="S237">
        <v>16921.77</v>
      </c>
      <c r="T237">
        <f t="shared" si="46"/>
        <v>4.32174600903683E-4</v>
      </c>
      <c r="U237">
        <f t="shared" si="47"/>
        <v>9.4635335485252999E-5</v>
      </c>
      <c r="V237" s="8">
        <f t="shared" si="40"/>
        <v>9.7280694634265946E-3</v>
      </c>
    </row>
    <row r="238" spans="2:22" x14ac:dyDescent="0.25">
      <c r="B238" s="2">
        <v>236</v>
      </c>
      <c r="C238" s="1">
        <v>39302</v>
      </c>
      <c r="D238">
        <v>13657.86</v>
      </c>
      <c r="E238">
        <f t="shared" si="36"/>
        <v>1.1371192879305207E-2</v>
      </c>
      <c r="F238">
        <f t="shared" si="41"/>
        <v>9.7292733417960549E-5</v>
      </c>
      <c r="G238" s="8">
        <f t="shared" si="37"/>
        <v>9.863707893989996E-3</v>
      </c>
      <c r="I238">
        <v>6393.9</v>
      </c>
      <c r="J238">
        <f t="shared" si="42"/>
        <v>1.3489094598021724E-2</v>
      </c>
      <c r="K238">
        <f t="shared" si="43"/>
        <v>1.9890809827944825E-4</v>
      </c>
      <c r="L238" s="8">
        <f t="shared" si="38"/>
        <v>1.410347823338088E-2</v>
      </c>
      <c r="N238">
        <v>5749.29</v>
      </c>
      <c r="O238">
        <f t="shared" si="44"/>
        <v>2.2932531492420527E-2</v>
      </c>
      <c r="P238">
        <f t="shared" si="45"/>
        <v>1.7504989296745682E-4</v>
      </c>
      <c r="Q238" s="8">
        <f t="shared" si="39"/>
        <v>1.3230642197847269E-2</v>
      </c>
      <c r="S238">
        <v>17029.28</v>
      </c>
      <c r="T238">
        <f t="shared" si="46"/>
        <v>6.3533542885879195E-3</v>
      </c>
      <c r="U238">
        <f t="shared" si="47"/>
        <v>8.6022340584444244E-5</v>
      </c>
      <c r="V238" s="8">
        <f t="shared" si="40"/>
        <v>9.2748229408676185E-3</v>
      </c>
    </row>
    <row r="239" spans="2:22" x14ac:dyDescent="0.25">
      <c r="B239" s="2">
        <v>237</v>
      </c>
      <c r="C239" s="1">
        <v>39303</v>
      </c>
      <c r="D239">
        <v>13270.68</v>
      </c>
      <c r="E239">
        <f t="shared" si="36"/>
        <v>-2.8348511406618628E-2</v>
      </c>
      <c r="F239">
        <f t="shared" si="41"/>
        <v>9.8226803909500293E-5</v>
      </c>
      <c r="G239" s="8">
        <f t="shared" si="37"/>
        <v>9.9109436437455484E-3</v>
      </c>
      <c r="I239">
        <v>6271.2</v>
      </c>
      <c r="J239">
        <f t="shared" si="42"/>
        <v>-1.9190165626612837E-2</v>
      </c>
      <c r="K239">
        <f t="shared" si="43"/>
        <v>1.970226353063707E-4</v>
      </c>
      <c r="L239" s="8">
        <f t="shared" si="38"/>
        <v>1.403647517385938E-2</v>
      </c>
      <c r="N239">
        <v>5624.78</v>
      </c>
      <c r="O239">
        <f t="shared" si="44"/>
        <v>-2.1656587161197335E-2</v>
      </c>
      <c r="P239">
        <f t="shared" si="45"/>
        <v>2.0584036487824832E-4</v>
      </c>
      <c r="Q239" s="8">
        <f t="shared" si="39"/>
        <v>1.4347137863638459E-2</v>
      </c>
      <c r="S239">
        <v>17170.599999999999</v>
      </c>
      <c r="T239">
        <f t="shared" si="46"/>
        <v>8.2986479757217995E-3</v>
      </c>
      <c r="U239">
        <f t="shared" si="47"/>
        <v>8.1858746289912017E-5</v>
      </c>
      <c r="V239" s="8">
        <f t="shared" si="40"/>
        <v>9.0475823450196918E-3</v>
      </c>
    </row>
    <row r="240" spans="2:22" x14ac:dyDescent="0.25">
      <c r="B240" s="2">
        <v>238</v>
      </c>
      <c r="C240" s="1">
        <v>39304</v>
      </c>
      <c r="D240">
        <v>13239.54</v>
      </c>
      <c r="E240">
        <f t="shared" si="36"/>
        <v>-2.3465263272115233E-3</v>
      </c>
      <c r="F240">
        <f t="shared" si="41"/>
        <v>1.1881028527270357E-4</v>
      </c>
      <c r="G240" s="8">
        <f t="shared" si="37"/>
        <v>1.0900013085895978E-2</v>
      </c>
      <c r="I240">
        <v>6038.3</v>
      </c>
      <c r="J240">
        <f t="shared" si="42"/>
        <v>-3.7138027809669544E-2</v>
      </c>
      <c r="K240">
        <f t="shared" si="43"/>
        <v>2.1606807210926634E-4</v>
      </c>
      <c r="L240" s="8">
        <f t="shared" si="38"/>
        <v>1.4699254134454113E-2</v>
      </c>
      <c r="N240">
        <v>5448.63</v>
      </c>
      <c r="O240">
        <f t="shared" si="44"/>
        <v>-3.1316780389632953E-2</v>
      </c>
      <c r="P240">
        <f t="shared" si="45"/>
        <v>2.289357701367826E-4</v>
      </c>
      <c r="Q240" s="8">
        <f t="shared" si="39"/>
        <v>1.5130623587175202E-2</v>
      </c>
      <c r="S240">
        <v>16764.09</v>
      </c>
      <c r="T240">
        <f t="shared" si="46"/>
        <v>-2.3674769664426311E-2</v>
      </c>
      <c r="U240">
        <f t="shared" si="47"/>
        <v>8.0674048123538459E-5</v>
      </c>
      <c r="V240" s="8">
        <f t="shared" si="40"/>
        <v>8.9818733081433767E-3</v>
      </c>
    </row>
    <row r="241" spans="2:22" x14ac:dyDescent="0.25">
      <c r="B241" s="2">
        <v>239</v>
      </c>
      <c r="C241" s="1">
        <v>39307</v>
      </c>
      <c r="D241">
        <v>13236.53</v>
      </c>
      <c r="E241">
        <f t="shared" si="36"/>
        <v>-2.273492885704653E-4</v>
      </c>
      <c r="F241">
        <f t="shared" si="41"/>
        <v>1.1550413914758583E-4</v>
      </c>
      <c r="G241" s="8">
        <f t="shared" si="37"/>
        <v>1.0747285198950749E-2</v>
      </c>
      <c r="I241">
        <v>6219</v>
      </c>
      <c r="J241">
        <f t="shared" si="42"/>
        <v>2.9925641322888861E-2</v>
      </c>
      <c r="K241">
        <f t="shared" si="43"/>
        <v>3.4543626475558005E-4</v>
      </c>
      <c r="L241" s="8">
        <f t="shared" si="38"/>
        <v>1.8585915763168089E-2</v>
      </c>
      <c r="N241">
        <v>5569.28</v>
      </c>
      <c r="O241">
        <f t="shared" si="44"/>
        <v>2.2143180946402975E-2</v>
      </c>
      <c r="P241">
        <f t="shared" si="45"/>
        <v>2.9491369956166467E-4</v>
      </c>
      <c r="Q241" s="8">
        <f t="shared" si="39"/>
        <v>1.7173051550661129E-2</v>
      </c>
      <c r="S241">
        <v>16800.05</v>
      </c>
      <c r="T241">
        <f t="shared" si="46"/>
        <v>2.1450612589170737E-3</v>
      </c>
      <c r="U241">
        <f t="shared" si="47"/>
        <v>1.2443006687521671E-4</v>
      </c>
      <c r="V241" s="8">
        <f t="shared" si="40"/>
        <v>1.1154822583762446E-2</v>
      </c>
    </row>
    <row r="242" spans="2:22" x14ac:dyDescent="0.25">
      <c r="B242" s="2">
        <v>240</v>
      </c>
      <c r="C242" s="1">
        <v>39308</v>
      </c>
      <c r="D242">
        <v>13028.92</v>
      </c>
      <c r="E242">
        <f t="shared" si="36"/>
        <v>-1.5684624293527124E-2</v>
      </c>
      <c r="F242">
        <f t="shared" si="41"/>
        <v>1.1213530539150029E-4</v>
      </c>
      <c r="G242" s="8">
        <f t="shared" si="37"/>
        <v>1.0589395893605087E-2</v>
      </c>
      <c r="I242">
        <v>6143.5</v>
      </c>
      <c r="J242">
        <f t="shared" si="42"/>
        <v>-1.2140215468724876E-2</v>
      </c>
      <c r="K242">
        <f t="shared" si="43"/>
        <v>4.0661971017114698E-4</v>
      </c>
      <c r="L242" s="8">
        <f t="shared" si="38"/>
        <v>2.0164813665668895E-2</v>
      </c>
      <c r="N242">
        <v>5478.66</v>
      </c>
      <c r="O242">
        <f t="shared" si="44"/>
        <v>-1.6271403125718207E-2</v>
      </c>
      <c r="P242">
        <f t="shared" si="45"/>
        <v>3.1206247381765449E-4</v>
      </c>
      <c r="Q242" s="8">
        <f t="shared" si="39"/>
        <v>1.7665290085862005E-2</v>
      </c>
      <c r="S242">
        <v>16844.61</v>
      </c>
      <c r="T242">
        <f t="shared" si="46"/>
        <v>2.6523730584135947E-3</v>
      </c>
      <c r="U242">
        <f t="shared" si="47"/>
        <v>1.1350258786913984E-4</v>
      </c>
      <c r="V242" s="8">
        <f t="shared" si="40"/>
        <v>1.0653759330355639E-2</v>
      </c>
    </row>
    <row r="243" spans="2:22" x14ac:dyDescent="0.25">
      <c r="B243" s="2">
        <v>241</v>
      </c>
      <c r="C243" s="1">
        <v>39309</v>
      </c>
      <c r="D243">
        <v>12861.47</v>
      </c>
      <c r="E243">
        <f t="shared" si="36"/>
        <v>-1.2852178077691836E-2</v>
      </c>
      <c r="F243">
        <f t="shared" si="41"/>
        <v>1.160416145067485E-4</v>
      </c>
      <c r="G243" s="8">
        <f t="shared" si="37"/>
        <v>1.077226134601034E-2</v>
      </c>
      <c r="I243">
        <v>6109.3</v>
      </c>
      <c r="J243">
        <f t="shared" si="42"/>
        <v>-5.5668592821681157E-3</v>
      </c>
      <c r="K243">
        <f t="shared" si="43"/>
        <v>3.7778738919568244E-4</v>
      </c>
      <c r="L243" s="8">
        <f t="shared" si="38"/>
        <v>1.9436753566264158E-2</v>
      </c>
      <c r="N243">
        <v>5442.72</v>
      </c>
      <c r="O243">
        <f t="shared" si="44"/>
        <v>-6.5599982477466392E-3</v>
      </c>
      <c r="P243">
        <f t="shared" si="45"/>
        <v>3.0791111214986807E-4</v>
      </c>
      <c r="Q243" s="8">
        <f t="shared" si="39"/>
        <v>1.7547396164384849E-2</v>
      </c>
      <c r="S243">
        <v>16475.61</v>
      </c>
      <c r="T243">
        <f t="shared" si="46"/>
        <v>-2.190611714964015E-2</v>
      </c>
      <c r="U243">
        <f t="shared" si="47"/>
        <v>1.0379355607354859E-4</v>
      </c>
      <c r="V243" s="8">
        <f t="shared" si="40"/>
        <v>1.0187912252937232E-2</v>
      </c>
    </row>
    <row r="244" spans="2:22" x14ac:dyDescent="0.25">
      <c r="B244" s="2">
        <v>242</v>
      </c>
      <c r="C244" s="1">
        <v>39310</v>
      </c>
      <c r="D244">
        <v>12845.78</v>
      </c>
      <c r="E244">
        <f t="shared" si="36"/>
        <v>-1.2199227615504831E-3</v>
      </c>
      <c r="F244">
        <f t="shared" si="41"/>
        <v>1.1747539900921305E-4</v>
      </c>
      <c r="G244" s="8">
        <f t="shared" si="37"/>
        <v>1.0838606875849546E-2</v>
      </c>
      <c r="I244">
        <v>5858.9</v>
      </c>
      <c r="J244">
        <f t="shared" si="42"/>
        <v>-4.0986692419753577E-2</v>
      </c>
      <c r="K244">
        <f t="shared" si="43"/>
        <v>3.3921628357861056E-4</v>
      </c>
      <c r="L244" s="8">
        <f t="shared" si="38"/>
        <v>1.8417825158758852E-2</v>
      </c>
      <c r="N244">
        <v>5265.47</v>
      </c>
      <c r="O244">
        <f t="shared" si="44"/>
        <v>-3.2566437369550519E-2</v>
      </c>
      <c r="P244">
        <f t="shared" si="45"/>
        <v>2.8466562673766375E-4</v>
      </c>
      <c r="Q244" s="8">
        <f t="shared" si="39"/>
        <v>1.687203682836378E-2</v>
      </c>
      <c r="S244">
        <v>16148.49</v>
      </c>
      <c r="T244">
        <f t="shared" si="46"/>
        <v>-1.9854803555073273E-2</v>
      </c>
      <c r="U244">
        <f t="shared" si="47"/>
        <v>1.3808961211267195E-4</v>
      </c>
      <c r="V244" s="8">
        <f t="shared" si="40"/>
        <v>1.1751153650287786E-2</v>
      </c>
    </row>
    <row r="245" spans="2:22" x14ac:dyDescent="0.25">
      <c r="B245" s="2">
        <v>243</v>
      </c>
      <c r="C245" s="1">
        <v>39311</v>
      </c>
      <c r="D245">
        <v>13079.08</v>
      </c>
      <c r="E245">
        <f t="shared" si="36"/>
        <v>1.8161606379682609E-2</v>
      </c>
      <c r="F245">
        <f t="shared" si="41"/>
        <v>1.1409096197471852E-4</v>
      </c>
      <c r="G245" s="8">
        <f t="shared" si="37"/>
        <v>1.0681337087402425E-2</v>
      </c>
      <c r="I245">
        <v>6064.2</v>
      </c>
      <c r="J245">
        <f t="shared" si="42"/>
        <v>3.5040707300005157E-2</v>
      </c>
      <c r="K245">
        <f t="shared" si="43"/>
        <v>4.883292488698489E-4</v>
      </c>
      <c r="L245" s="8">
        <f t="shared" si="38"/>
        <v>2.2098172975833295E-2</v>
      </c>
      <c r="N245">
        <v>5363.63</v>
      </c>
      <c r="O245">
        <f t="shared" si="44"/>
        <v>1.8642210476937454E-2</v>
      </c>
      <c r="P245">
        <f t="shared" si="45"/>
        <v>3.5275875462815939E-4</v>
      </c>
      <c r="Q245" s="8">
        <f t="shared" si="39"/>
        <v>1.8781873033011362E-2</v>
      </c>
      <c r="S245">
        <v>15273.68</v>
      </c>
      <c r="T245">
        <f t="shared" si="46"/>
        <v>-5.4172866936784768E-2</v>
      </c>
      <c r="U245">
        <f t="shared" si="47"/>
        <v>1.614461497980689E-4</v>
      </c>
      <c r="V245" s="8">
        <f t="shared" si="40"/>
        <v>1.2706146142637778E-2</v>
      </c>
    </row>
    <row r="246" spans="2:22" x14ac:dyDescent="0.25">
      <c r="B246" s="2">
        <v>244</v>
      </c>
      <c r="C246" s="1">
        <v>39314</v>
      </c>
      <c r="D246">
        <v>13121.35</v>
      </c>
      <c r="E246">
        <f t="shared" si="36"/>
        <v>3.2318786948317799E-3</v>
      </c>
      <c r="F246">
        <f t="shared" si="41"/>
        <v>1.203865055289674E-4</v>
      </c>
      <c r="G246" s="8">
        <f t="shared" si="37"/>
        <v>1.0972078450729715E-2</v>
      </c>
      <c r="I246">
        <v>6078.7</v>
      </c>
      <c r="J246">
        <f t="shared" si="42"/>
        <v>2.3910820883216253E-3</v>
      </c>
      <c r="K246">
        <f t="shared" si="43"/>
        <v>5.7057949799890913E-4</v>
      </c>
      <c r="L246" s="8">
        <f t="shared" si="38"/>
        <v>2.3886805939658595E-2</v>
      </c>
      <c r="N246">
        <v>5399.38</v>
      </c>
      <c r="O246">
        <f t="shared" si="44"/>
        <v>6.6652621452262736E-3</v>
      </c>
      <c r="P246">
        <f t="shared" si="45"/>
        <v>3.5230005894505733E-4</v>
      </c>
      <c r="Q246" s="8">
        <f t="shared" si="39"/>
        <v>1.876965793361875E-2</v>
      </c>
      <c r="S246">
        <v>15732.48</v>
      </c>
      <c r="T246">
        <f t="shared" si="46"/>
        <v>3.0038602353853115E-2</v>
      </c>
      <c r="U246">
        <f t="shared" si="47"/>
        <v>4.1434589667570953E-4</v>
      </c>
      <c r="V246" s="8">
        <f t="shared" si="40"/>
        <v>2.0355488121774665E-2</v>
      </c>
    </row>
    <row r="247" spans="2:22" x14ac:dyDescent="0.25">
      <c r="B247" s="2">
        <v>245</v>
      </c>
      <c r="C247" s="1">
        <v>39315</v>
      </c>
      <c r="D247">
        <v>13090.86</v>
      </c>
      <c r="E247">
        <f t="shared" si="36"/>
        <v>-2.3236938272357477E-3</v>
      </c>
      <c r="F247">
        <f t="shared" si="41"/>
        <v>1.1717847905604544E-4</v>
      </c>
      <c r="G247" s="8">
        <f t="shared" si="37"/>
        <v>1.0824900879733054E-2</v>
      </c>
      <c r="I247">
        <v>6086.1</v>
      </c>
      <c r="J247">
        <f t="shared" si="42"/>
        <v>1.2173655551352338E-3</v>
      </c>
      <c r="K247">
        <f t="shared" si="43"/>
        <v>5.0775504685404769E-4</v>
      </c>
      <c r="L247" s="8">
        <f t="shared" si="38"/>
        <v>2.2533420664738138E-2</v>
      </c>
      <c r="N247">
        <v>5418.78</v>
      </c>
      <c r="O247">
        <f t="shared" si="44"/>
        <v>3.5930051228103294E-3</v>
      </c>
      <c r="P247">
        <f t="shared" si="45"/>
        <v>3.2528120110413803E-4</v>
      </c>
      <c r="Q247" s="8">
        <f t="shared" si="39"/>
        <v>1.8035553806416315E-2</v>
      </c>
      <c r="S247">
        <v>15901.34</v>
      </c>
      <c r="T247">
        <f t="shared" si="46"/>
        <v>1.0733209258807294E-2</v>
      </c>
      <c r="U247">
        <f t="shared" si="47"/>
        <v>4.5884523087418304E-4</v>
      </c>
      <c r="V247" s="8">
        <f t="shared" si="40"/>
        <v>2.1420672979021529E-2</v>
      </c>
    </row>
    <row r="248" spans="2:22" x14ac:dyDescent="0.25">
      <c r="B248" s="2">
        <v>246</v>
      </c>
      <c r="C248" s="1">
        <v>39316</v>
      </c>
      <c r="D248">
        <v>13236.13</v>
      </c>
      <c r="E248">
        <f t="shared" si="36"/>
        <v>1.1097055502846918E-2</v>
      </c>
      <c r="F248">
        <f t="shared" si="41"/>
        <v>1.1391683658260584E-4</v>
      </c>
      <c r="G248" s="8">
        <f t="shared" si="37"/>
        <v>1.0673183057673369E-2</v>
      </c>
      <c r="I248">
        <v>6196</v>
      </c>
      <c r="J248">
        <f t="shared" si="42"/>
        <v>1.8057540953977033E-2</v>
      </c>
      <c r="K248">
        <f t="shared" si="43"/>
        <v>4.5144693091450497E-4</v>
      </c>
      <c r="L248" s="8">
        <f t="shared" si="38"/>
        <v>2.1247280553390945E-2</v>
      </c>
      <c r="N248">
        <v>5518.17</v>
      </c>
      <c r="O248">
        <f t="shared" si="44"/>
        <v>1.8341766965996098E-2</v>
      </c>
      <c r="P248">
        <f t="shared" si="45"/>
        <v>2.9786767395063011E-4</v>
      </c>
      <c r="Q248" s="8">
        <f t="shared" si="39"/>
        <v>1.7258843354947925E-2</v>
      </c>
      <c r="S248">
        <v>15900.64</v>
      </c>
      <c r="T248">
        <f t="shared" si="46"/>
        <v>-4.4021447249145519E-5</v>
      </c>
      <c r="U248">
        <f t="shared" si="47"/>
        <v>4.2750754544276608E-4</v>
      </c>
      <c r="V248" s="8">
        <f t="shared" si="40"/>
        <v>2.0676255595314306E-2</v>
      </c>
    </row>
    <row r="249" spans="2:22" x14ac:dyDescent="0.25">
      <c r="B249" s="2">
        <v>247</v>
      </c>
      <c r="C249" s="1">
        <v>39317</v>
      </c>
      <c r="D249">
        <v>13235.88</v>
      </c>
      <c r="E249">
        <f t="shared" si="36"/>
        <v>-1.8887696025953206E-5</v>
      </c>
      <c r="F249">
        <f t="shared" si="41"/>
        <v>1.1418609841346456E-4</v>
      </c>
      <c r="G249" s="8">
        <f t="shared" si="37"/>
        <v>1.068578955498678E-2</v>
      </c>
      <c r="I249">
        <v>6196.9</v>
      </c>
      <c r="J249">
        <f t="shared" si="42"/>
        <v>1.4525500322783025E-4</v>
      </c>
      <c r="K249">
        <f t="shared" si="43"/>
        <v>4.3750293555435121E-4</v>
      </c>
      <c r="L249" s="8">
        <f t="shared" si="38"/>
        <v>2.0916570836405073E-2</v>
      </c>
      <c r="N249">
        <v>5523.33</v>
      </c>
      <c r="O249">
        <f t="shared" si="44"/>
        <v>9.350926122246785E-4</v>
      </c>
      <c r="P249">
        <f t="shared" si="45"/>
        <v>3.0125103822612999E-4</v>
      </c>
      <c r="Q249" s="8">
        <f t="shared" si="39"/>
        <v>1.7356584866445646E-2</v>
      </c>
      <c r="S249">
        <v>16316.32</v>
      </c>
      <c r="T249">
        <f t="shared" si="46"/>
        <v>2.6142343955966572E-2</v>
      </c>
      <c r="U249">
        <f t="shared" si="47"/>
        <v>3.8852226504714269E-4</v>
      </c>
      <c r="V249" s="8">
        <f t="shared" si="40"/>
        <v>1.9710968140787571E-2</v>
      </c>
    </row>
    <row r="250" spans="2:22" x14ac:dyDescent="0.25">
      <c r="B250" s="2">
        <v>248</v>
      </c>
      <c r="C250" s="1">
        <v>39318</v>
      </c>
      <c r="D250">
        <v>13378.87</v>
      </c>
      <c r="E250">
        <f t="shared" si="36"/>
        <v>1.0803210666763496E-2</v>
      </c>
      <c r="F250">
        <f t="shared" si="41"/>
        <v>1.1085422649416166E-4</v>
      </c>
      <c r="G250" s="8">
        <f t="shared" si="37"/>
        <v>1.0528733375585197E-2</v>
      </c>
      <c r="I250">
        <v>6220.1</v>
      </c>
      <c r="J250">
        <f t="shared" si="42"/>
        <v>3.7438073875648678E-3</v>
      </c>
      <c r="K250">
        <f t="shared" si="43"/>
        <v>3.8884583816509806E-4</v>
      </c>
      <c r="L250" s="8">
        <f t="shared" si="38"/>
        <v>1.9719174378383546E-2</v>
      </c>
      <c r="N250">
        <v>5569.38</v>
      </c>
      <c r="O250">
        <f t="shared" si="44"/>
        <v>8.3373617002786699E-3</v>
      </c>
      <c r="P250">
        <f t="shared" si="45"/>
        <v>2.7489017375957023E-4</v>
      </c>
      <c r="Q250" s="8">
        <f t="shared" si="39"/>
        <v>1.6579812235353278E-2</v>
      </c>
      <c r="S250">
        <v>16248.97</v>
      </c>
      <c r="T250">
        <f t="shared" si="46"/>
        <v>-4.1277690067368358E-3</v>
      </c>
      <c r="U250">
        <f t="shared" si="47"/>
        <v>4.1541490552567388E-4</v>
      </c>
      <c r="V250" s="8">
        <f t="shared" si="40"/>
        <v>2.0381729699063177E-2</v>
      </c>
    </row>
    <row r="251" spans="2:22" x14ac:dyDescent="0.25">
      <c r="B251" s="2">
        <v>249</v>
      </c>
      <c r="C251" s="1">
        <v>39322</v>
      </c>
      <c r="D251">
        <v>13041.85</v>
      </c>
      <c r="E251">
        <f t="shared" si="36"/>
        <v>-2.5190468253297956E-2</v>
      </c>
      <c r="F251">
        <f t="shared" si="41"/>
        <v>1.1102507582258069E-4</v>
      </c>
      <c r="G251" s="8">
        <f t="shared" si="37"/>
        <v>1.0536843731525143E-2</v>
      </c>
      <c r="I251">
        <v>6102.2</v>
      </c>
      <c r="J251">
        <f t="shared" si="42"/>
        <v>-1.895467918522219E-2</v>
      </c>
      <c r="K251">
        <f t="shared" si="43"/>
        <v>3.4715695909653445E-4</v>
      </c>
      <c r="L251" s="8">
        <f t="shared" si="38"/>
        <v>1.8632148536777353E-2</v>
      </c>
      <c r="N251">
        <v>5474.17</v>
      </c>
      <c r="O251">
        <f t="shared" si="44"/>
        <v>-1.7095260154631222E-2</v>
      </c>
      <c r="P251">
        <f t="shared" si="45"/>
        <v>2.5686627967970687E-4</v>
      </c>
      <c r="Q251" s="8">
        <f t="shared" si="39"/>
        <v>1.6027048377031464E-2</v>
      </c>
      <c r="S251">
        <v>16287.49</v>
      </c>
      <c r="T251">
        <f t="shared" si="46"/>
        <v>2.3706117987786573E-3</v>
      </c>
      <c r="U251">
        <f t="shared" si="47"/>
        <v>3.7908598610176267E-4</v>
      </c>
      <c r="V251" s="8">
        <f t="shared" si="40"/>
        <v>1.9470130613371925E-2</v>
      </c>
    </row>
    <row r="252" spans="2:22" x14ac:dyDescent="0.25">
      <c r="B252" s="2">
        <v>250</v>
      </c>
      <c r="C252" s="1">
        <v>39323</v>
      </c>
      <c r="D252">
        <v>13289.29</v>
      </c>
      <c r="E252">
        <f t="shared" si="36"/>
        <v>1.8972768433926208E-2</v>
      </c>
      <c r="F252">
        <f t="shared" si="41"/>
        <v>1.2630150400885933E-4</v>
      </c>
      <c r="G252" s="8">
        <f t="shared" si="37"/>
        <v>1.1238394191736617E-2</v>
      </c>
      <c r="I252">
        <v>6132.2</v>
      </c>
      <c r="J252">
        <f t="shared" si="42"/>
        <v>4.9162597096129267E-3</v>
      </c>
      <c r="K252">
        <f t="shared" si="43"/>
        <v>3.4850527865479052E-4</v>
      </c>
      <c r="L252" s="8">
        <f t="shared" si="38"/>
        <v>1.8668296083327759E-2</v>
      </c>
      <c r="N252">
        <v>5520.02</v>
      </c>
      <c r="O252">
        <f t="shared" si="44"/>
        <v>8.3756989644092825E-3</v>
      </c>
      <c r="P252">
        <f t="shared" si="45"/>
        <v>2.5997135009568628E-4</v>
      </c>
      <c r="Q252" s="8">
        <f t="shared" si="39"/>
        <v>1.6123627076302847E-2</v>
      </c>
      <c r="S252">
        <v>16012.83</v>
      </c>
      <c r="T252">
        <f t="shared" si="46"/>
        <v>-1.6863249033460641E-2</v>
      </c>
      <c r="U252">
        <f t="shared" si="47"/>
        <v>3.4502869254947989E-4</v>
      </c>
      <c r="V252" s="8">
        <f t="shared" si="40"/>
        <v>1.8574947982416528E-2</v>
      </c>
    </row>
    <row r="253" spans="2:22" x14ac:dyDescent="0.25">
      <c r="B253" s="2">
        <v>251</v>
      </c>
      <c r="C253" s="1">
        <v>39324</v>
      </c>
      <c r="D253">
        <v>13238.73</v>
      </c>
      <c r="E253">
        <f t="shared" si="36"/>
        <v>-3.8045674373876487E-3</v>
      </c>
      <c r="F253">
        <f t="shared" si="41"/>
        <v>1.3311969311254927E-4</v>
      </c>
      <c r="G253" s="8">
        <f t="shared" si="37"/>
        <v>1.1537750782217013E-2</v>
      </c>
      <c r="I253">
        <v>6212</v>
      </c>
      <c r="J253">
        <f t="shared" si="42"/>
        <v>1.3013274191970285E-2</v>
      </c>
      <c r="K253">
        <f t="shared" si="43"/>
        <v>3.1243239305988479E-4</v>
      </c>
      <c r="L253" s="8">
        <f t="shared" si="38"/>
        <v>1.7675757213196971E-2</v>
      </c>
      <c r="N253">
        <v>5592.53</v>
      </c>
      <c r="O253">
        <f t="shared" si="44"/>
        <v>1.3135821971659396E-2</v>
      </c>
      <c r="P253">
        <f t="shared" si="45"/>
        <v>2.4331295289630215E-4</v>
      </c>
      <c r="Q253" s="8">
        <f t="shared" si="39"/>
        <v>1.5598492007123706E-2</v>
      </c>
      <c r="S253">
        <v>16153.82</v>
      </c>
      <c r="T253">
        <f t="shared" si="46"/>
        <v>8.8048146392611295E-3</v>
      </c>
      <c r="U253">
        <f t="shared" si="47"/>
        <v>3.3949700236151839E-4</v>
      </c>
      <c r="V253" s="8">
        <f t="shared" si="40"/>
        <v>1.8425444427788394E-2</v>
      </c>
    </row>
    <row r="254" spans="2:22" x14ac:dyDescent="0.25">
      <c r="B254" s="2">
        <v>252</v>
      </c>
      <c r="C254" s="1">
        <v>39325</v>
      </c>
      <c r="D254">
        <v>13357.74</v>
      </c>
      <c r="E254">
        <f t="shared" si="36"/>
        <v>8.9895329839040621E-3</v>
      </c>
      <c r="F254">
        <f t="shared" si="41"/>
        <v>1.2965770386673845E-4</v>
      </c>
      <c r="G254" s="8">
        <f t="shared" si="37"/>
        <v>1.1386733678572554E-2</v>
      </c>
      <c r="I254">
        <v>6303.3</v>
      </c>
      <c r="J254">
        <f t="shared" si="42"/>
        <v>1.4697359948486829E-2</v>
      </c>
      <c r="K254">
        <f t="shared" si="43"/>
        <v>2.965181269398194E-4</v>
      </c>
      <c r="L254" s="8">
        <f t="shared" si="38"/>
        <v>1.7219701708793316E-2</v>
      </c>
      <c r="N254">
        <v>5662.7</v>
      </c>
      <c r="O254">
        <f t="shared" si="44"/>
        <v>1.2547094070125699E-2</v>
      </c>
      <c r="P254">
        <f t="shared" si="45"/>
        <v>2.3710282488813362E-4</v>
      </c>
      <c r="Q254" s="8">
        <f t="shared" si="39"/>
        <v>1.5398143553303224E-2</v>
      </c>
      <c r="S254">
        <v>16569.09</v>
      </c>
      <c r="T254">
        <f t="shared" si="46"/>
        <v>2.5707232097423423E-2</v>
      </c>
      <c r="U254">
        <f t="shared" si="47"/>
        <v>3.1560711387486177E-4</v>
      </c>
      <c r="V254" s="8">
        <f t="shared" si="40"/>
        <v>1.7765334611958814E-2</v>
      </c>
    </row>
    <row r="255" spans="2:22" x14ac:dyDescent="0.25">
      <c r="B255" s="2">
        <v>253</v>
      </c>
      <c r="C255" s="1">
        <v>39329</v>
      </c>
      <c r="D255">
        <v>13448.86</v>
      </c>
      <c r="E255">
        <f t="shared" si="36"/>
        <v>6.8215132200507575E-3</v>
      </c>
      <c r="F255">
        <f t="shared" si="41"/>
        <v>1.2823240666776342E-4</v>
      </c>
      <c r="G255" s="8">
        <f t="shared" si="37"/>
        <v>1.1323974861671294E-2</v>
      </c>
      <c r="I255">
        <v>6376.8</v>
      </c>
      <c r="J255">
        <f t="shared" si="42"/>
        <v>1.166055875493789E-2</v>
      </c>
      <c r="K255">
        <f t="shared" si="43"/>
        <v>2.875642111837534E-4</v>
      </c>
      <c r="L255" s="8">
        <f t="shared" si="38"/>
        <v>1.6957718336608654E-2</v>
      </c>
      <c r="N255">
        <v>5672.72</v>
      </c>
      <c r="O255">
        <f t="shared" si="44"/>
        <v>1.7694739258658303E-3</v>
      </c>
      <c r="P255">
        <f t="shared" si="45"/>
        <v>2.3011075025839312E-4</v>
      </c>
      <c r="Q255" s="8">
        <f t="shared" si="39"/>
        <v>1.5169401776549829E-2</v>
      </c>
      <c r="S255">
        <v>16420.47</v>
      </c>
      <c r="T255">
        <f t="shared" si="46"/>
        <v>-8.9697140881001298E-3</v>
      </c>
      <c r="U255">
        <f t="shared" si="47"/>
        <v>3.4709173024295432E-4</v>
      </c>
      <c r="V255" s="8">
        <f t="shared" si="40"/>
        <v>1.8630398016224837E-2</v>
      </c>
    </row>
    <row r="256" spans="2:22" x14ac:dyDescent="0.25">
      <c r="B256" s="2">
        <v>254</v>
      </c>
      <c r="C256" s="1">
        <v>39330</v>
      </c>
      <c r="D256">
        <v>13305.47</v>
      </c>
      <c r="E256">
        <f t="shared" si="36"/>
        <v>-1.0661870225431839E-2</v>
      </c>
      <c r="F256">
        <f t="shared" si="41"/>
        <v>1.2584846789443521E-4</v>
      </c>
      <c r="G256" s="8">
        <f t="shared" si="37"/>
        <v>1.1218220353266164E-2</v>
      </c>
      <c r="I256">
        <v>6270.7</v>
      </c>
      <c r="J256">
        <f t="shared" si="42"/>
        <v>-1.6638439342617044E-2</v>
      </c>
      <c r="K256">
        <f t="shared" si="43"/>
        <v>2.7070362334180722E-4</v>
      </c>
      <c r="L256" s="8">
        <f t="shared" si="38"/>
        <v>1.645307337070516E-2</v>
      </c>
      <c r="N256">
        <v>5551.55</v>
      </c>
      <c r="O256">
        <f t="shared" si="44"/>
        <v>-2.1360123538619932E-2</v>
      </c>
      <c r="P256">
        <f t="shared" si="45"/>
        <v>2.1019115387590484E-4</v>
      </c>
      <c r="Q256" s="8">
        <f t="shared" si="39"/>
        <v>1.449797068130243E-2</v>
      </c>
      <c r="S256">
        <v>16158.45</v>
      </c>
      <c r="T256">
        <f t="shared" si="46"/>
        <v>-1.5956912317369749E-2</v>
      </c>
      <c r="U256">
        <f t="shared" si="47"/>
        <v>3.2277654593221826E-4</v>
      </c>
      <c r="V256" s="8">
        <f t="shared" si="40"/>
        <v>1.7965983021594401E-2</v>
      </c>
    </row>
    <row r="257" spans="2:22" x14ac:dyDescent="0.25">
      <c r="B257" s="2">
        <v>255</v>
      </c>
      <c r="C257" s="1">
        <v>39331</v>
      </c>
      <c r="D257">
        <v>13363.35</v>
      </c>
      <c r="E257">
        <f t="shared" si="36"/>
        <v>4.3500906018352622E-3</v>
      </c>
      <c r="F257">
        <f t="shared" si="41"/>
        <v>1.2549326726317528E-4</v>
      </c>
      <c r="G257" s="8">
        <f t="shared" si="37"/>
        <v>1.1202377750423135E-2</v>
      </c>
      <c r="I257">
        <v>6313.3</v>
      </c>
      <c r="J257">
        <f t="shared" si="42"/>
        <v>6.7934999282377347E-3</v>
      </c>
      <c r="K257">
        <f t="shared" si="43"/>
        <v>2.713858564701111E-4</v>
      </c>
      <c r="L257" s="8">
        <f t="shared" si="38"/>
        <v>1.6473793020130825E-2</v>
      </c>
      <c r="N257">
        <v>5576.62</v>
      </c>
      <c r="O257">
        <f t="shared" si="44"/>
        <v>4.515855932127011E-3</v>
      </c>
      <c r="P257">
        <f t="shared" si="45"/>
        <v>2.3178555106381289E-4</v>
      </c>
      <c r="Q257" s="8">
        <f t="shared" si="39"/>
        <v>1.5224504952996432E-2</v>
      </c>
      <c r="S257">
        <v>16257</v>
      </c>
      <c r="T257">
        <f t="shared" si="46"/>
        <v>6.0989760775321438E-3</v>
      </c>
      <c r="U257">
        <f t="shared" si="47"/>
        <v>3.1656146225974609E-4</v>
      </c>
      <c r="V257" s="8">
        <f t="shared" si="40"/>
        <v>1.7792174185853344E-2</v>
      </c>
    </row>
    <row r="258" spans="2:22" x14ac:dyDescent="0.25">
      <c r="B258" s="2">
        <v>256</v>
      </c>
      <c r="C258" s="1">
        <v>39332</v>
      </c>
      <c r="D258">
        <v>13113.38</v>
      </c>
      <c r="E258">
        <f t="shared" si="36"/>
        <v>-1.8705638930358117E-2</v>
      </c>
      <c r="F258">
        <f t="shared" si="41"/>
        <v>1.2238361876112979E-4</v>
      </c>
      <c r="G258" s="8">
        <f t="shared" si="37"/>
        <v>1.1062712992802886E-2</v>
      </c>
      <c r="I258">
        <v>6191.2</v>
      </c>
      <c r="J258">
        <f t="shared" si="42"/>
        <v>-1.93401232319073E-2</v>
      </c>
      <c r="K258">
        <f t="shared" si="43"/>
        <v>2.4633511783634727E-4</v>
      </c>
      <c r="L258" s="8">
        <f t="shared" si="38"/>
        <v>1.5695066671930619E-2</v>
      </c>
      <c r="N258">
        <v>5430.1</v>
      </c>
      <c r="O258">
        <f t="shared" si="44"/>
        <v>-2.6273979579028071E-2</v>
      </c>
      <c r="P258">
        <f t="shared" si="45"/>
        <v>2.1323387015165785E-4</v>
      </c>
      <c r="Q258" s="8">
        <f t="shared" si="39"/>
        <v>1.460252958057808E-2</v>
      </c>
      <c r="S258">
        <v>16122.16</v>
      </c>
      <c r="T258">
        <f t="shared" si="46"/>
        <v>-8.2942732361444386E-3</v>
      </c>
      <c r="U258">
        <f t="shared" si="47"/>
        <v>2.9108558112458233E-4</v>
      </c>
      <c r="V258" s="8">
        <f t="shared" si="40"/>
        <v>1.7061230352016888E-2</v>
      </c>
    </row>
    <row r="259" spans="2:22" x14ac:dyDescent="0.25">
      <c r="B259" s="2">
        <v>257</v>
      </c>
      <c r="C259" s="1">
        <v>39335</v>
      </c>
      <c r="D259">
        <v>13127.85</v>
      </c>
      <c r="E259">
        <f t="shared" ref="E259:E322" si="48">(D259-D258)/D258</f>
        <v>1.1034531143001396E-3</v>
      </c>
      <c r="F259">
        <f t="shared" si="41"/>
        <v>1.2902243830236309E-4</v>
      </c>
      <c r="G259" s="8">
        <f t="shared" si="37"/>
        <v>1.1358804439832702E-2</v>
      </c>
      <c r="I259">
        <v>6134.1</v>
      </c>
      <c r="J259">
        <f t="shared" si="42"/>
        <v>-9.2227677994572068E-3</v>
      </c>
      <c r="K259">
        <f t="shared" si="43"/>
        <v>2.6053860289212185E-4</v>
      </c>
      <c r="L259" s="8">
        <f t="shared" si="38"/>
        <v>1.6141208222810392E-2</v>
      </c>
      <c r="N259">
        <v>5386.43</v>
      </c>
      <c r="O259">
        <f t="shared" si="44"/>
        <v>-8.0422091674186603E-3</v>
      </c>
      <c r="P259">
        <f t="shared" si="45"/>
        <v>2.5510282375976813E-4</v>
      </c>
      <c r="Q259" s="8">
        <f t="shared" si="39"/>
        <v>1.5971938634986305E-2</v>
      </c>
      <c r="S259">
        <v>15764.97</v>
      </c>
      <c r="T259">
        <f t="shared" si="46"/>
        <v>-2.215521989609336E-2</v>
      </c>
      <c r="U259">
        <f t="shared" si="47"/>
        <v>2.708143572886387E-4</v>
      </c>
      <c r="V259" s="8">
        <f t="shared" si="40"/>
        <v>1.6456438171385649E-2</v>
      </c>
    </row>
    <row r="260" spans="2:22" x14ac:dyDescent="0.25">
      <c r="B260" s="2">
        <v>258</v>
      </c>
      <c r="C260" s="1">
        <v>39336</v>
      </c>
      <c r="D260">
        <v>13308.39</v>
      </c>
      <c r="E260">
        <f t="shared" si="48"/>
        <v>1.3752442326808964E-2</v>
      </c>
      <c r="F260">
        <f t="shared" si="41"/>
        <v>1.2529316951249438E-4</v>
      </c>
      <c r="G260" s="8">
        <f t="shared" ref="G260:G323" si="49">SQRT(F260)</f>
        <v>1.119344314822273E-2</v>
      </c>
      <c r="I260">
        <v>6280.7</v>
      </c>
      <c r="J260">
        <f t="shared" si="42"/>
        <v>2.3899186514729047E-2</v>
      </c>
      <c r="K260">
        <f t="shared" si="43"/>
        <v>2.4102166362910852E-4</v>
      </c>
      <c r="L260" s="8">
        <f t="shared" ref="L260:L323" si="50">SQRT(K260)</f>
        <v>1.5524872419092806E-2</v>
      </c>
      <c r="N260">
        <v>5478.94</v>
      </c>
      <c r="O260">
        <f t="shared" si="44"/>
        <v>1.7174640717506642E-2</v>
      </c>
      <c r="P260">
        <f t="shared" si="45"/>
        <v>2.3839118483666026E-4</v>
      </c>
      <c r="Q260" s="8">
        <f t="shared" ref="Q260:Q323" si="51">SQRT(P260)</f>
        <v>1.5439921788553862E-2</v>
      </c>
      <c r="S260">
        <v>15877.67</v>
      </c>
      <c r="T260">
        <f t="shared" si="46"/>
        <v>7.148760828596612E-3</v>
      </c>
      <c r="U260">
        <f t="shared" si="47"/>
        <v>2.9088028858448463E-4</v>
      </c>
      <c r="V260" s="8">
        <f t="shared" ref="V260:V323" si="52">SQRT(U260)</f>
        <v>1.7055212944565794E-2</v>
      </c>
    </row>
    <row r="261" spans="2:22" x14ac:dyDescent="0.25">
      <c r="B261" s="2">
        <v>259</v>
      </c>
      <c r="C261" s="1">
        <v>39337</v>
      </c>
      <c r="D261">
        <v>13291.65</v>
      </c>
      <c r="E261">
        <f t="shared" si="48"/>
        <v>-1.257853128740575E-3</v>
      </c>
      <c r="F261">
        <f t="shared" ref="F261:F324" si="53">$A$2*F260+(1-$A$2)*E260*E260</f>
        <v>1.2715588056672839E-4</v>
      </c>
      <c r="G261" s="8">
        <f t="shared" si="49"/>
        <v>1.1276341630454817E-2</v>
      </c>
      <c r="I261">
        <v>6306.2</v>
      </c>
      <c r="J261">
        <f t="shared" ref="J261:J324" si="54">(I261-I260)/I260</f>
        <v>4.0600570000159219E-3</v>
      </c>
      <c r="K261">
        <f t="shared" ref="K261:K324" si="55">H$2*K260+(1-H$2)*J260*J260</f>
        <v>2.7774116308839958E-4</v>
      </c>
      <c r="L261" s="8">
        <f t="shared" si="50"/>
        <v>1.6665568189785776E-2</v>
      </c>
      <c r="N261">
        <v>5508.01</v>
      </c>
      <c r="O261">
        <f t="shared" ref="O261:O324" si="56">(N261-N260)/N260</f>
        <v>5.3057708242836427E-3</v>
      </c>
      <c r="P261">
        <f t="shared" ref="P261:P324" si="57">M$2*P260+(1-M$2)*O260*O260</f>
        <v>2.4335635535349513E-4</v>
      </c>
      <c r="Q261" s="8">
        <f t="shared" si="51"/>
        <v>1.5599883183969524E-2</v>
      </c>
      <c r="S261">
        <v>15797.6</v>
      </c>
      <c r="T261">
        <f t="shared" ref="T261:T324" si="58">(S261-S260)/S260</f>
        <v>-5.0429313620953013E-3</v>
      </c>
      <c r="U261">
        <f t="shared" ref="U261:U324" si="59">R$2*U260+(1-R$2)*T260*T260</f>
        <v>2.6901457450962627E-4</v>
      </c>
      <c r="V261" s="8">
        <f t="shared" si="52"/>
        <v>1.6401663772606309E-2</v>
      </c>
    </row>
    <row r="262" spans="2:22" x14ac:dyDescent="0.25">
      <c r="B262" s="2">
        <v>260</v>
      </c>
      <c r="C262" s="1">
        <v>39338</v>
      </c>
      <c r="D262">
        <v>13424.88</v>
      </c>
      <c r="E262">
        <f t="shared" si="48"/>
        <v>1.0023586236471737E-2</v>
      </c>
      <c r="F262">
        <f t="shared" si="53"/>
        <v>1.2349171521370357E-4</v>
      </c>
      <c r="G262" s="8">
        <f t="shared" si="49"/>
        <v>1.111268262903713E-2</v>
      </c>
      <c r="I262">
        <v>6363.9</v>
      </c>
      <c r="J262">
        <f t="shared" si="54"/>
        <v>9.1497256668040695E-3</v>
      </c>
      <c r="K262">
        <f t="shared" si="55"/>
        <v>2.4868392891648348E-4</v>
      </c>
      <c r="L262" s="8">
        <f t="shared" si="50"/>
        <v>1.5769715562320187E-2</v>
      </c>
      <c r="N262">
        <v>5565.97</v>
      </c>
      <c r="O262">
        <f t="shared" si="56"/>
        <v>1.0522856712315343E-2</v>
      </c>
      <c r="P262">
        <f t="shared" si="57"/>
        <v>2.2447008701495904E-4</v>
      </c>
      <c r="Q262" s="8">
        <f t="shared" si="51"/>
        <v>1.4982325821278852E-2</v>
      </c>
      <c r="S262">
        <v>15821.19</v>
      </c>
      <c r="T262">
        <f t="shared" si="58"/>
        <v>1.4932647997164218E-3</v>
      </c>
      <c r="U262">
        <f t="shared" si="59"/>
        <v>2.4680160776877953E-4</v>
      </c>
      <c r="V262" s="8">
        <f t="shared" si="52"/>
        <v>1.570992067990095E-2</v>
      </c>
    </row>
    <row r="263" spans="2:22" x14ac:dyDescent="0.25">
      <c r="B263" s="2">
        <v>261</v>
      </c>
      <c r="C263" s="1">
        <v>39339</v>
      </c>
      <c r="D263">
        <v>13442.52</v>
      </c>
      <c r="E263">
        <f t="shared" si="48"/>
        <v>1.3139782255037838E-3</v>
      </c>
      <c r="F263">
        <f t="shared" si="53"/>
        <v>1.2282002183762179E-4</v>
      </c>
      <c r="G263" s="8">
        <f t="shared" si="49"/>
        <v>1.1082419493847983E-2</v>
      </c>
      <c r="I263">
        <v>6289.3</v>
      </c>
      <c r="J263">
        <f t="shared" si="54"/>
        <v>-1.1722371501751986E-2</v>
      </c>
      <c r="K263">
        <f t="shared" si="55"/>
        <v>2.3033622185459918E-4</v>
      </c>
      <c r="L263" s="8">
        <f t="shared" si="50"/>
        <v>1.5176831746270339E-2</v>
      </c>
      <c r="N263">
        <v>5538.92</v>
      </c>
      <c r="O263">
        <f t="shared" si="56"/>
        <v>-4.8598896508605296E-3</v>
      </c>
      <c r="P263">
        <f t="shared" si="57"/>
        <v>2.1448837377474055E-4</v>
      </c>
      <c r="Q263" s="8">
        <f t="shared" si="51"/>
        <v>1.464542159771239E-2</v>
      </c>
      <c r="S263">
        <v>16127.42</v>
      </c>
      <c r="T263">
        <f t="shared" si="58"/>
        <v>1.9355686898393835E-2</v>
      </c>
      <c r="U263">
        <f t="shared" si="59"/>
        <v>2.2449851095765916E-4</v>
      </c>
      <c r="V263" s="8">
        <f t="shared" si="52"/>
        <v>1.4983274373702804E-2</v>
      </c>
    </row>
    <row r="264" spans="2:22" x14ac:dyDescent="0.25">
      <c r="B264" s="2">
        <v>262</v>
      </c>
      <c r="C264" s="1">
        <v>39343</v>
      </c>
      <c r="D264">
        <v>13739.39</v>
      </c>
      <c r="E264">
        <f t="shared" si="48"/>
        <v>2.2084400841508808E-2</v>
      </c>
      <c r="F264">
        <f t="shared" si="53"/>
        <v>1.1928658613956752E-4</v>
      </c>
      <c r="G264" s="8">
        <f t="shared" si="49"/>
        <v>1.0921839869709109E-2</v>
      </c>
      <c r="I264">
        <v>6283.3</v>
      </c>
      <c r="J264">
        <f t="shared" si="54"/>
        <v>-9.5400124020161218E-4</v>
      </c>
      <c r="K264">
        <f t="shared" si="55"/>
        <v>2.2000133356674443E-4</v>
      </c>
      <c r="L264" s="8">
        <f t="shared" si="50"/>
        <v>1.4832441928648986E-2</v>
      </c>
      <c r="N264">
        <v>5549.35</v>
      </c>
      <c r="O264">
        <f t="shared" si="56"/>
        <v>1.8830385706961449E-3</v>
      </c>
      <c r="P264">
        <f t="shared" si="57"/>
        <v>1.9773775644976735E-4</v>
      </c>
      <c r="Q264" s="8">
        <f t="shared" si="51"/>
        <v>1.4061925773156653E-2</v>
      </c>
      <c r="S264">
        <v>15801.8</v>
      </c>
      <c r="T264">
        <f t="shared" si="58"/>
        <v>-2.019045823820554E-2</v>
      </c>
      <c r="U264">
        <f t="shared" si="59"/>
        <v>2.381905185113167E-4</v>
      </c>
      <c r="V264" s="8">
        <f t="shared" si="52"/>
        <v>1.5433422125741158E-2</v>
      </c>
    </row>
    <row r="265" spans="2:22" x14ac:dyDescent="0.25">
      <c r="B265" s="2">
        <v>263</v>
      </c>
      <c r="C265" s="1">
        <v>39344</v>
      </c>
      <c r="D265">
        <v>13815.56</v>
      </c>
      <c r="E265">
        <f t="shared" si="48"/>
        <v>5.5439142494681402E-3</v>
      </c>
      <c r="F265">
        <f t="shared" si="53"/>
        <v>1.3003727586510881E-4</v>
      </c>
      <c r="G265" s="8">
        <f t="shared" si="49"/>
        <v>1.1403388788650012E-2</v>
      </c>
      <c r="I265">
        <v>6460</v>
      </c>
      <c r="J265">
        <f t="shared" si="54"/>
        <v>2.812216510432413E-2</v>
      </c>
      <c r="K265">
        <f t="shared" si="55"/>
        <v>1.9563382455313968E-4</v>
      </c>
      <c r="L265" s="8">
        <f t="shared" si="50"/>
        <v>1.3986916191682127E-2</v>
      </c>
      <c r="N265">
        <v>5730.82</v>
      </c>
      <c r="O265">
        <f t="shared" si="56"/>
        <v>3.2701127159036524E-2</v>
      </c>
      <c r="P265">
        <f t="shared" si="57"/>
        <v>1.8069559584492963E-4</v>
      </c>
      <c r="Q265" s="8">
        <f t="shared" si="51"/>
        <v>1.3442306195178328E-2</v>
      </c>
      <c r="S265">
        <v>16381.54</v>
      </c>
      <c r="T265">
        <f t="shared" si="58"/>
        <v>3.6688225392044048E-2</v>
      </c>
      <c r="U265">
        <f t="shared" si="59"/>
        <v>2.5364436231568632E-4</v>
      </c>
      <c r="V265" s="8">
        <f t="shared" si="52"/>
        <v>1.5926216195810174E-2</v>
      </c>
    </row>
    <row r="266" spans="2:22" x14ac:dyDescent="0.25">
      <c r="B266" s="2">
        <v>264</v>
      </c>
      <c r="C266" s="1">
        <v>39345</v>
      </c>
      <c r="D266">
        <v>13766.7</v>
      </c>
      <c r="E266">
        <f t="shared" si="48"/>
        <v>-3.5365920744435089E-3</v>
      </c>
      <c r="F266">
        <f t="shared" si="53"/>
        <v>1.2713969417989121E-4</v>
      </c>
      <c r="G266" s="8">
        <f t="shared" si="49"/>
        <v>1.1275623893155146E-2</v>
      </c>
      <c r="I266">
        <v>6429</v>
      </c>
      <c r="J266">
        <f t="shared" si="54"/>
        <v>-4.7987616099071208E-3</v>
      </c>
      <c r="K266">
        <f t="shared" si="55"/>
        <v>2.6183495387856605E-4</v>
      </c>
      <c r="L266" s="8">
        <f t="shared" si="50"/>
        <v>1.6181314961354842E-2</v>
      </c>
      <c r="N266">
        <v>5688.76</v>
      </c>
      <c r="O266">
        <f t="shared" si="56"/>
        <v>-7.3392638400786433E-3</v>
      </c>
      <c r="P266">
        <f t="shared" si="57"/>
        <v>2.5868454967103278E-4</v>
      </c>
      <c r="Q266" s="8">
        <f t="shared" si="51"/>
        <v>1.6083673388596051E-2</v>
      </c>
      <c r="S266">
        <v>16413.79</v>
      </c>
      <c r="T266">
        <f t="shared" si="58"/>
        <v>1.9686793793501707E-3</v>
      </c>
      <c r="U266">
        <f t="shared" si="59"/>
        <v>3.5326130091850892E-4</v>
      </c>
      <c r="V266" s="8">
        <f t="shared" si="52"/>
        <v>1.879524676396958E-2</v>
      </c>
    </row>
    <row r="267" spans="2:22" x14ac:dyDescent="0.25">
      <c r="B267" s="2">
        <v>265</v>
      </c>
      <c r="C267" s="1">
        <v>39346</v>
      </c>
      <c r="D267">
        <v>13820.19</v>
      </c>
      <c r="E267">
        <f t="shared" si="48"/>
        <v>3.8854627470635505E-3</v>
      </c>
      <c r="F267">
        <f t="shared" si="53"/>
        <v>1.237947945608327E-4</v>
      </c>
      <c r="G267" s="8">
        <f t="shared" si="49"/>
        <v>1.1126310914262314E-2</v>
      </c>
      <c r="I267">
        <v>6456.7</v>
      </c>
      <c r="J267">
        <f t="shared" si="54"/>
        <v>4.3086016487789416E-3</v>
      </c>
      <c r="K267">
        <f t="shared" si="55"/>
        <v>2.3527465641264464E-4</v>
      </c>
      <c r="L267" s="8">
        <f t="shared" si="50"/>
        <v>1.5338665405198871E-2</v>
      </c>
      <c r="N267">
        <v>5700.65</v>
      </c>
      <c r="O267">
        <f t="shared" si="56"/>
        <v>2.0900864160202605E-3</v>
      </c>
      <c r="P267">
        <f t="shared" si="57"/>
        <v>2.4070969707842767E-4</v>
      </c>
      <c r="Q267" s="8">
        <f t="shared" si="51"/>
        <v>1.5514821851327448E-2</v>
      </c>
      <c r="S267">
        <v>16312.61</v>
      </c>
      <c r="T267">
        <f t="shared" si="58"/>
        <v>-6.1643288966168252E-3</v>
      </c>
      <c r="U267">
        <f t="shared" si="59"/>
        <v>3.2139997457373068E-4</v>
      </c>
      <c r="V267" s="8">
        <f t="shared" si="52"/>
        <v>1.7927631594098832E-2</v>
      </c>
    </row>
    <row r="268" spans="2:22" x14ac:dyDescent="0.25">
      <c r="B268" s="2">
        <v>266</v>
      </c>
      <c r="C268" s="1">
        <v>39350</v>
      </c>
      <c r="D268">
        <v>13778.65</v>
      </c>
      <c r="E268">
        <f t="shared" si="48"/>
        <v>-3.0057473884223642E-3</v>
      </c>
      <c r="F268">
        <f t="shared" si="53"/>
        <v>1.2062305243870511E-4</v>
      </c>
      <c r="G268" s="8">
        <f t="shared" si="49"/>
        <v>1.0982852654875468E-2</v>
      </c>
      <c r="I268">
        <v>6396.9</v>
      </c>
      <c r="J268">
        <f t="shared" si="54"/>
        <v>-9.2616971517958373E-3</v>
      </c>
      <c r="K268">
        <f t="shared" si="55"/>
        <v>2.1117192050460089E-4</v>
      </c>
      <c r="L268" s="8">
        <f t="shared" si="50"/>
        <v>1.453175558921223E-2</v>
      </c>
      <c r="N268">
        <v>5641.59</v>
      </c>
      <c r="O268">
        <f t="shared" si="56"/>
        <v>-1.0360222079938164E-2</v>
      </c>
      <c r="P268">
        <f t="shared" si="57"/>
        <v>2.199685392924041E-4</v>
      </c>
      <c r="Q268" s="8">
        <f t="shared" si="51"/>
        <v>1.483133639603674E-2</v>
      </c>
      <c r="S268">
        <v>16401.73</v>
      </c>
      <c r="T268">
        <f t="shared" si="58"/>
        <v>5.4632581787953599E-3</v>
      </c>
      <c r="U268">
        <f t="shared" si="59"/>
        <v>2.9555594309649724E-4</v>
      </c>
      <c r="V268" s="8">
        <f t="shared" si="52"/>
        <v>1.7191740548777985E-2</v>
      </c>
    </row>
    <row r="269" spans="2:22" x14ac:dyDescent="0.25">
      <c r="B269" s="2">
        <v>267</v>
      </c>
      <c r="C269" s="1">
        <v>39351</v>
      </c>
      <c r="D269">
        <v>13878.15</v>
      </c>
      <c r="E269">
        <f t="shared" si="48"/>
        <v>7.2213170375907652E-3</v>
      </c>
      <c r="F269">
        <f t="shared" si="53"/>
        <v>1.1736696546057286E-4</v>
      </c>
      <c r="G269" s="8">
        <f t="shared" si="49"/>
        <v>1.0833603530708185E-2</v>
      </c>
      <c r="I269">
        <v>6433</v>
      </c>
      <c r="J269">
        <f t="shared" si="54"/>
        <v>5.6433585017743541E-3</v>
      </c>
      <c r="K269">
        <f t="shared" si="55"/>
        <v>1.9722561833935407E-4</v>
      </c>
      <c r="L269" s="8">
        <f t="shared" si="50"/>
        <v>1.4043703868259046E-2</v>
      </c>
      <c r="N269">
        <v>5690.77</v>
      </c>
      <c r="O269">
        <f t="shared" si="56"/>
        <v>8.7174005909681999E-3</v>
      </c>
      <c r="P269">
        <f t="shared" si="57"/>
        <v>2.100838208559103E-4</v>
      </c>
      <c r="Q269" s="8">
        <f t="shared" si="51"/>
        <v>1.4494268551945293E-2</v>
      </c>
      <c r="S269">
        <v>16435.740000000002</v>
      </c>
      <c r="T269">
        <f t="shared" si="58"/>
        <v>2.0735617523274701E-3</v>
      </c>
      <c r="U269">
        <f t="shared" si="59"/>
        <v>2.7132531298831289E-4</v>
      </c>
      <c r="V269" s="8">
        <f t="shared" si="52"/>
        <v>1.6471955348054852E-2</v>
      </c>
    </row>
    <row r="270" spans="2:22" x14ac:dyDescent="0.25">
      <c r="B270" s="2">
        <v>268</v>
      </c>
      <c r="C270" s="1">
        <v>39352</v>
      </c>
      <c r="D270">
        <v>13912.94</v>
      </c>
      <c r="E270">
        <f t="shared" si="48"/>
        <v>2.5068182718878868E-3</v>
      </c>
      <c r="F270">
        <f t="shared" si="53"/>
        <v>1.1546389796945695E-4</v>
      </c>
      <c r="G270" s="8">
        <f t="shared" si="49"/>
        <v>1.0745412880362343E-2</v>
      </c>
      <c r="I270">
        <v>6486.4</v>
      </c>
      <c r="J270">
        <f t="shared" si="54"/>
        <v>8.3009482356598222E-3</v>
      </c>
      <c r="K270">
        <f t="shared" si="55"/>
        <v>1.7883212454699533E-4</v>
      </c>
      <c r="L270" s="8">
        <f t="shared" si="50"/>
        <v>1.337281288835656E-2</v>
      </c>
      <c r="N270">
        <v>5733.37</v>
      </c>
      <c r="O270">
        <f t="shared" si="56"/>
        <v>7.4858059629890946E-3</v>
      </c>
      <c r="P270">
        <f t="shared" si="57"/>
        <v>1.98316101407444E-4</v>
      </c>
      <c r="Q270" s="8">
        <f t="shared" si="51"/>
        <v>1.4082474974500896E-2</v>
      </c>
      <c r="S270">
        <v>16832.22</v>
      </c>
      <c r="T270">
        <f t="shared" si="58"/>
        <v>2.4123039181685735E-2</v>
      </c>
      <c r="U270">
        <f t="shared" si="59"/>
        <v>2.469745914181322E-4</v>
      </c>
      <c r="V270" s="8">
        <f t="shared" si="52"/>
        <v>1.5715425270037466E-2</v>
      </c>
    </row>
    <row r="271" spans="2:22" x14ac:dyDescent="0.25">
      <c r="B271" s="2">
        <v>269</v>
      </c>
      <c r="C271" s="1">
        <v>39353</v>
      </c>
      <c r="D271">
        <v>13895.63</v>
      </c>
      <c r="E271">
        <f t="shared" si="48"/>
        <v>-1.2441655034810262E-3</v>
      </c>
      <c r="F271">
        <f t="shared" si="53"/>
        <v>1.1227809760954505E-4</v>
      </c>
      <c r="G271" s="8">
        <f t="shared" si="49"/>
        <v>1.0596135975417881E-2</v>
      </c>
      <c r="I271">
        <v>6466.8</v>
      </c>
      <c r="J271">
        <f t="shared" si="54"/>
        <v>-3.0217069560926641E-3</v>
      </c>
      <c r="K271">
        <f t="shared" si="55"/>
        <v>1.6660601988746927E-4</v>
      </c>
      <c r="L271" s="8">
        <f t="shared" si="50"/>
        <v>1.2907595433986506E-2</v>
      </c>
      <c r="N271">
        <v>5715.69</v>
      </c>
      <c r="O271">
        <f t="shared" si="56"/>
        <v>-3.0837012088876683E-3</v>
      </c>
      <c r="P271">
        <f t="shared" si="57"/>
        <v>1.8582980274110076E-4</v>
      </c>
      <c r="Q271" s="8">
        <f t="shared" si="51"/>
        <v>1.3631940534681801E-2</v>
      </c>
      <c r="S271">
        <v>16785.689999999999</v>
      </c>
      <c r="T271">
        <f t="shared" si="58"/>
        <v>-2.7643412455399508E-3</v>
      </c>
      <c r="U271">
        <f t="shared" si="59"/>
        <v>2.7751917417940619E-4</v>
      </c>
      <c r="V271" s="8">
        <f t="shared" si="52"/>
        <v>1.6658906752227354E-2</v>
      </c>
    </row>
    <row r="272" spans="2:22" x14ac:dyDescent="0.25">
      <c r="B272" s="2">
        <v>270</v>
      </c>
      <c r="C272" s="1">
        <v>39356</v>
      </c>
      <c r="D272">
        <v>14087.55</v>
      </c>
      <c r="E272">
        <f t="shared" si="48"/>
        <v>1.3811536432677043E-2</v>
      </c>
      <c r="F272">
        <f t="shared" si="53"/>
        <v>1.0904705780212448E-4</v>
      </c>
      <c r="G272" s="8">
        <f t="shared" si="49"/>
        <v>1.0442559925713833E-2</v>
      </c>
      <c r="I272">
        <v>6506.2</v>
      </c>
      <c r="J272">
        <f t="shared" si="54"/>
        <v>6.0926578833425549E-3</v>
      </c>
      <c r="K272">
        <f t="shared" si="55"/>
        <v>1.4909148395214066E-4</v>
      </c>
      <c r="L272" s="8">
        <f t="shared" si="50"/>
        <v>1.2210302369398584E-2</v>
      </c>
      <c r="N272">
        <v>5773.26</v>
      </c>
      <c r="O272">
        <f t="shared" si="56"/>
        <v>1.0072274738483126E-2</v>
      </c>
      <c r="P272">
        <f t="shared" si="57"/>
        <v>1.7035601901250417E-4</v>
      </c>
      <c r="Q272" s="8">
        <f t="shared" si="51"/>
        <v>1.305205037580319E-2</v>
      </c>
      <c r="S272">
        <v>16845.96</v>
      </c>
      <c r="T272">
        <f t="shared" si="58"/>
        <v>3.5905583863398193E-3</v>
      </c>
      <c r="U272">
        <f t="shared" si="59"/>
        <v>2.5290837750835838E-4</v>
      </c>
      <c r="V272" s="8">
        <f t="shared" si="52"/>
        <v>1.5903093331435816E-2</v>
      </c>
    </row>
    <row r="273" spans="2:22" x14ac:dyDescent="0.25">
      <c r="B273" s="2">
        <v>271</v>
      </c>
      <c r="C273" s="1">
        <v>39357</v>
      </c>
      <c r="D273">
        <v>14047.31</v>
      </c>
      <c r="E273">
        <f t="shared" si="48"/>
        <v>-2.856422869838956E-3</v>
      </c>
      <c r="F273">
        <f t="shared" si="53"/>
        <v>1.114313501356591E-4</v>
      </c>
      <c r="G273" s="8">
        <f t="shared" si="49"/>
        <v>1.0556104875173375E-2</v>
      </c>
      <c r="I273">
        <v>6500.4</v>
      </c>
      <c r="J273">
        <f t="shared" si="54"/>
        <v>-8.9145737911533343E-4</v>
      </c>
      <c r="K273">
        <f t="shared" si="55"/>
        <v>1.3663797483477882E-4</v>
      </c>
      <c r="L273" s="8">
        <f t="shared" si="50"/>
        <v>1.1689224731981964E-2</v>
      </c>
      <c r="N273">
        <v>5799.27</v>
      </c>
      <c r="O273">
        <f t="shared" si="56"/>
        <v>4.5052535309340336E-3</v>
      </c>
      <c r="P273">
        <f t="shared" si="57"/>
        <v>1.6430893329345901E-4</v>
      </c>
      <c r="Q273" s="8">
        <f t="shared" si="51"/>
        <v>1.2818304618531227E-2</v>
      </c>
      <c r="S273">
        <v>17046.78</v>
      </c>
      <c r="T273">
        <f t="shared" si="58"/>
        <v>1.1920959090488148E-2</v>
      </c>
      <c r="U273">
        <f t="shared" si="59"/>
        <v>2.3102070786975196E-4</v>
      </c>
      <c r="V273" s="8">
        <f t="shared" si="52"/>
        <v>1.5199365377204141E-2</v>
      </c>
    </row>
    <row r="274" spans="2:22" x14ac:dyDescent="0.25">
      <c r="B274" s="2">
        <v>272</v>
      </c>
      <c r="C274" s="1">
        <v>39358</v>
      </c>
      <c r="D274">
        <v>13968.05</v>
      </c>
      <c r="E274">
        <f t="shared" si="48"/>
        <v>-5.642361420086851E-3</v>
      </c>
      <c r="F274">
        <f t="shared" si="53"/>
        <v>1.0841792890389886E-4</v>
      </c>
      <c r="G274" s="8">
        <f t="shared" si="49"/>
        <v>1.0412393044055668E-2</v>
      </c>
      <c r="I274">
        <v>6535.2</v>
      </c>
      <c r="J274">
        <f t="shared" si="54"/>
        <v>5.3535167066642332E-3</v>
      </c>
      <c r="K274">
        <f t="shared" si="55"/>
        <v>1.2152937126931887E-4</v>
      </c>
      <c r="L274" s="8">
        <f t="shared" si="50"/>
        <v>1.1024036069848414E-2</v>
      </c>
      <c r="N274">
        <v>5806.18</v>
      </c>
      <c r="O274">
        <f t="shared" si="56"/>
        <v>1.1915292786850507E-3</v>
      </c>
      <c r="P274">
        <f t="shared" si="57"/>
        <v>1.516705640140384E-4</v>
      </c>
      <c r="Q274" s="8">
        <f t="shared" si="51"/>
        <v>1.2315460365493382E-2</v>
      </c>
      <c r="S274">
        <v>17199.89</v>
      </c>
      <c r="T274">
        <f t="shared" si="58"/>
        <v>8.981754912071406E-3</v>
      </c>
      <c r="U274">
        <f t="shared" si="59"/>
        <v>2.2291265631542467E-4</v>
      </c>
      <c r="V274" s="8">
        <f t="shared" si="52"/>
        <v>1.4930259753782741E-2</v>
      </c>
    </row>
    <row r="275" spans="2:22" x14ac:dyDescent="0.25">
      <c r="B275" s="2">
        <v>273</v>
      </c>
      <c r="C275" s="1">
        <v>39359</v>
      </c>
      <c r="D275">
        <v>13974.31</v>
      </c>
      <c r="E275">
        <f t="shared" si="48"/>
        <v>4.4816563514593795E-4</v>
      </c>
      <c r="F275">
        <f t="shared" si="53"/>
        <v>1.0618332091270824E-4</v>
      </c>
      <c r="G275" s="8">
        <f t="shared" si="49"/>
        <v>1.0304529145609141E-2</v>
      </c>
      <c r="I275">
        <v>6547.9</v>
      </c>
      <c r="J275">
        <f t="shared" si="54"/>
        <v>1.943322316072931E-3</v>
      </c>
      <c r="K275">
        <f t="shared" si="55"/>
        <v>1.1120037747341607E-4</v>
      </c>
      <c r="L275" s="8">
        <f t="shared" si="50"/>
        <v>1.0545158959134569E-2</v>
      </c>
      <c r="N275">
        <v>5804.39</v>
      </c>
      <c r="O275">
        <f t="shared" si="56"/>
        <v>-3.0829219900174704E-4</v>
      </c>
      <c r="P275">
        <f t="shared" si="57"/>
        <v>1.3848464664679172E-4</v>
      </c>
      <c r="Q275" s="8">
        <f t="shared" si="51"/>
        <v>1.1767949976388909E-2</v>
      </c>
      <c r="S275">
        <v>17092.490000000002</v>
      </c>
      <c r="T275">
        <f t="shared" si="58"/>
        <v>-6.2442259805148646E-3</v>
      </c>
      <c r="U275">
        <f t="shared" si="59"/>
        <v>2.0994137631292101E-4</v>
      </c>
      <c r="V275" s="8">
        <f t="shared" si="52"/>
        <v>1.4489353895633892E-2</v>
      </c>
    </row>
    <row r="276" spans="2:22" x14ac:dyDescent="0.25">
      <c r="B276" s="2">
        <v>274</v>
      </c>
      <c r="C276" s="1">
        <v>39360</v>
      </c>
      <c r="D276">
        <v>14066.01</v>
      </c>
      <c r="E276">
        <f t="shared" si="48"/>
        <v>6.5620413458697228E-3</v>
      </c>
      <c r="F276">
        <f t="shared" si="53"/>
        <v>1.0309081561831115E-4</v>
      </c>
      <c r="G276" s="8">
        <f t="shared" si="49"/>
        <v>1.0153364743685275E-2</v>
      </c>
      <c r="I276">
        <v>6595.8</v>
      </c>
      <c r="J276">
        <f t="shared" si="54"/>
        <v>7.3153224697995612E-3</v>
      </c>
      <c r="K276">
        <f t="shared" si="55"/>
        <v>9.925260375442588E-5</v>
      </c>
      <c r="L276" s="8">
        <f t="shared" si="50"/>
        <v>9.9625601004172549E-3</v>
      </c>
      <c r="N276">
        <v>5843.24</v>
      </c>
      <c r="O276">
        <f t="shared" si="56"/>
        <v>6.6932097946553306E-3</v>
      </c>
      <c r="P276">
        <f t="shared" si="57"/>
        <v>1.2633966241483503E-4</v>
      </c>
      <c r="Q276" s="8">
        <f t="shared" si="51"/>
        <v>1.1240091744057743E-2</v>
      </c>
      <c r="S276">
        <v>17065.04</v>
      </c>
      <c r="T276">
        <f t="shared" si="58"/>
        <v>-1.6059684691932378E-3</v>
      </c>
      <c r="U276">
        <f t="shared" si="59"/>
        <v>1.9435193546972075E-4</v>
      </c>
      <c r="V276" s="8">
        <f t="shared" si="52"/>
        <v>1.3941016299743744E-2</v>
      </c>
    </row>
    <row r="277" spans="2:22" x14ac:dyDescent="0.25">
      <c r="B277" s="2">
        <v>275</v>
      </c>
      <c r="C277" s="1">
        <v>39364</v>
      </c>
      <c r="D277">
        <v>14164.53</v>
      </c>
      <c r="E277">
        <f t="shared" si="48"/>
        <v>7.0041184387043967E-3</v>
      </c>
      <c r="F277">
        <f t="shared" si="53"/>
        <v>1.013391634615324E-4</v>
      </c>
      <c r="G277" s="8">
        <f t="shared" si="49"/>
        <v>1.0066735491783441E-2</v>
      </c>
      <c r="I277">
        <v>6615.4</v>
      </c>
      <c r="J277">
        <f t="shared" si="54"/>
        <v>2.9715879802297606E-3</v>
      </c>
      <c r="K277">
        <f t="shared" si="55"/>
        <v>9.4165511462057254E-5</v>
      </c>
      <c r="L277" s="8">
        <f t="shared" si="50"/>
        <v>9.7038915627730114E-3</v>
      </c>
      <c r="N277">
        <v>5861.93</v>
      </c>
      <c r="O277">
        <f t="shared" si="56"/>
        <v>3.1985679177991165E-3</v>
      </c>
      <c r="P277">
        <f t="shared" si="57"/>
        <v>1.1918371034658325E-4</v>
      </c>
      <c r="Q277" s="8">
        <f t="shared" si="51"/>
        <v>1.0917129217270593E-2</v>
      </c>
      <c r="S277">
        <v>17159.900000000001</v>
      </c>
      <c r="T277">
        <f t="shared" si="58"/>
        <v>5.558732941733543E-3</v>
      </c>
      <c r="U277">
        <f t="shared" si="59"/>
        <v>1.7686370542735033E-4</v>
      </c>
      <c r="V277" s="8">
        <f t="shared" si="52"/>
        <v>1.3299011445492869E-2</v>
      </c>
    </row>
    <row r="278" spans="2:22" x14ac:dyDescent="0.25">
      <c r="B278" s="2">
        <v>276</v>
      </c>
      <c r="C278" s="1">
        <v>39365</v>
      </c>
      <c r="D278">
        <v>14078.69</v>
      </c>
      <c r="E278">
        <f t="shared" si="48"/>
        <v>-6.0602081396276576E-3</v>
      </c>
      <c r="F278">
        <f t="shared" si="53"/>
        <v>9.9813620776302122E-5</v>
      </c>
      <c r="G278" s="8">
        <f t="shared" si="49"/>
        <v>9.990676692612074E-3</v>
      </c>
      <c r="I278">
        <v>6633</v>
      </c>
      <c r="J278">
        <f t="shared" si="54"/>
        <v>2.6604589291653363E-3</v>
      </c>
      <c r="K278">
        <f t="shared" si="55"/>
        <v>8.4674461459496452E-5</v>
      </c>
      <c r="L278" s="8">
        <f t="shared" si="50"/>
        <v>9.2018727148062886E-3</v>
      </c>
      <c r="N278">
        <v>5838.49</v>
      </c>
      <c r="O278">
        <f t="shared" si="56"/>
        <v>-3.9986830276036237E-3</v>
      </c>
      <c r="P278">
        <f t="shared" si="57"/>
        <v>1.0962207487961037E-4</v>
      </c>
      <c r="Q278" s="8">
        <f t="shared" si="51"/>
        <v>1.0470056106803361E-2</v>
      </c>
      <c r="S278">
        <v>17177.89</v>
      </c>
      <c r="T278">
        <f t="shared" si="58"/>
        <v>1.0483744077761502E-3</v>
      </c>
      <c r="U278">
        <f t="shared" si="59"/>
        <v>1.6355287415136381E-4</v>
      </c>
      <c r="V278" s="8">
        <f t="shared" si="52"/>
        <v>1.2788779228345598E-2</v>
      </c>
    </row>
    <row r="279" spans="2:22" x14ac:dyDescent="0.25">
      <c r="B279" s="2">
        <v>277</v>
      </c>
      <c r="C279" s="1">
        <v>39366</v>
      </c>
      <c r="D279">
        <v>14015.12</v>
      </c>
      <c r="E279">
        <f t="shared" si="48"/>
        <v>-4.5153348784581311E-3</v>
      </c>
      <c r="F279">
        <f t="shared" si="53"/>
        <v>9.7972765164709591E-5</v>
      </c>
      <c r="G279" s="8">
        <f t="shared" si="49"/>
        <v>9.8981192741201905E-3</v>
      </c>
      <c r="I279">
        <v>6724.5</v>
      </c>
      <c r="J279">
        <f t="shared" si="54"/>
        <v>1.3794663048394391E-2</v>
      </c>
      <c r="K279">
        <f t="shared" si="55"/>
        <v>7.6044122466454382E-5</v>
      </c>
      <c r="L279" s="8">
        <f t="shared" si="50"/>
        <v>8.7203281169033076E-3</v>
      </c>
      <c r="N279">
        <v>5862.83</v>
      </c>
      <c r="O279">
        <f t="shared" si="56"/>
        <v>4.1688861332296783E-3</v>
      </c>
      <c r="P279">
        <f t="shared" si="57"/>
        <v>1.0140493617922093E-4</v>
      </c>
      <c r="Q279" s="8">
        <f t="shared" si="51"/>
        <v>1.0070001796386181E-2</v>
      </c>
      <c r="S279">
        <v>17458.98</v>
      </c>
      <c r="T279">
        <f t="shared" si="58"/>
        <v>1.6363476538736724E-2</v>
      </c>
      <c r="U279">
        <f t="shared" si="59"/>
        <v>1.4873831673392821E-4</v>
      </c>
      <c r="V279" s="8">
        <f t="shared" si="52"/>
        <v>1.2195831941033306E-2</v>
      </c>
    </row>
    <row r="280" spans="2:22" x14ac:dyDescent="0.25">
      <c r="B280" s="2">
        <v>278</v>
      </c>
      <c r="C280" s="1">
        <v>39367</v>
      </c>
      <c r="D280">
        <v>14093.08</v>
      </c>
      <c r="E280">
        <f t="shared" si="48"/>
        <v>5.5625638596029942E-3</v>
      </c>
      <c r="F280">
        <f t="shared" si="53"/>
        <v>9.5708895203455729E-5</v>
      </c>
      <c r="G280" s="8">
        <f t="shared" si="49"/>
        <v>9.7830923129374452E-3</v>
      </c>
      <c r="I280">
        <v>6730.7</v>
      </c>
      <c r="J280">
        <f t="shared" si="54"/>
        <v>9.2200163580932683E-4</v>
      </c>
      <c r="K280">
        <f t="shared" si="55"/>
        <v>8.8750948423216769E-5</v>
      </c>
      <c r="L280" s="8">
        <f t="shared" si="50"/>
        <v>9.4207721776517223E-3</v>
      </c>
      <c r="N280">
        <v>5843.95</v>
      </c>
      <c r="O280">
        <f t="shared" si="56"/>
        <v>-3.2202878132233255E-3</v>
      </c>
      <c r="P280">
        <f t="shared" si="57"/>
        <v>9.4030926692445564E-5</v>
      </c>
      <c r="Q280" s="8">
        <f t="shared" si="51"/>
        <v>9.6969545060521748E-3</v>
      </c>
      <c r="S280">
        <v>17331.169999999998</v>
      </c>
      <c r="T280">
        <f t="shared" si="58"/>
        <v>-7.3205880297704286E-3</v>
      </c>
      <c r="U280">
        <f t="shared" si="59"/>
        <v>1.5959250151344607E-4</v>
      </c>
      <c r="V280" s="8">
        <f t="shared" si="52"/>
        <v>1.2632992579489868E-2</v>
      </c>
    </row>
    <row r="281" spans="2:22" x14ac:dyDescent="0.25">
      <c r="B281" s="2">
        <v>279</v>
      </c>
      <c r="C281" s="1">
        <v>39370</v>
      </c>
      <c r="D281">
        <v>13984.8</v>
      </c>
      <c r="E281">
        <f t="shared" si="48"/>
        <v>-7.6832033877619835E-3</v>
      </c>
      <c r="F281">
        <f t="shared" si="53"/>
        <v>9.381903918927699E-5</v>
      </c>
      <c r="G281" s="8">
        <f t="shared" si="49"/>
        <v>9.6860228778006194E-3</v>
      </c>
      <c r="I281">
        <v>6644.5</v>
      </c>
      <c r="J281">
        <f t="shared" si="54"/>
        <v>-1.2806988871885513E-2</v>
      </c>
      <c r="K281">
        <f t="shared" si="55"/>
        <v>7.8974540771847406E-5</v>
      </c>
      <c r="L281" s="8">
        <f t="shared" si="50"/>
        <v>8.886762108431135E-3</v>
      </c>
      <c r="N281">
        <v>5807.44</v>
      </c>
      <c r="O281">
        <f t="shared" si="56"/>
        <v>-6.2474867170321819E-3</v>
      </c>
      <c r="P281">
        <f t="shared" si="57"/>
        <v>8.6688918790861624E-5</v>
      </c>
      <c r="Q281" s="8">
        <f t="shared" si="51"/>
        <v>9.3106884165920639E-3</v>
      </c>
      <c r="S281">
        <v>17358.150000000001</v>
      </c>
      <c r="T281">
        <f t="shared" si="58"/>
        <v>1.5567327537611832E-3</v>
      </c>
      <c r="U281">
        <f t="shared" si="59"/>
        <v>1.4992596654641994E-4</v>
      </c>
      <c r="V281" s="8">
        <f t="shared" si="52"/>
        <v>1.2244425937806147E-2</v>
      </c>
    </row>
    <row r="282" spans="2:22" x14ac:dyDescent="0.25">
      <c r="B282" s="2">
        <v>280</v>
      </c>
      <c r="C282" s="1">
        <v>39371</v>
      </c>
      <c r="D282">
        <v>13912.94</v>
      </c>
      <c r="E282">
        <f t="shared" si="48"/>
        <v>-5.1384360162461222E-3</v>
      </c>
      <c r="F282">
        <f t="shared" si="53"/>
        <v>9.2803962854460671E-5</v>
      </c>
      <c r="G282" s="8">
        <f t="shared" si="49"/>
        <v>9.6334813465569474E-3</v>
      </c>
      <c r="I282">
        <v>6614.3</v>
      </c>
      <c r="J282">
        <f t="shared" si="54"/>
        <v>-4.5451124990593447E-3</v>
      </c>
      <c r="K282">
        <f t="shared" si="55"/>
        <v>8.8433252965352345E-5</v>
      </c>
      <c r="L282" s="8">
        <f t="shared" si="50"/>
        <v>9.4038956270979714E-3</v>
      </c>
      <c r="N282">
        <v>5774.36</v>
      </c>
      <c r="O282">
        <f t="shared" si="56"/>
        <v>-5.6961415012466649E-3</v>
      </c>
      <c r="P282">
        <f t="shared" si="57"/>
        <v>8.2506497820902081E-5</v>
      </c>
      <c r="Q282" s="8">
        <f t="shared" si="51"/>
        <v>9.0833087485179143E-3</v>
      </c>
      <c r="S282">
        <v>17137.919999999998</v>
      </c>
      <c r="T282">
        <f t="shared" si="58"/>
        <v>-1.2687411964984931E-2</v>
      </c>
      <c r="U282">
        <f t="shared" si="59"/>
        <v>1.3647484881436361E-4</v>
      </c>
      <c r="V282" s="8">
        <f t="shared" si="52"/>
        <v>1.1682245024581688E-2</v>
      </c>
    </row>
    <row r="283" spans="2:22" x14ac:dyDescent="0.25">
      <c r="B283" s="2">
        <v>281</v>
      </c>
      <c r="C283" s="1">
        <v>39372</v>
      </c>
      <c r="D283">
        <v>13892.54</v>
      </c>
      <c r="E283">
        <f t="shared" si="48"/>
        <v>-1.466260905315457E-3</v>
      </c>
      <c r="F283">
        <f t="shared" si="53"/>
        <v>9.0866437624893281E-5</v>
      </c>
      <c r="G283" s="8">
        <f t="shared" si="49"/>
        <v>9.5323888729370084E-3</v>
      </c>
      <c r="I283">
        <v>6677.7</v>
      </c>
      <c r="J283">
        <f t="shared" si="54"/>
        <v>9.5852924723704141E-3</v>
      </c>
      <c r="K283">
        <f t="shared" si="55"/>
        <v>8.0895237689755821E-5</v>
      </c>
      <c r="L283" s="8">
        <f t="shared" si="50"/>
        <v>8.9941779885521402E-3</v>
      </c>
      <c r="N283">
        <v>5818.8</v>
      </c>
      <c r="O283">
        <f t="shared" si="56"/>
        <v>7.6960909953658089E-3</v>
      </c>
      <c r="P283">
        <f t="shared" si="57"/>
        <v>7.8113222565280214E-5</v>
      </c>
      <c r="Q283" s="8">
        <f t="shared" si="51"/>
        <v>8.8381685074047003E-3</v>
      </c>
      <c r="S283">
        <v>16955.310000000001</v>
      </c>
      <c r="T283">
        <f t="shared" si="58"/>
        <v>-1.065531873179458E-2</v>
      </c>
      <c r="U283">
        <f t="shared" si="59"/>
        <v>1.3870865998926344E-4</v>
      </c>
      <c r="V283" s="8">
        <f t="shared" si="52"/>
        <v>1.1777464072934523E-2</v>
      </c>
    </row>
    <row r="284" spans="2:22" x14ac:dyDescent="0.25">
      <c r="B284" s="2">
        <v>282</v>
      </c>
      <c r="C284" s="1">
        <v>39373</v>
      </c>
      <c r="D284">
        <v>13888.96</v>
      </c>
      <c r="E284">
        <f t="shared" si="48"/>
        <v>-2.5769225785937964E-4</v>
      </c>
      <c r="F284">
        <f t="shared" si="53"/>
        <v>8.8277742521105333E-5</v>
      </c>
      <c r="G284" s="8">
        <f t="shared" si="49"/>
        <v>9.3956235834086778E-3</v>
      </c>
      <c r="I284">
        <v>6609.4</v>
      </c>
      <c r="J284">
        <f t="shared" si="54"/>
        <v>-1.0228072539946417E-2</v>
      </c>
      <c r="K284">
        <f t="shared" si="55"/>
        <v>8.2116731031072222E-5</v>
      </c>
      <c r="L284" s="8">
        <f t="shared" si="50"/>
        <v>9.0618282388860265E-3</v>
      </c>
      <c r="N284">
        <v>5767.24</v>
      </c>
      <c r="O284">
        <f t="shared" si="56"/>
        <v>-8.8609335258129501E-3</v>
      </c>
      <c r="P284">
        <f t="shared" si="57"/>
        <v>7.645602676927007E-5</v>
      </c>
      <c r="Q284" s="8">
        <f t="shared" si="51"/>
        <v>8.7439136986403338E-3</v>
      </c>
      <c r="S284">
        <v>17106.09</v>
      </c>
      <c r="T284">
        <f t="shared" si="58"/>
        <v>8.8927893385611252E-3</v>
      </c>
      <c r="U284">
        <f t="shared" si="59"/>
        <v>1.3641308698581411E-4</v>
      </c>
      <c r="V284" s="8">
        <f t="shared" si="52"/>
        <v>1.1679601319643325E-2</v>
      </c>
    </row>
    <row r="285" spans="2:22" x14ac:dyDescent="0.25">
      <c r="B285" s="2">
        <v>283</v>
      </c>
      <c r="C285" s="1">
        <v>39374</v>
      </c>
      <c r="D285">
        <v>13522.02</v>
      </c>
      <c r="E285">
        <f t="shared" si="48"/>
        <v>-2.641954473193088E-2</v>
      </c>
      <c r="F285">
        <f t="shared" si="53"/>
        <v>8.5703788250129261E-5</v>
      </c>
      <c r="G285" s="8">
        <f t="shared" si="49"/>
        <v>9.2576340525065727E-3</v>
      </c>
      <c r="I285">
        <v>6527.9</v>
      </c>
      <c r="J285">
        <f t="shared" si="54"/>
        <v>-1.2330922625351773E-2</v>
      </c>
      <c r="K285">
        <f t="shared" si="55"/>
        <v>8.4618837003235691E-5</v>
      </c>
      <c r="L285" s="8">
        <f t="shared" si="50"/>
        <v>9.1988497652280253E-3</v>
      </c>
      <c r="N285">
        <v>5740.48</v>
      </c>
      <c r="O285">
        <f t="shared" si="56"/>
        <v>-4.6400011097162972E-3</v>
      </c>
      <c r="P285">
        <f t="shared" si="57"/>
        <v>7.6636821265773015E-5</v>
      </c>
      <c r="Q285" s="8">
        <f t="shared" si="51"/>
        <v>8.7542458993206847E-3</v>
      </c>
      <c r="S285">
        <v>16814.37</v>
      </c>
      <c r="T285">
        <f t="shared" si="58"/>
        <v>-1.7053575656389108E-2</v>
      </c>
      <c r="U285">
        <f t="shared" si="59"/>
        <v>1.3118489799585724E-4</v>
      </c>
      <c r="V285" s="8">
        <f t="shared" si="52"/>
        <v>1.1453597600573247E-2</v>
      </c>
    </row>
    <row r="286" spans="2:22" x14ac:dyDescent="0.25">
      <c r="B286" s="2">
        <v>284</v>
      </c>
      <c r="C286" s="1">
        <v>39377</v>
      </c>
      <c r="D286">
        <v>13566.97</v>
      </c>
      <c r="E286">
        <f t="shared" si="48"/>
        <v>3.3242074778767451E-3</v>
      </c>
      <c r="F286">
        <f t="shared" si="53"/>
        <v>1.0357000355057472E-4</v>
      </c>
      <c r="G286" s="8">
        <f t="shared" si="49"/>
        <v>1.0176934879941736E-2</v>
      </c>
      <c r="I286">
        <v>6459.3</v>
      </c>
      <c r="J286">
        <f t="shared" si="54"/>
        <v>-1.0508739410836481E-2</v>
      </c>
      <c r="K286">
        <f t="shared" si="55"/>
        <v>9.2118771425764848E-5</v>
      </c>
      <c r="L286" s="8">
        <f t="shared" si="50"/>
        <v>9.597852438215794E-3</v>
      </c>
      <c r="N286">
        <v>5661.27</v>
      </c>
      <c r="O286">
        <f t="shared" si="56"/>
        <v>-1.3798497686604454E-2</v>
      </c>
      <c r="P286">
        <f t="shared" si="57"/>
        <v>7.1800647190155698E-5</v>
      </c>
      <c r="Q286" s="8">
        <f t="shared" si="51"/>
        <v>8.4735262547628708E-3</v>
      </c>
      <c r="S286">
        <v>16438.47</v>
      </c>
      <c r="T286">
        <f t="shared" si="58"/>
        <v>-2.2355877740289874E-2</v>
      </c>
      <c r="U286">
        <f t="shared" si="59"/>
        <v>1.4574281794192602E-4</v>
      </c>
      <c r="V286" s="8">
        <f t="shared" si="52"/>
        <v>1.2072399013531901E-2</v>
      </c>
    </row>
    <row r="287" spans="2:22" x14ac:dyDescent="0.25">
      <c r="B287" s="2">
        <v>285</v>
      </c>
      <c r="C287" s="1">
        <v>39378</v>
      </c>
      <c r="D287">
        <v>13676.23</v>
      </c>
      <c r="E287">
        <f t="shared" si="48"/>
        <v>8.0533825902172861E-3</v>
      </c>
      <c r="F287">
        <f t="shared" si="53"/>
        <v>1.0087033533194037E-4</v>
      </c>
      <c r="G287" s="8">
        <f t="shared" si="49"/>
        <v>1.0043422490960956E-2</v>
      </c>
      <c r="I287">
        <v>6514</v>
      </c>
      <c r="J287">
        <f t="shared" si="54"/>
        <v>8.468409889616493E-3</v>
      </c>
      <c r="K287">
        <f t="shared" si="55"/>
        <v>9.4155762491543831E-5</v>
      </c>
      <c r="L287" s="8">
        <f t="shared" si="50"/>
        <v>9.7033892270455592E-3</v>
      </c>
      <c r="N287">
        <v>5705.05</v>
      </c>
      <c r="O287">
        <f t="shared" si="56"/>
        <v>7.733247133593653E-3</v>
      </c>
      <c r="P287">
        <f t="shared" si="57"/>
        <v>8.2208723317689418E-5</v>
      </c>
      <c r="Q287" s="8">
        <f t="shared" si="51"/>
        <v>9.0669026308706664E-3</v>
      </c>
      <c r="S287">
        <v>16450.580000000002</v>
      </c>
      <c r="T287">
        <f t="shared" si="58"/>
        <v>7.3668656511223865E-4</v>
      </c>
      <c r="U287">
        <f t="shared" si="59"/>
        <v>1.7802881373598948E-4</v>
      </c>
      <c r="V287" s="8">
        <f t="shared" si="52"/>
        <v>1.3342743860840224E-2</v>
      </c>
    </row>
    <row r="288" spans="2:22" x14ac:dyDescent="0.25">
      <c r="B288" s="2">
        <v>286</v>
      </c>
      <c r="C288" s="1">
        <v>39379</v>
      </c>
      <c r="D288">
        <v>13675.25</v>
      </c>
      <c r="E288">
        <f t="shared" si="48"/>
        <v>-7.1657174528328606E-5</v>
      </c>
      <c r="F288">
        <f t="shared" si="53"/>
        <v>9.9819486818782728E-5</v>
      </c>
      <c r="G288" s="8">
        <f t="shared" si="49"/>
        <v>9.9909702641326446E-3</v>
      </c>
      <c r="I288">
        <v>6482</v>
      </c>
      <c r="J288">
        <f t="shared" si="54"/>
        <v>-4.9124961621123736E-3</v>
      </c>
      <c r="K288">
        <f t="shared" si="55"/>
        <v>9.1659767038864185E-5</v>
      </c>
      <c r="L288" s="8">
        <f t="shared" si="50"/>
        <v>9.5739107494724526E-3</v>
      </c>
      <c r="N288">
        <v>5674.67</v>
      </c>
      <c r="O288">
        <f t="shared" si="56"/>
        <v>-5.3251067037098903E-3</v>
      </c>
      <c r="P288">
        <f t="shared" si="57"/>
        <v>8.0242420933157154E-5</v>
      </c>
      <c r="Q288" s="8">
        <f t="shared" si="51"/>
        <v>8.9578134013361295E-3</v>
      </c>
      <c r="S288">
        <v>16358.39</v>
      </c>
      <c r="T288">
        <f t="shared" si="58"/>
        <v>-5.6040577292716925E-3</v>
      </c>
      <c r="U288">
        <f t="shared" si="59"/>
        <v>1.6184342221962515E-4</v>
      </c>
      <c r="V288" s="8">
        <f t="shared" si="52"/>
        <v>1.2721769618241998E-2</v>
      </c>
    </row>
    <row r="289" spans="2:22" x14ac:dyDescent="0.25">
      <c r="B289" s="2">
        <v>287</v>
      </c>
      <c r="C289" s="1">
        <v>39380</v>
      </c>
      <c r="D289">
        <v>13671.92</v>
      </c>
      <c r="E289">
        <f t="shared" si="48"/>
        <v>-2.4350560318823621E-4</v>
      </c>
      <c r="F289">
        <f t="shared" si="53"/>
        <v>9.6906963486710591E-5</v>
      </c>
      <c r="G289" s="8">
        <f t="shared" si="49"/>
        <v>9.8441334553484496E-3</v>
      </c>
      <c r="I289">
        <v>6576.3</v>
      </c>
      <c r="J289">
        <f t="shared" si="54"/>
        <v>1.4547979018821379E-2</v>
      </c>
      <c r="K289">
        <f t="shared" si="55"/>
        <v>8.4149340853422402E-5</v>
      </c>
      <c r="L289" s="8">
        <f t="shared" si="50"/>
        <v>9.1732949834518237E-3</v>
      </c>
      <c r="N289">
        <v>5760.3</v>
      </c>
      <c r="O289">
        <f t="shared" si="56"/>
        <v>1.5089864256423741E-2</v>
      </c>
      <c r="P289">
        <f t="shared" si="57"/>
        <v>7.5688968179949282E-5</v>
      </c>
      <c r="Q289" s="8">
        <f t="shared" si="51"/>
        <v>8.6999406997949873E-3</v>
      </c>
      <c r="S289">
        <v>16284.17</v>
      </c>
      <c r="T289">
        <f t="shared" si="58"/>
        <v>-4.5371213181736921E-3</v>
      </c>
      <c r="U289">
        <f t="shared" si="59"/>
        <v>1.4994846616932472E-4</v>
      </c>
      <c r="V289" s="8">
        <f t="shared" si="52"/>
        <v>1.2245344673357493E-2</v>
      </c>
    </row>
    <row r="290" spans="2:22" x14ac:dyDescent="0.25">
      <c r="B290" s="2">
        <v>288</v>
      </c>
      <c r="C290" s="1">
        <v>39381</v>
      </c>
      <c r="D290">
        <v>13806.7</v>
      </c>
      <c r="E290">
        <f t="shared" si="48"/>
        <v>9.8581618382787978E-3</v>
      </c>
      <c r="F290">
        <f t="shared" si="53"/>
        <v>9.408100621361607E-5</v>
      </c>
      <c r="G290" s="8">
        <f t="shared" si="49"/>
        <v>9.6995363916847106E-3</v>
      </c>
      <c r="I290">
        <v>6661.3</v>
      </c>
      <c r="J290">
        <f t="shared" si="54"/>
        <v>1.292520110092301E-2</v>
      </c>
      <c r="K290">
        <f t="shared" si="55"/>
        <v>9.8329369866627505E-5</v>
      </c>
      <c r="L290" s="8">
        <f t="shared" si="50"/>
        <v>9.9161166727014406E-3</v>
      </c>
      <c r="N290">
        <v>5794.87</v>
      </c>
      <c r="O290">
        <f t="shared" si="56"/>
        <v>6.0014235369685101E-3</v>
      </c>
      <c r="P290">
        <f t="shared" si="57"/>
        <v>8.9029711776536261E-5</v>
      </c>
      <c r="Q290" s="8">
        <f t="shared" si="51"/>
        <v>9.4355557216592324E-3</v>
      </c>
      <c r="S290">
        <v>16505.63</v>
      </c>
      <c r="T290">
        <f t="shared" si="58"/>
        <v>1.3599710639228216E-2</v>
      </c>
      <c r="U290">
        <f t="shared" si="59"/>
        <v>1.3815153860866923E-4</v>
      </c>
      <c r="V290" s="8">
        <f t="shared" si="52"/>
        <v>1.1753788266285438E-2</v>
      </c>
    </row>
    <row r="291" spans="2:22" x14ac:dyDescent="0.25">
      <c r="B291" s="2">
        <v>289</v>
      </c>
      <c r="C291" s="1">
        <v>39384</v>
      </c>
      <c r="D291">
        <v>13870.26</v>
      </c>
      <c r="E291">
        <f t="shared" si="48"/>
        <v>4.6035620387202946E-3</v>
      </c>
      <c r="F291">
        <f t="shared" si="53"/>
        <v>9.4171530898106229E-5</v>
      </c>
      <c r="G291" s="8">
        <f t="shared" si="49"/>
        <v>9.704201713593253E-3</v>
      </c>
      <c r="I291">
        <v>6706</v>
      </c>
      <c r="J291">
        <f t="shared" si="54"/>
        <v>6.7104018735081464E-3</v>
      </c>
      <c r="K291">
        <f t="shared" si="55"/>
        <v>1.0597373988109894E-4</v>
      </c>
      <c r="L291" s="8">
        <f t="shared" si="50"/>
        <v>1.0294354757880601E-2</v>
      </c>
      <c r="N291">
        <v>5836.19</v>
      </c>
      <c r="O291">
        <f t="shared" si="56"/>
        <v>7.1304446864208703E-3</v>
      </c>
      <c r="P291">
        <f t="shared" si="57"/>
        <v>8.4377357041861648E-5</v>
      </c>
      <c r="Q291" s="8">
        <f t="shared" si="51"/>
        <v>9.185714835648973E-3</v>
      </c>
      <c r="S291">
        <v>16698.080000000002</v>
      </c>
      <c r="T291">
        <f t="shared" si="58"/>
        <v>1.1659657947015699E-2</v>
      </c>
      <c r="U291">
        <f t="shared" si="59"/>
        <v>1.4241939878452447E-4</v>
      </c>
      <c r="V291" s="8">
        <f t="shared" si="52"/>
        <v>1.1933959895379424E-2</v>
      </c>
    </row>
    <row r="292" spans="2:22" x14ac:dyDescent="0.25">
      <c r="B292" s="2">
        <v>290</v>
      </c>
      <c r="C292" s="1">
        <v>39385</v>
      </c>
      <c r="D292">
        <v>13792.47</v>
      </c>
      <c r="E292">
        <f t="shared" si="48"/>
        <v>-5.6084024380221335E-3</v>
      </c>
      <c r="F292">
        <f t="shared" si="53"/>
        <v>9.2042054522209783E-5</v>
      </c>
      <c r="G292" s="8">
        <f t="shared" si="49"/>
        <v>9.5938550396704337E-3</v>
      </c>
      <c r="I292">
        <v>6659</v>
      </c>
      <c r="J292">
        <f t="shared" si="54"/>
        <v>-7.0086489710706832E-3</v>
      </c>
      <c r="K292">
        <f t="shared" si="55"/>
        <v>9.9195469577396296E-5</v>
      </c>
      <c r="L292" s="8">
        <f t="shared" si="50"/>
        <v>9.9596922431065254E-3</v>
      </c>
      <c r="N292">
        <v>5803.93</v>
      </c>
      <c r="O292">
        <f t="shared" si="56"/>
        <v>-5.5275787799916234E-3</v>
      </c>
      <c r="P292">
        <f t="shared" si="57"/>
        <v>8.1434424207082527E-5</v>
      </c>
      <c r="Q292" s="8">
        <f t="shared" si="51"/>
        <v>9.0241024045099646E-3</v>
      </c>
      <c r="S292">
        <v>16651.009999999998</v>
      </c>
      <c r="T292">
        <f t="shared" si="58"/>
        <v>-2.8188869618544971E-3</v>
      </c>
      <c r="U292">
        <f t="shared" si="59"/>
        <v>1.4182922178578996E-4</v>
      </c>
      <c r="V292" s="8">
        <f t="shared" si="52"/>
        <v>1.1909207437348211E-2</v>
      </c>
    </row>
    <row r="293" spans="2:22" x14ac:dyDescent="0.25">
      <c r="B293" s="2">
        <v>291</v>
      </c>
      <c r="C293" s="1">
        <v>39386</v>
      </c>
      <c r="D293">
        <v>13930.01</v>
      </c>
      <c r="E293">
        <f t="shared" si="48"/>
        <v>9.9721079690585426E-3</v>
      </c>
      <c r="F293">
        <f t="shared" si="53"/>
        <v>9.0274136375903337E-5</v>
      </c>
      <c r="G293" s="8">
        <f t="shared" si="49"/>
        <v>9.5012702506508742E-3</v>
      </c>
      <c r="I293">
        <v>6721.6</v>
      </c>
      <c r="J293">
        <f t="shared" si="54"/>
        <v>9.400810932572513E-3</v>
      </c>
      <c r="K293">
        <f t="shared" si="55"/>
        <v>9.3626162843114482E-5</v>
      </c>
      <c r="L293" s="8">
        <f t="shared" si="50"/>
        <v>9.6760613290281742E-3</v>
      </c>
      <c r="N293">
        <v>5847.95</v>
      </c>
      <c r="O293">
        <f t="shared" si="56"/>
        <v>7.5845160089800401E-3</v>
      </c>
      <c r="P293">
        <f t="shared" si="57"/>
        <v>7.6969201431793284E-5</v>
      </c>
      <c r="Q293" s="8">
        <f t="shared" si="51"/>
        <v>8.7732093005805627E-3</v>
      </c>
      <c r="S293">
        <v>16737.63</v>
      </c>
      <c r="T293">
        <f t="shared" si="58"/>
        <v>5.2020868403780084E-3</v>
      </c>
      <c r="U293">
        <f t="shared" si="59"/>
        <v>1.2962009510598696E-4</v>
      </c>
      <c r="V293" s="8">
        <f t="shared" si="52"/>
        <v>1.1385082129962303E-2</v>
      </c>
    </row>
    <row r="294" spans="2:22" x14ac:dyDescent="0.25">
      <c r="B294" s="2">
        <v>292</v>
      </c>
      <c r="C294" s="1">
        <v>39387</v>
      </c>
      <c r="D294">
        <v>13567.87</v>
      </c>
      <c r="E294">
        <f t="shared" si="48"/>
        <v>-2.5997109836963465E-2</v>
      </c>
      <c r="F294">
        <f t="shared" si="53"/>
        <v>9.0541676526200972E-5</v>
      </c>
      <c r="G294" s="8">
        <f t="shared" si="49"/>
        <v>9.515339012678474E-3</v>
      </c>
      <c r="I294">
        <v>6586.1</v>
      </c>
      <c r="J294">
        <f t="shared" si="54"/>
        <v>-2.0158890740299928E-2</v>
      </c>
      <c r="K294">
        <f t="shared" si="55"/>
        <v>9.3042151481645662E-5</v>
      </c>
      <c r="L294" s="8">
        <f t="shared" si="50"/>
        <v>9.6458359659308771E-3</v>
      </c>
      <c r="N294">
        <v>5730.92</v>
      </c>
      <c r="O294">
        <f t="shared" si="56"/>
        <v>-2.001214100667751E-2</v>
      </c>
      <c r="P294">
        <f t="shared" si="57"/>
        <v>7.5262780318672239E-5</v>
      </c>
      <c r="Q294" s="8">
        <f t="shared" si="51"/>
        <v>8.6754124004955659E-3</v>
      </c>
      <c r="S294">
        <v>16870.400000000001</v>
      </c>
      <c r="T294">
        <f t="shared" si="58"/>
        <v>7.932425319474766E-3</v>
      </c>
      <c r="U294">
        <f t="shared" si="59"/>
        <v>1.2026754527439225E-4</v>
      </c>
      <c r="V294" s="8">
        <f t="shared" si="52"/>
        <v>1.0966656066203237E-2</v>
      </c>
    </row>
    <row r="295" spans="2:22" x14ac:dyDescent="0.25">
      <c r="B295" s="2">
        <v>293</v>
      </c>
      <c r="C295" s="1">
        <v>39388</v>
      </c>
      <c r="D295">
        <v>13595.1</v>
      </c>
      <c r="E295">
        <f t="shared" si="48"/>
        <v>2.0069472953381452E-3</v>
      </c>
      <c r="F295">
        <f t="shared" si="53"/>
        <v>1.0762061655217883E-4</v>
      </c>
      <c r="G295" s="8">
        <f t="shared" si="49"/>
        <v>1.0374035692640489E-2</v>
      </c>
      <c r="I295">
        <v>6530.6</v>
      </c>
      <c r="J295">
        <f t="shared" si="54"/>
        <v>-8.4268383413552781E-3</v>
      </c>
      <c r="K295">
        <f t="shared" si="55"/>
        <v>1.2789194764571026E-4</v>
      </c>
      <c r="L295" s="8">
        <f t="shared" si="50"/>
        <v>1.130893220625671E-2</v>
      </c>
      <c r="N295">
        <v>5720.42</v>
      </c>
      <c r="O295">
        <f t="shared" si="56"/>
        <v>-1.8321665631347147E-3</v>
      </c>
      <c r="P295">
        <f t="shared" si="57"/>
        <v>1.0380414630935773E-4</v>
      </c>
      <c r="Q295" s="8">
        <f t="shared" si="51"/>
        <v>1.0188431984822676E-2</v>
      </c>
      <c r="S295">
        <v>16517.48</v>
      </c>
      <c r="T295">
        <f t="shared" si="58"/>
        <v>-2.0919480273141233E-2</v>
      </c>
      <c r="U295">
        <f t="shared" si="59"/>
        <v>1.1503819001886098E-4</v>
      </c>
      <c r="V295" s="8">
        <f t="shared" si="52"/>
        <v>1.0725585765768738E-2</v>
      </c>
    </row>
    <row r="296" spans="2:22" x14ac:dyDescent="0.25">
      <c r="B296" s="2">
        <v>294</v>
      </c>
      <c r="C296" s="1">
        <v>39391</v>
      </c>
      <c r="D296">
        <v>13543.4</v>
      </c>
      <c r="E296">
        <f t="shared" si="48"/>
        <v>-3.8028407293804918E-3</v>
      </c>
      <c r="F296">
        <f t="shared" si="53"/>
        <v>1.0459784097002353E-4</v>
      </c>
      <c r="G296" s="8">
        <f t="shared" si="49"/>
        <v>1.0227308588774641E-2</v>
      </c>
      <c r="I296">
        <v>6461.4</v>
      </c>
      <c r="J296">
        <f t="shared" si="54"/>
        <v>-1.0596269868006113E-2</v>
      </c>
      <c r="K296">
        <f t="shared" si="55"/>
        <v>1.2156566808810597E-4</v>
      </c>
      <c r="L296" s="8">
        <f t="shared" si="50"/>
        <v>1.1025682205111209E-2</v>
      </c>
      <c r="N296">
        <v>5684.62</v>
      </c>
      <c r="O296">
        <f t="shared" si="56"/>
        <v>-6.258281734557984E-3</v>
      </c>
      <c r="P296">
        <f t="shared" si="57"/>
        <v>9.498895356592901E-5</v>
      </c>
      <c r="Q296" s="8">
        <f t="shared" si="51"/>
        <v>9.7462276582239247E-3</v>
      </c>
      <c r="S296">
        <v>16268.92</v>
      </c>
      <c r="T296">
        <f t="shared" si="58"/>
        <v>-1.50483003460576E-2</v>
      </c>
      <c r="U296">
        <f t="shared" si="59"/>
        <v>1.4445563756320268E-4</v>
      </c>
      <c r="V296" s="8">
        <f t="shared" si="52"/>
        <v>1.2018969904413717E-2</v>
      </c>
    </row>
    <row r="297" spans="2:22" x14ac:dyDescent="0.25">
      <c r="B297" s="2">
        <v>295</v>
      </c>
      <c r="C297" s="1">
        <v>39392</v>
      </c>
      <c r="D297">
        <v>13660.94</v>
      </c>
      <c r="E297">
        <f t="shared" si="48"/>
        <v>8.6787660410237374E-3</v>
      </c>
      <c r="F297">
        <f t="shared" si="53"/>
        <v>1.0196771908471195E-4</v>
      </c>
      <c r="G297" s="8">
        <f t="shared" si="49"/>
        <v>1.0097906668449256E-2</v>
      </c>
      <c r="I297">
        <v>6474.9</v>
      </c>
      <c r="J297">
        <f t="shared" si="54"/>
        <v>2.0893304856532641E-3</v>
      </c>
      <c r="K297">
        <f t="shared" si="55"/>
        <v>1.2053301228678085E-4</v>
      </c>
      <c r="L297" s="8">
        <f t="shared" si="50"/>
        <v>1.097875276553675E-2</v>
      </c>
      <c r="N297">
        <v>5709.42</v>
      </c>
      <c r="O297">
        <f t="shared" si="56"/>
        <v>4.3626486906776854E-3</v>
      </c>
      <c r="P297">
        <f t="shared" si="57"/>
        <v>9.0089974293297201E-5</v>
      </c>
      <c r="Q297" s="8">
        <f t="shared" si="51"/>
        <v>9.4915738575484521E-3</v>
      </c>
      <c r="S297">
        <v>16249.63</v>
      </c>
      <c r="T297">
        <f t="shared" si="58"/>
        <v>-1.185696407628833E-3</v>
      </c>
      <c r="U297">
        <f t="shared" si="59"/>
        <v>1.5193302621751702E-4</v>
      </c>
      <c r="V297" s="8">
        <f t="shared" si="52"/>
        <v>1.2326111561133828E-2</v>
      </c>
    </row>
    <row r="298" spans="2:22" x14ac:dyDescent="0.25">
      <c r="B298" s="2">
        <v>296</v>
      </c>
      <c r="C298" s="1">
        <v>39393</v>
      </c>
      <c r="D298">
        <v>13300.02</v>
      </c>
      <c r="E298">
        <f t="shared" si="48"/>
        <v>-2.641985104978135E-2</v>
      </c>
      <c r="F298">
        <f t="shared" si="53"/>
        <v>1.0119018311202976E-4</v>
      </c>
      <c r="G298" s="8">
        <f t="shared" si="49"/>
        <v>1.005933313455866E-2</v>
      </c>
      <c r="I298">
        <v>6385.1</v>
      </c>
      <c r="J298">
        <f t="shared" si="54"/>
        <v>-1.3868940060850248E-2</v>
      </c>
      <c r="K298">
        <f t="shared" si="55"/>
        <v>1.0761274194239825E-4</v>
      </c>
      <c r="L298" s="8">
        <f t="shared" si="50"/>
        <v>1.0373656151155109E-2</v>
      </c>
      <c r="N298">
        <v>5683.22</v>
      </c>
      <c r="O298">
        <f t="shared" si="56"/>
        <v>-4.588907454697643E-3</v>
      </c>
      <c r="P298">
        <f t="shared" si="57"/>
        <v>8.3854033036509225E-5</v>
      </c>
      <c r="Q298" s="8">
        <f t="shared" si="51"/>
        <v>9.1571847768028153E-3</v>
      </c>
      <c r="S298">
        <v>16096.68</v>
      </c>
      <c r="T298">
        <f t="shared" si="58"/>
        <v>-9.4125220081933501E-3</v>
      </c>
      <c r="U298">
        <f t="shared" si="59"/>
        <v>1.3820608777318833E-4</v>
      </c>
      <c r="V298" s="8">
        <f t="shared" si="52"/>
        <v>1.1756108530172232E-2</v>
      </c>
    </row>
    <row r="299" spans="2:22" x14ac:dyDescent="0.25">
      <c r="B299" s="2">
        <v>297</v>
      </c>
      <c r="C299" s="1">
        <v>39394</v>
      </c>
      <c r="D299">
        <v>13266.29</v>
      </c>
      <c r="E299">
        <f t="shared" si="48"/>
        <v>-2.5360864119000994E-3</v>
      </c>
      <c r="F299">
        <f t="shared" si="53"/>
        <v>1.1860498692356879E-4</v>
      </c>
      <c r="G299" s="8">
        <f t="shared" si="49"/>
        <v>1.0890591670041109E-2</v>
      </c>
      <c r="I299">
        <v>6381.9</v>
      </c>
      <c r="J299">
        <f t="shared" si="54"/>
        <v>-5.011667789072571E-4</v>
      </c>
      <c r="K299">
        <f t="shared" si="55"/>
        <v>1.1703701274274232E-4</v>
      </c>
      <c r="L299" s="8">
        <f t="shared" si="50"/>
        <v>1.0818364605740663E-2</v>
      </c>
      <c r="N299">
        <v>5631.63</v>
      </c>
      <c r="O299">
        <f t="shared" si="56"/>
        <v>-9.0776003744356439E-3</v>
      </c>
      <c r="P299">
        <f t="shared" si="57"/>
        <v>7.834309907186179E-5</v>
      </c>
      <c r="Q299" s="8">
        <f t="shared" si="51"/>
        <v>8.8511637128606876E-3</v>
      </c>
      <c r="S299">
        <v>15771.57</v>
      </c>
      <c r="T299">
        <f t="shared" si="58"/>
        <v>-2.019733261765784E-2</v>
      </c>
      <c r="U299">
        <f t="shared" si="59"/>
        <v>1.3368198355056681E-4</v>
      </c>
      <c r="V299" s="8">
        <f t="shared" si="52"/>
        <v>1.1562092524736464E-2</v>
      </c>
    </row>
    <row r="300" spans="2:22" x14ac:dyDescent="0.25">
      <c r="B300" s="2">
        <v>298</v>
      </c>
      <c r="C300" s="1">
        <v>39395</v>
      </c>
      <c r="D300">
        <v>13042.74</v>
      </c>
      <c r="E300">
        <f t="shared" si="48"/>
        <v>-1.6850980944936457E-2</v>
      </c>
      <c r="F300">
        <f t="shared" si="53"/>
        <v>1.1533183823538488E-4</v>
      </c>
      <c r="G300" s="8">
        <f t="shared" si="49"/>
        <v>1.0739266187006675E-2</v>
      </c>
      <c r="I300">
        <v>6304.9</v>
      </c>
      <c r="J300">
        <f t="shared" si="54"/>
        <v>-1.2065372381265769E-2</v>
      </c>
      <c r="K300">
        <f t="shared" si="55"/>
        <v>1.0404799299401145E-4</v>
      </c>
      <c r="L300" s="8">
        <f t="shared" si="50"/>
        <v>1.0200391805906843E-2</v>
      </c>
      <c r="N300">
        <v>5524.18</v>
      </c>
      <c r="O300">
        <f t="shared" si="56"/>
        <v>-1.9079733576246986E-2</v>
      </c>
      <c r="P300">
        <f t="shared" si="57"/>
        <v>7.869937837088493E-5</v>
      </c>
      <c r="Q300" s="8">
        <f t="shared" si="51"/>
        <v>8.8712670104605078E-3</v>
      </c>
      <c r="S300">
        <v>15583.42</v>
      </c>
      <c r="T300">
        <f t="shared" si="58"/>
        <v>-1.1929693746405694E-2</v>
      </c>
      <c r="U300">
        <f t="shared" si="59"/>
        <v>1.5869153464673764E-4</v>
      </c>
      <c r="V300" s="8">
        <f t="shared" si="52"/>
        <v>1.2597282827925141E-2</v>
      </c>
    </row>
    <row r="301" spans="2:22" x14ac:dyDescent="0.25">
      <c r="B301" s="2">
        <v>299</v>
      </c>
      <c r="C301" s="1">
        <v>39398</v>
      </c>
      <c r="D301">
        <v>12987.55</v>
      </c>
      <c r="E301">
        <f t="shared" si="48"/>
        <v>-4.2314728346958159E-3</v>
      </c>
      <c r="F301">
        <f t="shared" si="53"/>
        <v>1.2025217794935038E-4</v>
      </c>
      <c r="G301" s="8">
        <f t="shared" si="49"/>
        <v>1.0965955405223495E-2</v>
      </c>
      <c r="I301">
        <v>6337.9</v>
      </c>
      <c r="J301">
        <f t="shared" si="54"/>
        <v>5.2340243302827962E-3</v>
      </c>
      <c r="K301">
        <f t="shared" si="55"/>
        <v>1.0866646259254377E-4</v>
      </c>
      <c r="L301" s="8">
        <f t="shared" si="50"/>
        <v>1.0424320725713679E-2</v>
      </c>
      <c r="N301">
        <v>5535.56</v>
      </c>
      <c r="O301">
        <f t="shared" si="56"/>
        <v>2.0600342494270841E-3</v>
      </c>
      <c r="P301">
        <f t="shared" si="57"/>
        <v>1.037403607866665E-4</v>
      </c>
      <c r="Q301" s="8">
        <f t="shared" si="51"/>
        <v>1.0185301212368072E-2</v>
      </c>
      <c r="S301">
        <v>15197.09</v>
      </c>
      <c r="T301">
        <f t="shared" si="58"/>
        <v>-2.4791092070931792E-2</v>
      </c>
      <c r="U301">
        <f t="shared" si="59"/>
        <v>1.5719835490930542E-4</v>
      </c>
      <c r="V301" s="8">
        <f t="shared" si="52"/>
        <v>1.2537876810261991E-2</v>
      </c>
    </row>
    <row r="302" spans="2:22" x14ac:dyDescent="0.25">
      <c r="B302" s="2">
        <v>300</v>
      </c>
      <c r="C302" s="1">
        <v>39399</v>
      </c>
      <c r="D302">
        <v>13307.09</v>
      </c>
      <c r="E302">
        <f t="shared" si="48"/>
        <v>2.4603562642684793E-2</v>
      </c>
      <c r="F302">
        <f t="shared" si="53"/>
        <v>1.1726575884009528E-4</v>
      </c>
      <c r="G302" s="8">
        <f t="shared" si="49"/>
        <v>1.0828931565029639E-2</v>
      </c>
      <c r="I302">
        <v>6362.4</v>
      </c>
      <c r="J302">
        <f t="shared" si="54"/>
        <v>3.8656337272598182E-3</v>
      </c>
      <c r="K302">
        <f t="shared" si="55"/>
        <v>9.9627383435616401E-5</v>
      </c>
      <c r="L302" s="8">
        <f t="shared" si="50"/>
        <v>9.9813517839827896E-3</v>
      </c>
      <c r="N302">
        <v>5538.91</v>
      </c>
      <c r="O302">
        <f t="shared" si="56"/>
        <v>6.0517815722338009E-4</v>
      </c>
      <c r="P302">
        <f t="shared" si="57"/>
        <v>9.5008600201278471E-5</v>
      </c>
      <c r="Q302" s="8">
        <f t="shared" si="51"/>
        <v>9.7472355158413227E-3</v>
      </c>
      <c r="S302">
        <v>15126.63</v>
      </c>
      <c r="T302">
        <f t="shared" si="58"/>
        <v>-4.6364139450382237E-3</v>
      </c>
      <c r="U302">
        <f t="shared" si="59"/>
        <v>1.9890976803389846E-4</v>
      </c>
      <c r="V302" s="8">
        <f t="shared" si="52"/>
        <v>1.4103537429804568E-2</v>
      </c>
    </row>
    <row r="303" spans="2:22" x14ac:dyDescent="0.25">
      <c r="B303" s="2">
        <v>301</v>
      </c>
      <c r="C303" s="1">
        <v>39400</v>
      </c>
      <c r="D303">
        <v>13231.01</v>
      </c>
      <c r="E303">
        <f t="shared" si="48"/>
        <v>-5.7172529831841469E-3</v>
      </c>
      <c r="F303">
        <f t="shared" si="53"/>
        <v>1.3150733714470508E-4</v>
      </c>
      <c r="G303" s="8">
        <f t="shared" si="49"/>
        <v>1.1467664851429218E-2</v>
      </c>
      <c r="I303">
        <v>6432.1</v>
      </c>
      <c r="J303">
        <f t="shared" si="54"/>
        <v>1.0954985540047896E-2</v>
      </c>
      <c r="K303">
        <f t="shared" si="55"/>
        <v>9.0208728970358944E-5</v>
      </c>
      <c r="L303" s="8">
        <f t="shared" si="50"/>
        <v>9.4978275921580591E-3</v>
      </c>
      <c r="N303">
        <v>5613.6</v>
      </c>
      <c r="O303">
        <f t="shared" si="56"/>
        <v>1.3484602566208967E-2</v>
      </c>
      <c r="P303">
        <f t="shared" si="57"/>
        <v>8.6702846418557623E-5</v>
      </c>
      <c r="Q303" s="8">
        <f t="shared" si="51"/>
        <v>9.3114363241423512E-3</v>
      </c>
      <c r="S303">
        <v>15499.56</v>
      </c>
      <c r="T303">
        <f t="shared" si="58"/>
        <v>2.4653872012470743E-2</v>
      </c>
      <c r="U303">
        <f t="shared" si="59"/>
        <v>1.8273100373463274E-4</v>
      </c>
      <c r="V303" s="8">
        <f t="shared" si="52"/>
        <v>1.3517803214081523E-2</v>
      </c>
    </row>
    <row r="304" spans="2:22" x14ac:dyDescent="0.25">
      <c r="B304" s="2">
        <v>302</v>
      </c>
      <c r="C304" s="1">
        <v>39401</v>
      </c>
      <c r="D304">
        <v>13110.05</v>
      </c>
      <c r="E304">
        <f t="shared" si="48"/>
        <v>-9.1421592153585352E-3</v>
      </c>
      <c r="F304">
        <f t="shared" si="53"/>
        <v>1.2862381804119524E-4</v>
      </c>
      <c r="G304" s="8">
        <f t="shared" si="49"/>
        <v>1.134124411346459E-2</v>
      </c>
      <c r="I304">
        <v>6359.6</v>
      </c>
      <c r="J304">
        <f t="shared" si="54"/>
        <v>-1.1271590926757979E-2</v>
      </c>
      <c r="K304">
        <f t="shared" si="55"/>
        <v>9.3523441355899316E-5</v>
      </c>
      <c r="L304" s="8">
        <f t="shared" si="50"/>
        <v>9.6707518506008276E-3</v>
      </c>
      <c r="N304">
        <v>5561.13</v>
      </c>
      <c r="O304">
        <f t="shared" si="56"/>
        <v>-9.3469431380932468E-3</v>
      </c>
      <c r="P304">
        <f t="shared" si="57"/>
        <v>9.5051540891434176E-5</v>
      </c>
      <c r="Q304" s="8">
        <f t="shared" si="51"/>
        <v>9.7494379782341392E-3</v>
      </c>
      <c r="S304">
        <v>15396.3</v>
      </c>
      <c r="T304">
        <f t="shared" si="58"/>
        <v>-6.6621246022467873E-3</v>
      </c>
      <c r="U304">
        <f t="shared" si="59"/>
        <v>2.2149530604972321E-4</v>
      </c>
      <c r="V304" s="8">
        <f t="shared" si="52"/>
        <v>1.4882718368958112E-2</v>
      </c>
    </row>
    <row r="305" spans="2:22" x14ac:dyDescent="0.25">
      <c r="B305" s="2">
        <v>303</v>
      </c>
      <c r="C305" s="1">
        <v>39402</v>
      </c>
      <c r="D305">
        <v>13176.79</v>
      </c>
      <c r="E305">
        <f t="shared" si="48"/>
        <v>5.0907509887453978E-3</v>
      </c>
      <c r="F305">
        <f t="shared" si="53"/>
        <v>1.2730943927672007E-4</v>
      </c>
      <c r="G305" s="8">
        <f t="shared" si="49"/>
        <v>1.1283148464711438E-2</v>
      </c>
      <c r="I305">
        <v>6291.2</v>
      </c>
      <c r="J305">
        <f t="shared" si="54"/>
        <v>-1.0755393420969957E-2</v>
      </c>
      <c r="K305">
        <f t="shared" si="55"/>
        <v>9.7252155684875483E-5</v>
      </c>
      <c r="L305" s="8">
        <f t="shared" si="50"/>
        <v>9.8616507586141728E-3</v>
      </c>
      <c r="N305">
        <v>5523.63</v>
      </c>
      <c r="O305">
        <f t="shared" si="56"/>
        <v>-6.7432338391657807E-3</v>
      </c>
      <c r="P305">
        <f t="shared" si="57"/>
        <v>9.4377005278180434E-5</v>
      </c>
      <c r="Q305" s="8">
        <f t="shared" si="51"/>
        <v>9.7147828219770523E-3</v>
      </c>
      <c r="S305">
        <v>15154.61</v>
      </c>
      <c r="T305">
        <f t="shared" si="58"/>
        <v>-1.5697927424121294E-2</v>
      </c>
      <c r="U305">
        <f t="shared" si="59"/>
        <v>2.053440847797951E-4</v>
      </c>
      <c r="V305" s="8">
        <f t="shared" si="52"/>
        <v>1.4329831987144688E-2</v>
      </c>
    </row>
    <row r="306" spans="2:22" x14ac:dyDescent="0.25">
      <c r="B306" s="2">
        <v>304</v>
      </c>
      <c r="C306" s="1">
        <v>39405</v>
      </c>
      <c r="D306">
        <v>12958.44</v>
      </c>
      <c r="E306">
        <f t="shared" si="48"/>
        <v>-1.6570803663107658E-2</v>
      </c>
      <c r="F306">
        <f t="shared" si="53"/>
        <v>1.2435083169821059E-4</v>
      </c>
      <c r="G306" s="8">
        <f t="shared" si="49"/>
        <v>1.1151270407366624E-2</v>
      </c>
      <c r="I306">
        <v>6120.8</v>
      </c>
      <c r="J306">
        <f t="shared" si="54"/>
        <v>-2.7085452695829036E-2</v>
      </c>
      <c r="K306">
        <f t="shared" si="55"/>
        <v>9.9301547804909091E-5</v>
      </c>
      <c r="L306" s="8">
        <f t="shared" si="50"/>
        <v>9.9650161969215625E-3</v>
      </c>
      <c r="N306">
        <v>5432.57</v>
      </c>
      <c r="O306">
        <f t="shared" si="56"/>
        <v>-1.6485535779912918E-2</v>
      </c>
      <c r="P306">
        <f t="shared" si="57"/>
        <v>9.0085062883350425E-5</v>
      </c>
      <c r="Q306" s="8">
        <f t="shared" si="51"/>
        <v>9.4913151292826872E-3</v>
      </c>
      <c r="S306">
        <v>15042.56</v>
      </c>
      <c r="T306">
        <f t="shared" si="58"/>
        <v>-7.3937897445068585E-3</v>
      </c>
      <c r="U306">
        <f t="shared" si="59"/>
        <v>2.090903469636584E-4</v>
      </c>
      <c r="V306" s="8">
        <f t="shared" si="52"/>
        <v>1.4459956672260757E-2</v>
      </c>
    </row>
    <row r="307" spans="2:22" x14ac:dyDescent="0.25">
      <c r="B307" s="2">
        <v>305</v>
      </c>
      <c r="C307" s="1">
        <v>39406</v>
      </c>
      <c r="D307">
        <v>13010.14</v>
      </c>
      <c r="E307">
        <f t="shared" si="48"/>
        <v>3.9896777698549294E-3</v>
      </c>
      <c r="F307">
        <f t="shared" si="53"/>
        <v>1.2873476589138558E-4</v>
      </c>
      <c r="G307" s="8">
        <f t="shared" si="49"/>
        <v>1.1346134403019629E-2</v>
      </c>
      <c r="I307">
        <v>6226.5</v>
      </c>
      <c r="J307">
        <f t="shared" si="54"/>
        <v>1.7268984446477554E-2</v>
      </c>
      <c r="K307">
        <f t="shared" si="55"/>
        <v>1.6985117333526245E-4</v>
      </c>
      <c r="L307" s="8">
        <f t="shared" si="50"/>
        <v>1.3032696318692555E-2</v>
      </c>
      <c r="N307">
        <v>5506.68</v>
      </c>
      <c r="O307">
        <f t="shared" si="56"/>
        <v>1.3641793847111144E-2</v>
      </c>
      <c r="P307">
        <f t="shared" si="57"/>
        <v>1.0602987198710504E-4</v>
      </c>
      <c r="Q307" s="8">
        <f t="shared" si="51"/>
        <v>1.0297080750732464E-2</v>
      </c>
      <c r="S307">
        <v>15211.52</v>
      </c>
      <c r="T307">
        <f t="shared" si="58"/>
        <v>1.1232130701157313E-2</v>
      </c>
      <c r="U307">
        <f t="shared" si="59"/>
        <v>1.9500820757986585E-4</v>
      </c>
      <c r="V307" s="8">
        <f t="shared" si="52"/>
        <v>1.3964533919177749E-2</v>
      </c>
    </row>
    <row r="308" spans="2:22" x14ac:dyDescent="0.25">
      <c r="B308" s="2">
        <v>306</v>
      </c>
      <c r="C308" s="1">
        <v>39407</v>
      </c>
      <c r="D308">
        <v>12799.04</v>
      </c>
      <c r="E308">
        <f t="shared" si="48"/>
        <v>-1.6225805410241437E-2</v>
      </c>
      <c r="F308">
        <f t="shared" si="53"/>
        <v>1.2544282611769061E-4</v>
      </c>
      <c r="G308" s="8">
        <f t="shared" si="49"/>
        <v>1.120012616525772E-2</v>
      </c>
      <c r="I308">
        <v>6070.9</v>
      </c>
      <c r="J308">
        <f t="shared" si="54"/>
        <v>-2.4989962258090477E-2</v>
      </c>
      <c r="K308">
        <f t="shared" si="55"/>
        <v>1.8412822004246679E-4</v>
      </c>
      <c r="L308" s="8">
        <f t="shared" si="50"/>
        <v>1.3569385396637048E-2</v>
      </c>
      <c r="N308">
        <v>5381.3</v>
      </c>
      <c r="O308">
        <f t="shared" si="56"/>
        <v>-2.2768710003123499E-2</v>
      </c>
      <c r="P308">
        <f t="shared" si="57"/>
        <v>1.1305664773302136E-4</v>
      </c>
      <c r="Q308" s="8">
        <f t="shared" si="51"/>
        <v>1.0632809964116793E-2</v>
      </c>
      <c r="S308">
        <v>14837.66</v>
      </c>
      <c r="T308">
        <f t="shared" si="58"/>
        <v>-2.4577425530124576E-2</v>
      </c>
      <c r="U308">
        <f t="shared" si="59"/>
        <v>1.8872984070568861E-4</v>
      </c>
      <c r="V308" s="8">
        <f t="shared" si="52"/>
        <v>1.373789797260442E-2</v>
      </c>
    </row>
    <row r="309" spans="2:22" x14ac:dyDescent="0.25">
      <c r="B309" s="2">
        <v>307</v>
      </c>
      <c r="C309" s="1">
        <v>39412</v>
      </c>
      <c r="D309">
        <v>12743.44</v>
      </c>
      <c r="E309">
        <f t="shared" si="48"/>
        <v>-4.3440758056854543E-3</v>
      </c>
      <c r="F309">
        <f t="shared" si="53"/>
        <v>1.2946473823346192E-4</v>
      </c>
      <c r="G309" s="8">
        <f t="shared" si="49"/>
        <v>1.1378257258185979E-2</v>
      </c>
      <c r="I309">
        <v>6180.5</v>
      </c>
      <c r="J309">
        <f t="shared" si="54"/>
        <v>1.8053336408110885E-2</v>
      </c>
      <c r="K309">
        <f t="shared" si="55"/>
        <v>2.3310654068849703E-4</v>
      </c>
      <c r="L309" s="8">
        <f t="shared" si="50"/>
        <v>1.526782697991096E-2</v>
      </c>
      <c r="N309">
        <v>5458.39</v>
      </c>
      <c r="O309">
        <f t="shared" si="56"/>
        <v>1.43255347220932E-2</v>
      </c>
      <c r="P309">
        <f t="shared" si="57"/>
        <v>1.4863056690943781E-4</v>
      </c>
      <c r="Q309" s="8">
        <f t="shared" si="51"/>
        <v>1.2191413655086839E-2</v>
      </c>
      <c r="S309">
        <v>15135.21</v>
      </c>
      <c r="T309">
        <f t="shared" si="58"/>
        <v>2.0053701190079789E-2</v>
      </c>
      <c r="U309">
        <f t="shared" si="59"/>
        <v>2.2660388624343739E-4</v>
      </c>
      <c r="V309" s="8">
        <f t="shared" si="52"/>
        <v>1.5053367936891644E-2</v>
      </c>
    </row>
    <row r="310" spans="2:22" x14ac:dyDescent="0.25">
      <c r="B310" s="2">
        <v>308</v>
      </c>
      <c r="C310" s="1">
        <v>39413</v>
      </c>
      <c r="D310">
        <v>12958.44</v>
      </c>
      <c r="E310">
        <f t="shared" si="48"/>
        <v>1.6871425611922682E-2</v>
      </c>
      <c r="F310">
        <f t="shared" si="53"/>
        <v>1.2623767867715993E-4</v>
      </c>
      <c r="G310" s="8">
        <f t="shared" si="49"/>
        <v>1.123555422207378E-2</v>
      </c>
      <c r="I310">
        <v>6140.7</v>
      </c>
      <c r="J310">
        <f t="shared" si="54"/>
        <v>-6.4396084459186443E-3</v>
      </c>
      <c r="K310">
        <f t="shared" si="55"/>
        <v>2.434296603151497E-4</v>
      </c>
      <c r="L310" s="8">
        <f t="shared" si="50"/>
        <v>1.5602232542657147E-2</v>
      </c>
      <c r="N310">
        <v>5434.17</v>
      </c>
      <c r="O310">
        <f t="shared" si="56"/>
        <v>-4.4372058427485494E-3</v>
      </c>
      <c r="P310">
        <f t="shared" si="57"/>
        <v>1.5359690280274276E-4</v>
      </c>
      <c r="Q310" s="8">
        <f t="shared" si="51"/>
        <v>1.2393421755219288E-2</v>
      </c>
      <c r="S310">
        <v>15222.85</v>
      </c>
      <c r="T310">
        <f t="shared" si="58"/>
        <v>5.7904713578471158E-3</v>
      </c>
      <c r="U310">
        <f t="shared" si="59"/>
        <v>2.4261245000944858E-4</v>
      </c>
      <c r="V310" s="8">
        <f t="shared" si="52"/>
        <v>1.5576021636138304E-2</v>
      </c>
    </row>
    <row r="311" spans="2:22" x14ac:dyDescent="0.25">
      <c r="B311" s="2">
        <v>309</v>
      </c>
      <c r="C311" s="1">
        <v>39414</v>
      </c>
      <c r="D311">
        <v>13289.45</v>
      </c>
      <c r="E311">
        <f t="shared" si="48"/>
        <v>2.5543969798833825E-2</v>
      </c>
      <c r="F311">
        <f t="shared" si="53"/>
        <v>1.3085991001072898E-4</v>
      </c>
      <c r="G311" s="8">
        <f t="shared" si="49"/>
        <v>1.1439401645660012E-2</v>
      </c>
      <c r="I311">
        <v>6306.2</v>
      </c>
      <c r="J311">
        <f t="shared" si="54"/>
        <v>2.6951324767534646E-2</v>
      </c>
      <c r="K311">
        <f t="shared" si="55"/>
        <v>2.2096737672943636E-4</v>
      </c>
      <c r="L311" s="8">
        <f t="shared" si="50"/>
        <v>1.4864971467494862E-2</v>
      </c>
      <c r="N311">
        <v>5561.21</v>
      </c>
      <c r="O311">
        <f t="shared" si="56"/>
        <v>2.3377995167615285E-2</v>
      </c>
      <c r="P311">
        <f t="shared" si="57"/>
        <v>1.4184521178521196E-4</v>
      </c>
      <c r="Q311" s="8">
        <f t="shared" si="51"/>
        <v>1.190987874771242E-2</v>
      </c>
      <c r="S311">
        <v>15153.78</v>
      </c>
      <c r="T311">
        <f t="shared" si="58"/>
        <v>-4.5372581349747065E-3</v>
      </c>
      <c r="U311">
        <f t="shared" si="59"/>
        <v>2.2354567052029138E-4</v>
      </c>
      <c r="V311" s="8">
        <f t="shared" si="52"/>
        <v>1.495144376039623E-2</v>
      </c>
    </row>
    <row r="312" spans="2:22" x14ac:dyDescent="0.25">
      <c r="B312" s="2">
        <v>310</v>
      </c>
      <c r="C312" s="1">
        <v>39415</v>
      </c>
      <c r="D312">
        <v>13311.73</v>
      </c>
      <c r="E312">
        <f t="shared" si="48"/>
        <v>1.6765178393386359E-3</v>
      </c>
      <c r="F312">
        <f t="shared" si="53"/>
        <v>1.4608089347938532E-4</v>
      </c>
      <c r="G312" s="8">
        <f t="shared" si="49"/>
        <v>1.2086392906048741E-2</v>
      </c>
      <c r="I312">
        <v>6349.1</v>
      </c>
      <c r="J312">
        <f t="shared" si="54"/>
        <v>6.8028289619740173E-3</v>
      </c>
      <c r="K312">
        <f t="shared" si="55"/>
        <v>2.7717911558869504E-4</v>
      </c>
      <c r="L312" s="8">
        <f t="shared" si="50"/>
        <v>1.664869711384933E-2</v>
      </c>
      <c r="N312">
        <v>5598.11</v>
      </c>
      <c r="O312">
        <f t="shared" si="56"/>
        <v>6.6352466459636723E-3</v>
      </c>
      <c r="P312">
        <f t="shared" si="57"/>
        <v>1.7736015129448919E-4</v>
      </c>
      <c r="Q312" s="8">
        <f t="shared" si="51"/>
        <v>1.3317663131889514E-2</v>
      </c>
      <c r="S312">
        <v>15513.74</v>
      </c>
      <c r="T312">
        <f t="shared" si="58"/>
        <v>2.3753809280588678E-2</v>
      </c>
      <c r="U312">
        <f t="shared" si="59"/>
        <v>2.0503734737569072E-4</v>
      </c>
      <c r="V312" s="8">
        <f t="shared" si="52"/>
        <v>1.4319125230812486E-2</v>
      </c>
    </row>
    <row r="313" spans="2:22" x14ac:dyDescent="0.25">
      <c r="B313" s="2">
        <v>311</v>
      </c>
      <c r="C313" s="1">
        <v>39416</v>
      </c>
      <c r="D313">
        <v>13371.72</v>
      </c>
      <c r="E313">
        <f t="shared" si="48"/>
        <v>4.5065517404574602E-3</v>
      </c>
      <c r="F313">
        <f t="shared" si="53"/>
        <v>1.4190035493445729E-4</v>
      </c>
      <c r="G313" s="8">
        <f t="shared" si="49"/>
        <v>1.1912193540001661E-2</v>
      </c>
      <c r="I313">
        <v>6432.5</v>
      </c>
      <c r="J313">
        <f t="shared" si="54"/>
        <v>1.3135720023310333E-2</v>
      </c>
      <c r="K313">
        <f t="shared" si="55"/>
        <v>2.5149815312813665E-4</v>
      </c>
      <c r="L313" s="8">
        <f t="shared" si="50"/>
        <v>1.5858693298255587E-2</v>
      </c>
      <c r="N313">
        <v>5670.57</v>
      </c>
      <c r="O313">
        <f t="shared" si="56"/>
        <v>1.2943654197577405E-2</v>
      </c>
      <c r="P313">
        <f t="shared" si="57"/>
        <v>1.6565887398626162E-4</v>
      </c>
      <c r="Q313" s="8">
        <f t="shared" si="51"/>
        <v>1.2870853661908429E-2</v>
      </c>
      <c r="S313">
        <v>15680.67</v>
      </c>
      <c r="T313">
        <f t="shared" si="58"/>
        <v>1.076013907671524E-2</v>
      </c>
      <c r="U313">
        <f t="shared" si="59"/>
        <v>2.3779422960431488E-4</v>
      </c>
      <c r="V313" s="8">
        <f t="shared" si="52"/>
        <v>1.5420578121598258E-2</v>
      </c>
    </row>
    <row r="314" spans="2:22" x14ac:dyDescent="0.25">
      <c r="B314" s="2">
        <v>312</v>
      </c>
      <c r="C314" s="1">
        <v>39419</v>
      </c>
      <c r="D314">
        <v>13314.57</v>
      </c>
      <c r="E314">
        <f t="shared" si="48"/>
        <v>-4.2739453114483128E-3</v>
      </c>
      <c r="F314">
        <f t="shared" si="53"/>
        <v>1.3835239188234738E-4</v>
      </c>
      <c r="G314" s="8">
        <f t="shared" si="49"/>
        <v>1.1762329356141469E-2</v>
      </c>
      <c r="I314">
        <v>6386.6</v>
      </c>
      <c r="J314">
        <f t="shared" si="54"/>
        <v>-7.1356393315195705E-3</v>
      </c>
      <c r="K314">
        <f t="shared" si="55"/>
        <v>2.42717155180141E-4</v>
      </c>
      <c r="L314" s="8">
        <f t="shared" si="50"/>
        <v>1.5579382374797179E-2</v>
      </c>
      <c r="N314">
        <v>5629.46</v>
      </c>
      <c r="O314">
        <f t="shared" si="56"/>
        <v>-7.2497121100700062E-3</v>
      </c>
      <c r="P314">
        <f t="shared" si="57"/>
        <v>1.6582380104650363E-4</v>
      </c>
      <c r="Q314" s="8">
        <f t="shared" si="51"/>
        <v>1.2877259065752449E-2</v>
      </c>
      <c r="S314">
        <v>15628.97</v>
      </c>
      <c r="T314">
        <f t="shared" si="58"/>
        <v>-3.2970529958222913E-3</v>
      </c>
      <c r="U314">
        <f t="shared" si="59"/>
        <v>2.2666750809941189E-4</v>
      </c>
      <c r="V314" s="8">
        <f t="shared" si="52"/>
        <v>1.505548099860685E-2</v>
      </c>
    </row>
    <row r="315" spans="2:22" x14ac:dyDescent="0.25">
      <c r="B315" s="2">
        <v>313</v>
      </c>
      <c r="C315" s="1">
        <v>39420</v>
      </c>
      <c r="D315">
        <v>13248.73</v>
      </c>
      <c r="E315">
        <f t="shared" si="48"/>
        <v>-4.9449587932618288E-3</v>
      </c>
      <c r="F315">
        <f t="shared" si="53"/>
        <v>1.3484836026133356E-4</v>
      </c>
      <c r="G315" s="8">
        <f t="shared" si="49"/>
        <v>1.1612422669767647E-2</v>
      </c>
      <c r="I315">
        <v>6315.2</v>
      </c>
      <c r="J315">
        <f t="shared" si="54"/>
        <v>-1.1179657407697451E-2</v>
      </c>
      <c r="K315">
        <f t="shared" si="55"/>
        <v>2.2138501956859121E-4</v>
      </c>
      <c r="L315" s="8">
        <f t="shared" si="50"/>
        <v>1.4879012721568297E-2</v>
      </c>
      <c r="N315">
        <v>5547.21</v>
      </c>
      <c r="O315">
        <f t="shared" si="56"/>
        <v>-1.461063761000167E-2</v>
      </c>
      <c r="P315">
        <f t="shared" si="57"/>
        <v>1.558836943704951E-4</v>
      </c>
      <c r="Q315" s="8">
        <f t="shared" si="51"/>
        <v>1.2485339177230834E-2</v>
      </c>
      <c r="S315">
        <v>15480.19</v>
      </c>
      <c r="T315">
        <f t="shared" si="58"/>
        <v>-9.5195012851134048E-3</v>
      </c>
      <c r="U315">
        <f t="shared" si="59"/>
        <v>2.0698845724804226E-4</v>
      </c>
      <c r="V315" s="8">
        <f t="shared" si="52"/>
        <v>1.4387093425985745E-2</v>
      </c>
    </row>
    <row r="316" spans="2:22" x14ac:dyDescent="0.25">
      <c r="B316" s="2">
        <v>314</v>
      </c>
      <c r="C316" s="1">
        <v>39421</v>
      </c>
      <c r="D316">
        <v>13444.96</v>
      </c>
      <c r="E316">
        <f t="shared" si="48"/>
        <v>1.4811230963269655E-2</v>
      </c>
      <c r="F316">
        <f t="shared" si="53"/>
        <v>1.3162707825140451E-4</v>
      </c>
      <c r="G316" s="8">
        <f t="shared" si="49"/>
        <v>1.1472884478255872E-2</v>
      </c>
      <c r="I316">
        <v>6493.8</v>
      </c>
      <c r="J316">
        <f t="shared" si="54"/>
        <v>2.82809728908032E-2</v>
      </c>
      <c r="K316">
        <f t="shared" si="55"/>
        <v>2.1066329946146782E-4</v>
      </c>
      <c r="L316" s="8">
        <f t="shared" si="50"/>
        <v>1.4514244708611875E-2</v>
      </c>
      <c r="N316">
        <v>5659.07</v>
      </c>
      <c r="O316">
        <f t="shared" si="56"/>
        <v>2.016509200120415E-2</v>
      </c>
      <c r="P316">
        <f t="shared" si="57"/>
        <v>1.6093749641459034E-4</v>
      </c>
      <c r="Q316" s="8">
        <f t="shared" si="51"/>
        <v>1.2686114315052909E-2</v>
      </c>
      <c r="S316">
        <v>15608.88</v>
      </c>
      <c r="T316">
        <f t="shared" si="58"/>
        <v>8.3132054580724573E-3</v>
      </c>
      <c r="U316">
        <f t="shared" si="59"/>
        <v>1.9637661594305712E-4</v>
      </c>
      <c r="V316" s="8">
        <f t="shared" si="52"/>
        <v>1.4013444114244617E-2</v>
      </c>
    </row>
    <row r="317" spans="2:22" x14ac:dyDescent="0.25">
      <c r="B317" s="2">
        <v>315</v>
      </c>
      <c r="C317" s="1">
        <v>39422</v>
      </c>
      <c r="D317">
        <v>13619.89</v>
      </c>
      <c r="E317">
        <f t="shared" si="48"/>
        <v>1.3010823386607346E-2</v>
      </c>
      <c r="F317">
        <f t="shared" si="53"/>
        <v>1.3418743921445172E-4</v>
      </c>
      <c r="G317" s="8">
        <f t="shared" si="49"/>
        <v>1.1583930214501973E-2</v>
      </c>
      <c r="I317">
        <v>6485.6</v>
      </c>
      <c r="J317">
        <f t="shared" si="54"/>
        <v>-1.2627429240198063E-3</v>
      </c>
      <c r="K317">
        <f t="shared" si="55"/>
        <v>2.7618907166495395E-4</v>
      </c>
      <c r="L317" s="8">
        <f t="shared" si="50"/>
        <v>1.6618937140050621E-2</v>
      </c>
      <c r="N317">
        <v>5673.76</v>
      </c>
      <c r="O317">
        <f t="shared" si="56"/>
        <v>2.5958328842019111E-3</v>
      </c>
      <c r="P317">
        <f t="shared" si="57"/>
        <v>1.8249939765019009E-4</v>
      </c>
      <c r="Q317" s="8">
        <f t="shared" si="51"/>
        <v>1.3509233792121229E-2</v>
      </c>
      <c r="S317">
        <v>15874.08</v>
      </c>
      <c r="T317">
        <f t="shared" si="58"/>
        <v>1.6990328582191724E-2</v>
      </c>
      <c r="U317">
        <f t="shared" si="59"/>
        <v>1.8477080634367112E-4</v>
      </c>
      <c r="V317" s="8">
        <f t="shared" si="52"/>
        <v>1.3593042571244714E-2</v>
      </c>
    </row>
    <row r="318" spans="2:22" x14ac:dyDescent="0.25">
      <c r="B318" s="2">
        <v>316</v>
      </c>
      <c r="C318" s="1">
        <v>39423</v>
      </c>
      <c r="D318">
        <v>13625.58</v>
      </c>
      <c r="E318">
        <f t="shared" si="48"/>
        <v>4.1777136232381537E-4</v>
      </c>
      <c r="F318">
        <f t="shared" si="53"/>
        <v>1.3521146373723361E-4</v>
      </c>
      <c r="G318" s="8">
        <f t="shared" si="49"/>
        <v>1.162804642823693E-2</v>
      </c>
      <c r="I318">
        <v>6554.9</v>
      </c>
      <c r="J318">
        <f t="shared" si="54"/>
        <v>1.0685210312075871E-2</v>
      </c>
      <c r="K318">
        <f t="shared" si="55"/>
        <v>2.456484349070527E-4</v>
      </c>
      <c r="L318" s="8">
        <f t="shared" si="50"/>
        <v>1.5673175648446384E-2</v>
      </c>
      <c r="N318">
        <v>5718.75</v>
      </c>
      <c r="O318">
        <f t="shared" si="56"/>
        <v>7.9294859141027779E-3</v>
      </c>
      <c r="P318">
        <f t="shared" si="57"/>
        <v>1.6707471882608619E-4</v>
      </c>
      <c r="Q318" s="8">
        <f t="shared" si="51"/>
        <v>1.2925738618202296E-2</v>
      </c>
      <c r="S318">
        <v>15956.37</v>
      </c>
      <c r="T318">
        <f t="shared" si="58"/>
        <v>5.1839224698376771E-3</v>
      </c>
      <c r="U318">
        <f t="shared" si="59"/>
        <v>1.9424574294161541E-4</v>
      </c>
      <c r="V318" s="8">
        <f t="shared" si="52"/>
        <v>1.3937207142810765E-2</v>
      </c>
    </row>
    <row r="319" spans="2:22" x14ac:dyDescent="0.25">
      <c r="B319" s="2">
        <v>317</v>
      </c>
      <c r="C319" s="1">
        <v>39426</v>
      </c>
      <c r="D319">
        <v>13727.03</v>
      </c>
      <c r="E319">
        <f t="shared" si="48"/>
        <v>7.4455546112532989E-3</v>
      </c>
      <c r="F319">
        <f t="shared" si="53"/>
        <v>1.3127116653975364E-4</v>
      </c>
      <c r="G319" s="8">
        <f t="shared" si="49"/>
        <v>1.1457362983677947E-2</v>
      </c>
      <c r="I319">
        <v>6565.4</v>
      </c>
      <c r="J319">
        <f t="shared" si="54"/>
        <v>1.6018551007643139E-3</v>
      </c>
      <c r="K319">
        <f t="shared" si="55"/>
        <v>2.3102570659763887E-4</v>
      </c>
      <c r="L319" s="8">
        <f t="shared" si="50"/>
        <v>1.5199529815018584E-2</v>
      </c>
      <c r="N319">
        <v>5750.92</v>
      </c>
      <c r="O319">
        <f t="shared" si="56"/>
        <v>5.6253551912568431E-3</v>
      </c>
      <c r="P319">
        <f t="shared" si="57"/>
        <v>1.5793037052943464E-4</v>
      </c>
      <c r="Q319" s="8">
        <f t="shared" si="51"/>
        <v>1.2567035073136171E-2</v>
      </c>
      <c r="S319">
        <v>15924.39</v>
      </c>
      <c r="T319">
        <f t="shared" si="58"/>
        <v>-2.0042152444447819E-3</v>
      </c>
      <c r="U319">
        <f t="shared" si="59"/>
        <v>1.7898261851737136E-4</v>
      </c>
      <c r="V319" s="8">
        <f t="shared" si="52"/>
        <v>1.3378438567985852E-2</v>
      </c>
    </row>
    <row r="320" spans="2:22" x14ac:dyDescent="0.25">
      <c r="B320" s="2">
        <v>318</v>
      </c>
      <c r="C320" s="1">
        <v>39427</v>
      </c>
      <c r="D320">
        <v>13432.77</v>
      </c>
      <c r="E320">
        <f t="shared" si="48"/>
        <v>-2.1436537983817346E-2</v>
      </c>
      <c r="F320">
        <f t="shared" si="53"/>
        <v>1.2905834982801121E-4</v>
      </c>
      <c r="G320" s="8">
        <f t="shared" si="49"/>
        <v>1.1360385109141821E-2</v>
      </c>
      <c r="I320">
        <v>6536.9</v>
      </c>
      <c r="J320">
        <f t="shared" si="54"/>
        <v>-4.3409388613031962E-3</v>
      </c>
      <c r="K320">
        <f t="shared" si="55"/>
        <v>2.0561621940083142E-4</v>
      </c>
      <c r="L320" s="8">
        <f t="shared" si="50"/>
        <v>1.4339324230968188E-2</v>
      </c>
      <c r="N320">
        <v>5724.76</v>
      </c>
      <c r="O320">
        <f t="shared" si="56"/>
        <v>-4.5488374034067343E-3</v>
      </c>
      <c r="P320">
        <f t="shared" si="57"/>
        <v>1.4684761280796808E-4</v>
      </c>
      <c r="Q320" s="8">
        <f t="shared" si="51"/>
        <v>1.2118069681594016E-2</v>
      </c>
      <c r="S320">
        <v>16044.72</v>
      </c>
      <c r="T320">
        <f t="shared" si="58"/>
        <v>7.5563333980139856E-3</v>
      </c>
      <c r="U320">
        <f t="shared" si="59"/>
        <v>1.6302706541100576E-4</v>
      </c>
      <c r="V320" s="8">
        <f t="shared" si="52"/>
        <v>1.2768205254107006E-2</v>
      </c>
    </row>
    <row r="321" spans="2:22" x14ac:dyDescent="0.25">
      <c r="B321" s="2">
        <v>319</v>
      </c>
      <c r="C321" s="1">
        <v>39428</v>
      </c>
      <c r="D321">
        <v>13473.9</v>
      </c>
      <c r="E321">
        <f t="shared" si="48"/>
        <v>3.0619150033834568E-3</v>
      </c>
      <c r="F321">
        <f t="shared" si="53"/>
        <v>1.3870117450492161E-4</v>
      </c>
      <c r="G321" s="8">
        <f t="shared" si="49"/>
        <v>1.1777146280186963E-2</v>
      </c>
      <c r="I321">
        <v>6559.8</v>
      </c>
      <c r="J321">
        <f t="shared" si="54"/>
        <v>3.5031895852775086E-3</v>
      </c>
      <c r="K321">
        <f t="shared" si="55"/>
        <v>1.8484322846808255E-4</v>
      </c>
      <c r="L321" s="8">
        <f t="shared" si="50"/>
        <v>1.3595706251169248E-2</v>
      </c>
      <c r="N321">
        <v>5743.32</v>
      </c>
      <c r="O321">
        <f t="shared" si="56"/>
        <v>3.2420573089526005E-3</v>
      </c>
      <c r="P321">
        <f t="shared" si="57"/>
        <v>1.3577626893108147E-4</v>
      </c>
      <c r="Q321" s="8">
        <f t="shared" si="51"/>
        <v>1.1652307450933548E-2</v>
      </c>
      <c r="S321">
        <v>15932.26</v>
      </c>
      <c r="T321">
        <f t="shared" si="58"/>
        <v>-7.0091593994784035E-3</v>
      </c>
      <c r="U321">
        <f t="shared" si="59"/>
        <v>1.5336715114502671E-4</v>
      </c>
      <c r="V321" s="8">
        <f t="shared" si="52"/>
        <v>1.2384149189388292E-2</v>
      </c>
    </row>
    <row r="322" spans="2:22" x14ac:dyDescent="0.25">
      <c r="B322" s="2">
        <v>320</v>
      </c>
      <c r="C322" s="1">
        <v>39429</v>
      </c>
      <c r="D322">
        <v>13517.96</v>
      </c>
      <c r="E322">
        <f t="shared" si="48"/>
        <v>3.2700257534937541E-3</v>
      </c>
      <c r="F322">
        <f t="shared" si="53"/>
        <v>1.3492752321407354E-4</v>
      </c>
      <c r="G322" s="8">
        <f t="shared" si="49"/>
        <v>1.1615830715625703E-2</v>
      </c>
      <c r="I322">
        <v>6364.2</v>
      </c>
      <c r="J322">
        <f t="shared" si="54"/>
        <v>-2.9817982255556628E-2</v>
      </c>
      <c r="K322">
        <f t="shared" si="55"/>
        <v>1.656497489718905E-4</v>
      </c>
      <c r="L322" s="8">
        <f t="shared" si="50"/>
        <v>1.2870499173376708E-2</v>
      </c>
      <c r="N322">
        <v>5590.91</v>
      </c>
      <c r="O322">
        <f t="shared" si="56"/>
        <v>-2.653691593015884E-2</v>
      </c>
      <c r="P322">
        <f t="shared" si="57"/>
        <v>1.2478306228863486E-4</v>
      </c>
      <c r="Q322" s="8">
        <f t="shared" si="51"/>
        <v>1.1170633925101783E-2</v>
      </c>
      <c r="S322">
        <v>15536.52</v>
      </c>
      <c r="T322">
        <f t="shared" si="58"/>
        <v>-2.4838911742590179E-2</v>
      </c>
      <c r="U322">
        <f t="shared" si="59"/>
        <v>1.4386135715211963E-4</v>
      </c>
      <c r="V322" s="8">
        <f t="shared" si="52"/>
        <v>1.1994221823533182E-2</v>
      </c>
    </row>
    <row r="323" spans="2:22" x14ac:dyDescent="0.25">
      <c r="B323" s="2">
        <v>321</v>
      </c>
      <c r="C323" s="1">
        <v>39430</v>
      </c>
      <c r="D323">
        <v>13339.85</v>
      </c>
      <c r="E323">
        <f t="shared" ref="E323:E386" si="60">(D323-D322)/D322</f>
        <v>-1.3175804633243388E-2</v>
      </c>
      <c r="F323">
        <f t="shared" si="53"/>
        <v>1.3130243583221824E-4</v>
      </c>
      <c r="G323" s="8">
        <f t="shared" si="49"/>
        <v>1.1458727496202109E-2</v>
      </c>
      <c r="I323">
        <v>6397</v>
      </c>
      <c r="J323">
        <f t="shared" si="54"/>
        <v>5.1538292322680281E-3</v>
      </c>
      <c r="K323">
        <f t="shared" si="55"/>
        <v>2.4611383563098417E-4</v>
      </c>
      <c r="L323" s="8">
        <f t="shared" si="50"/>
        <v>1.5688015669006204E-2</v>
      </c>
      <c r="N323">
        <v>5605.36</v>
      </c>
      <c r="O323">
        <f t="shared" si="56"/>
        <v>2.5845524252759958E-3</v>
      </c>
      <c r="P323">
        <f t="shared" si="57"/>
        <v>1.7563302119540612E-4</v>
      </c>
      <c r="Q323" s="8">
        <f t="shared" si="51"/>
        <v>1.3252660909998645E-2</v>
      </c>
      <c r="S323">
        <v>15514.51</v>
      </c>
      <c r="T323">
        <f t="shared" si="58"/>
        <v>-1.4166621611532194E-3</v>
      </c>
      <c r="U323">
        <f t="shared" si="59"/>
        <v>1.8700542982892182E-4</v>
      </c>
      <c r="V323" s="8">
        <f t="shared" si="52"/>
        <v>1.3674992863944092E-2</v>
      </c>
    </row>
    <row r="324" spans="2:22" x14ac:dyDescent="0.25">
      <c r="B324" s="2">
        <v>322</v>
      </c>
      <c r="C324" s="1">
        <v>39433</v>
      </c>
      <c r="D324">
        <v>13167.2</v>
      </c>
      <c r="E324">
        <f t="shared" si="60"/>
        <v>-1.2942424390079321E-2</v>
      </c>
      <c r="F324">
        <f t="shared" si="53"/>
        <v>1.3253670688935607E-4</v>
      </c>
      <c r="G324" s="8">
        <f t="shared" ref="G324:G387" si="61">SQRT(F324)</f>
        <v>1.1512458768193529E-2</v>
      </c>
      <c r="I324">
        <v>6277.8</v>
      </c>
      <c r="J324">
        <f t="shared" si="54"/>
        <v>-1.8633734563076414E-2</v>
      </c>
      <c r="K324">
        <f t="shared" si="55"/>
        <v>2.216950911052021E-4</v>
      </c>
      <c r="L324" s="8">
        <f t="shared" ref="L324:L387" si="62">SQRT(K324)</f>
        <v>1.488942883744041E-2</v>
      </c>
      <c r="N324">
        <v>5514.88</v>
      </c>
      <c r="O324">
        <f t="shared" si="56"/>
        <v>-1.6141692951032505E-2</v>
      </c>
      <c r="P324">
        <f t="shared" si="57"/>
        <v>1.6080580283288682E-4</v>
      </c>
      <c r="Q324" s="8">
        <f t="shared" ref="Q324:Q387" si="63">SQRT(P324)</f>
        <v>1.268092279106244E-2</v>
      </c>
      <c r="S324">
        <v>15249.79</v>
      </c>
      <c r="T324">
        <f t="shared" si="58"/>
        <v>-1.7062736754173954E-2</v>
      </c>
      <c r="U324">
        <f t="shared" si="59"/>
        <v>1.7013496498426357E-4</v>
      </c>
      <c r="V324" s="8">
        <f t="shared" ref="V324:V387" si="64">SQRT(U324)</f>
        <v>1.3043579454439014E-2</v>
      </c>
    </row>
    <row r="325" spans="2:22" x14ac:dyDescent="0.25">
      <c r="B325" s="2">
        <v>323</v>
      </c>
      <c r="C325" s="1">
        <v>39434</v>
      </c>
      <c r="D325">
        <v>13232.47</v>
      </c>
      <c r="E325">
        <f t="shared" si="60"/>
        <v>4.9570143994166274E-3</v>
      </c>
      <c r="F325">
        <f t="shared" ref="F325:F388" si="65">$A$2*F324+(1-$A$2)*E324*E324</f>
        <v>1.3355710021678642E-4</v>
      </c>
      <c r="G325" s="8">
        <f t="shared" si="61"/>
        <v>1.1556690712171301E-2</v>
      </c>
      <c r="I325">
        <v>6279.3</v>
      </c>
      <c r="J325">
        <f t="shared" ref="J325:J388" si="66">(I325-I324)/I324</f>
        <v>2.3893720730192104E-4</v>
      </c>
      <c r="K325">
        <f t="shared" ref="K325:K388" si="67">H$2*K324+(1-H$2)*J324*J324</f>
        <v>2.356556391351136E-4</v>
      </c>
      <c r="L325" s="8">
        <f t="shared" si="62"/>
        <v>1.535107941270299E-2</v>
      </c>
      <c r="N325">
        <v>5509.37</v>
      </c>
      <c r="O325">
        <f t="shared" ref="O325:O388" si="68">(N325-N324)/N324</f>
        <v>-9.9911512127194395E-4</v>
      </c>
      <c r="P325">
        <f t="shared" ref="P325:P388" si="69">M$2*P324+(1-M$2)*O324*O324</f>
        <v>1.6955966375620929E-4</v>
      </c>
      <c r="Q325" s="8">
        <f t="shared" si="63"/>
        <v>1.302150773743998E-2</v>
      </c>
      <c r="S325">
        <v>15207.86</v>
      </c>
      <c r="T325">
        <f t="shared" ref="T325:T388" si="70">(S325-S324)/S324</f>
        <v>-2.749546059322803E-3</v>
      </c>
      <c r="U325">
        <f t="shared" ref="U325:U388" si="71">R$2*U324+(1-R$2)*T324*T324</f>
        <v>1.8116943474682292E-4</v>
      </c>
      <c r="V325" s="8">
        <f t="shared" si="64"/>
        <v>1.3459919566877913E-2</v>
      </c>
    </row>
    <row r="326" spans="2:22" x14ac:dyDescent="0.25">
      <c r="B326" s="2">
        <v>324</v>
      </c>
      <c r="C326" s="1">
        <v>39435</v>
      </c>
      <c r="D326">
        <v>13207.27</v>
      </c>
      <c r="E326">
        <f t="shared" si="60"/>
        <v>-1.9044063579965729E-3</v>
      </c>
      <c r="F326">
        <f t="shared" si="65"/>
        <v>1.3037697967636805E-4</v>
      </c>
      <c r="G326" s="8">
        <f t="shared" si="61"/>
        <v>1.1418273935948815E-2</v>
      </c>
      <c r="I326">
        <v>6284.5</v>
      </c>
      <c r="J326">
        <f t="shared" si="66"/>
        <v>8.2811778382937875E-4</v>
      </c>
      <c r="K326">
        <f t="shared" si="67"/>
        <v>2.0945217068344779E-4</v>
      </c>
      <c r="L326" s="8">
        <f t="shared" si="62"/>
        <v>1.4472462495492873E-2</v>
      </c>
      <c r="N326">
        <v>5497.42</v>
      </c>
      <c r="O326">
        <f t="shared" si="68"/>
        <v>-2.1690320308855311E-3</v>
      </c>
      <c r="P326">
        <f t="shared" si="69"/>
        <v>1.547668187399713E-4</v>
      </c>
      <c r="Q326" s="8">
        <f t="shared" si="63"/>
        <v>1.244053128849292E-2</v>
      </c>
      <c r="S326">
        <v>15030.51</v>
      </c>
      <c r="T326">
        <f t="shared" si="70"/>
        <v>-1.1661732814478852E-2</v>
      </c>
      <c r="U326">
        <f t="shared" si="71"/>
        <v>1.6533756673009408E-4</v>
      </c>
      <c r="V326" s="8">
        <f t="shared" si="64"/>
        <v>1.285836563215147E-2</v>
      </c>
    </row>
    <row r="327" spans="2:22" x14ac:dyDescent="0.25">
      <c r="B327" s="2">
        <v>325</v>
      </c>
      <c r="C327" s="1">
        <v>39436</v>
      </c>
      <c r="D327">
        <v>13245.64</v>
      </c>
      <c r="E327">
        <f t="shared" si="60"/>
        <v>2.9052181109342793E-3</v>
      </c>
      <c r="F327">
        <f t="shared" si="65"/>
        <v>1.2667848387804375E-4</v>
      </c>
      <c r="G327" s="8">
        <f t="shared" si="61"/>
        <v>1.1255153658570981E-2</v>
      </c>
      <c r="I327">
        <v>6345.6</v>
      </c>
      <c r="J327">
        <f t="shared" si="66"/>
        <v>9.7223327233670713E-3</v>
      </c>
      <c r="K327">
        <f t="shared" si="67"/>
        <v>1.8623299722241607E-4</v>
      </c>
      <c r="L327" s="8">
        <f t="shared" si="62"/>
        <v>1.3646721116166187E-2</v>
      </c>
      <c r="N327">
        <v>5511.45</v>
      </c>
      <c r="O327">
        <f t="shared" si="68"/>
        <v>2.5521062607549989E-3</v>
      </c>
      <c r="P327">
        <f t="shared" si="69"/>
        <v>1.41597461846805E-4</v>
      </c>
      <c r="Q327" s="8">
        <f t="shared" si="63"/>
        <v>1.1899473175179018E-2</v>
      </c>
      <c r="S327">
        <v>15031.6</v>
      </c>
      <c r="T327">
        <f t="shared" si="70"/>
        <v>7.2519162689765388E-5</v>
      </c>
      <c r="U327">
        <f t="shared" si="71"/>
        <v>1.6266183871864974E-4</v>
      </c>
      <c r="V327" s="8">
        <f t="shared" si="64"/>
        <v>1.2753895041070776E-2</v>
      </c>
    </row>
    <row r="328" spans="2:22" x14ac:dyDescent="0.25">
      <c r="B328" s="2">
        <v>326</v>
      </c>
      <c r="C328" s="1">
        <v>39437</v>
      </c>
      <c r="D328">
        <v>13450.65</v>
      </c>
      <c r="E328">
        <f t="shared" si="60"/>
        <v>1.5477545818850597E-2</v>
      </c>
      <c r="F328">
        <f t="shared" si="65"/>
        <v>1.2322836388368362E-4</v>
      </c>
      <c r="G328" s="8">
        <f t="shared" si="61"/>
        <v>1.1100827171147366E-2</v>
      </c>
      <c r="I328">
        <v>6434.1</v>
      </c>
      <c r="J328">
        <f t="shared" si="66"/>
        <v>1.3946671709531013E-2</v>
      </c>
      <c r="K328">
        <f t="shared" si="67"/>
        <v>1.7603301809979784E-4</v>
      </c>
      <c r="L328" s="8">
        <f t="shared" si="62"/>
        <v>1.3267743519521239E-2</v>
      </c>
      <c r="N328">
        <v>5602.77</v>
      </c>
      <c r="O328">
        <f t="shared" si="68"/>
        <v>1.6569142421685876E-2</v>
      </c>
      <c r="P328">
        <f t="shared" si="69"/>
        <v>1.2974255630065926E-4</v>
      </c>
      <c r="Q328" s="8">
        <f t="shared" si="63"/>
        <v>1.1390459003071793E-2</v>
      </c>
      <c r="S328">
        <v>15257</v>
      </c>
      <c r="T328">
        <f t="shared" si="70"/>
        <v>1.4995077037707206E-2</v>
      </c>
      <c r="U328">
        <f t="shared" si="71"/>
        <v>1.4782878798122597E-4</v>
      </c>
      <c r="V328" s="8">
        <f t="shared" si="64"/>
        <v>1.2158486253692355E-2</v>
      </c>
    </row>
    <row r="329" spans="2:22" x14ac:dyDescent="0.25">
      <c r="B329" s="2">
        <v>327</v>
      </c>
      <c r="C329" s="1">
        <v>39443</v>
      </c>
      <c r="D329">
        <v>13359.61</v>
      </c>
      <c r="E329">
        <f t="shared" si="60"/>
        <v>-6.7684461345733516E-3</v>
      </c>
      <c r="F329">
        <f t="shared" si="65"/>
        <v>1.2662268903703596E-4</v>
      </c>
      <c r="G329" s="8">
        <f t="shared" si="61"/>
        <v>1.1252674750344291E-2</v>
      </c>
      <c r="I329">
        <v>6497.8</v>
      </c>
      <c r="J329">
        <f t="shared" si="66"/>
        <v>9.900374566761445E-3</v>
      </c>
      <c r="K329">
        <f t="shared" si="67"/>
        <v>1.7808800481924011E-4</v>
      </c>
      <c r="L329" s="8">
        <f t="shared" si="62"/>
        <v>1.334496177661218E-2</v>
      </c>
      <c r="N329">
        <v>5627.48</v>
      </c>
      <c r="O329">
        <f t="shared" si="68"/>
        <v>4.4103184674721832E-3</v>
      </c>
      <c r="P329">
        <f t="shared" si="69"/>
        <v>1.4244957976746451E-4</v>
      </c>
      <c r="Q329" s="8">
        <f t="shared" si="63"/>
        <v>1.1935224328325987E-2</v>
      </c>
      <c r="S329">
        <v>15564.69</v>
      </c>
      <c r="T329">
        <f t="shared" si="70"/>
        <v>2.0167136396408238E-2</v>
      </c>
      <c r="U329">
        <f t="shared" si="71"/>
        <v>1.5485275337214828E-4</v>
      </c>
      <c r="V329" s="8">
        <f t="shared" si="64"/>
        <v>1.2443984626000961E-2</v>
      </c>
    </row>
    <row r="330" spans="2:22" x14ac:dyDescent="0.25">
      <c r="B330" s="2">
        <v>328</v>
      </c>
      <c r="C330" s="1">
        <v>39444</v>
      </c>
      <c r="D330">
        <v>13365.87</v>
      </c>
      <c r="E330">
        <f t="shared" si="60"/>
        <v>4.6857655275866719E-4</v>
      </c>
      <c r="F330">
        <f t="shared" si="65"/>
        <v>1.242646772760309E-4</v>
      </c>
      <c r="G330" s="8">
        <f t="shared" si="61"/>
        <v>1.1147406751170019E-2</v>
      </c>
      <c r="I330">
        <v>6476.9</v>
      </c>
      <c r="J330">
        <f t="shared" si="66"/>
        <v>-3.2164732678753648E-3</v>
      </c>
      <c r="K330">
        <f t="shared" si="67"/>
        <v>1.6918248672581214E-4</v>
      </c>
      <c r="L330" s="8">
        <f t="shared" si="62"/>
        <v>1.3007016826536827E-2</v>
      </c>
      <c r="N330">
        <v>5627.25</v>
      </c>
      <c r="O330">
        <f t="shared" si="68"/>
        <v>-4.08708693766239E-5</v>
      </c>
      <c r="P330">
        <f t="shared" si="69"/>
        <v>1.3165529400102426E-4</v>
      </c>
      <c r="Q330" s="8">
        <f t="shared" si="63"/>
        <v>1.1474114083493516E-2</v>
      </c>
      <c r="S330">
        <v>15307.78</v>
      </c>
      <c r="T330">
        <f t="shared" si="70"/>
        <v>-1.650595032731136E-2</v>
      </c>
      <c r="U330">
        <f t="shared" si="71"/>
        <v>1.7782053995284394E-4</v>
      </c>
      <c r="V330" s="8">
        <f t="shared" si="64"/>
        <v>1.3334936818479642E-2</v>
      </c>
    </row>
    <row r="331" spans="2:22" x14ac:dyDescent="0.25">
      <c r="B331" s="2">
        <v>329</v>
      </c>
      <c r="C331" s="1">
        <v>39451</v>
      </c>
      <c r="D331">
        <v>12800.18</v>
      </c>
      <c r="E331">
        <f t="shared" si="60"/>
        <v>-4.2323470151961709E-2</v>
      </c>
      <c r="F331">
        <f t="shared" si="65"/>
        <v>1.2064511476621493E-4</v>
      </c>
      <c r="G331" s="8">
        <f t="shared" si="61"/>
        <v>1.0983857007727974E-2</v>
      </c>
      <c r="I331">
        <v>6348.5</v>
      </c>
      <c r="J331">
        <f t="shared" si="66"/>
        <v>-1.9824298661396601E-2</v>
      </c>
      <c r="K331">
        <f t="shared" si="67"/>
        <v>1.5151652589850395E-4</v>
      </c>
      <c r="L331" s="8">
        <f t="shared" si="62"/>
        <v>1.2309204925522361E-2</v>
      </c>
      <c r="N331">
        <v>5446.79</v>
      </c>
      <c r="O331">
        <f t="shared" si="68"/>
        <v>-3.2068950197698703E-2</v>
      </c>
      <c r="P331">
        <f t="shared" si="69"/>
        <v>1.2010145503683847E-4</v>
      </c>
      <c r="Q331" s="8">
        <f t="shared" si="63"/>
        <v>1.0959080939423637E-2</v>
      </c>
      <c r="S331">
        <v>14691.41</v>
      </c>
      <c r="T331">
        <f t="shared" si="70"/>
        <v>-4.0265146219765423E-2</v>
      </c>
      <c r="U331">
        <f t="shared" si="71"/>
        <v>1.8644970287744065E-4</v>
      </c>
      <c r="V331" s="8">
        <f t="shared" si="64"/>
        <v>1.3654658651077319E-2</v>
      </c>
    </row>
    <row r="332" spans="2:22" x14ac:dyDescent="0.25">
      <c r="B332" s="2">
        <v>330</v>
      </c>
      <c r="C332" s="1">
        <v>39454</v>
      </c>
      <c r="D332">
        <v>12827.49</v>
      </c>
      <c r="E332">
        <f t="shared" si="60"/>
        <v>2.1335637467597714E-3</v>
      </c>
      <c r="F332">
        <f t="shared" si="65"/>
        <v>1.6939313243925227E-4</v>
      </c>
      <c r="G332" s="8">
        <f t="shared" si="61"/>
        <v>1.3015111695227677E-2</v>
      </c>
      <c r="I332">
        <v>6335.7</v>
      </c>
      <c r="J332">
        <f t="shared" si="66"/>
        <v>-2.0162243049539549E-3</v>
      </c>
      <c r="K332">
        <f t="shared" si="67"/>
        <v>1.7837483411427268E-4</v>
      </c>
      <c r="L332" s="8">
        <f t="shared" si="62"/>
        <v>1.3355704178899468E-2</v>
      </c>
      <c r="N332">
        <v>5452.83</v>
      </c>
      <c r="O332">
        <f t="shared" si="68"/>
        <v>1.1089100185613845E-3</v>
      </c>
      <c r="P332">
        <f t="shared" si="69"/>
        <v>1.9981470408281417E-4</v>
      </c>
      <c r="Q332" s="8">
        <f t="shared" si="63"/>
        <v>1.4135582905660953E-2</v>
      </c>
      <c r="S332">
        <v>14500.55</v>
      </c>
      <c r="T332">
        <f t="shared" si="70"/>
        <v>-1.2991264963676093E-2</v>
      </c>
      <c r="U332">
        <f t="shared" si="71"/>
        <v>3.1729556416989796E-4</v>
      </c>
      <c r="V332" s="8">
        <f t="shared" si="64"/>
        <v>1.7812792149741657E-2</v>
      </c>
    </row>
    <row r="333" spans="2:22" x14ac:dyDescent="0.25">
      <c r="B333" s="2">
        <v>331</v>
      </c>
      <c r="C333" s="1">
        <v>39455</v>
      </c>
      <c r="D333">
        <v>12589.07</v>
      </c>
      <c r="E333">
        <f t="shared" si="60"/>
        <v>-1.8586644776179915E-2</v>
      </c>
      <c r="F333">
        <f t="shared" si="65"/>
        <v>1.6458316914411339E-4</v>
      </c>
      <c r="G333" s="8">
        <f t="shared" si="61"/>
        <v>1.2828997199474064E-2</v>
      </c>
      <c r="I333">
        <v>6356.5</v>
      </c>
      <c r="J333">
        <f t="shared" si="66"/>
        <v>3.2829837271335736E-3</v>
      </c>
      <c r="K333">
        <f t="shared" si="67"/>
        <v>1.5898796577115684E-4</v>
      </c>
      <c r="L333" s="8">
        <f t="shared" si="62"/>
        <v>1.2609043015675569E-2</v>
      </c>
      <c r="N333">
        <v>5495.67</v>
      </c>
      <c r="O333">
        <f t="shared" si="68"/>
        <v>7.8564708600855244E-3</v>
      </c>
      <c r="P333">
        <f t="shared" si="69"/>
        <v>1.8238700775233675E-4</v>
      </c>
      <c r="Q333" s="8">
        <f t="shared" si="63"/>
        <v>1.3505073407884044E-2</v>
      </c>
      <c r="S333">
        <v>14528.67</v>
      </c>
      <c r="T333">
        <f t="shared" si="70"/>
        <v>1.939236787570182E-3</v>
      </c>
      <c r="U333">
        <f t="shared" si="71"/>
        <v>3.0375142566620552E-4</v>
      </c>
      <c r="V333" s="8">
        <f t="shared" si="64"/>
        <v>1.7428465958488876E-2</v>
      </c>
    </row>
    <row r="334" spans="2:22" x14ac:dyDescent="0.25">
      <c r="B334" s="2">
        <v>332</v>
      </c>
      <c r="C334" s="1">
        <v>39456</v>
      </c>
      <c r="D334">
        <v>12735.31</v>
      </c>
      <c r="E334">
        <f t="shared" si="60"/>
        <v>1.1616425994930506E-2</v>
      </c>
      <c r="F334">
        <f t="shared" si="65"/>
        <v>1.6986114547734183E-4</v>
      </c>
      <c r="G334" s="8">
        <f t="shared" si="61"/>
        <v>1.3033078894771635E-2</v>
      </c>
      <c r="I334">
        <v>6272.7</v>
      </c>
      <c r="J334">
        <f t="shared" si="66"/>
        <v>-1.3183355620231287E-2</v>
      </c>
      <c r="K334">
        <f t="shared" si="67"/>
        <v>1.4250392688157021E-4</v>
      </c>
      <c r="L334" s="8">
        <f t="shared" si="62"/>
        <v>1.1937500864149506E-2</v>
      </c>
      <c r="N334">
        <v>5435.42</v>
      </c>
      <c r="O334">
        <f t="shared" si="68"/>
        <v>-1.0963176464380138E-2</v>
      </c>
      <c r="P334">
        <f t="shared" si="69"/>
        <v>1.7179771009293948E-4</v>
      </c>
      <c r="Q334" s="8">
        <f t="shared" si="63"/>
        <v>1.3107162549268223E-2</v>
      </c>
      <c r="S334">
        <v>14599.16</v>
      </c>
      <c r="T334">
        <f t="shared" si="70"/>
        <v>4.8517861579896703E-3</v>
      </c>
      <c r="U334">
        <f t="shared" si="71"/>
        <v>2.7639453322971327E-4</v>
      </c>
      <c r="V334" s="8">
        <f t="shared" si="64"/>
        <v>1.6625117540327746E-2</v>
      </c>
    </row>
    <row r="335" spans="2:22" x14ac:dyDescent="0.25">
      <c r="B335" s="2">
        <v>333</v>
      </c>
      <c r="C335" s="1">
        <v>39457</v>
      </c>
      <c r="D335">
        <v>12853.09</v>
      </c>
      <c r="E335">
        <f t="shared" si="60"/>
        <v>9.2483025540800075E-3</v>
      </c>
      <c r="F335">
        <f t="shared" si="65"/>
        <v>1.6884220673218274E-4</v>
      </c>
      <c r="G335" s="8">
        <f t="shared" si="61"/>
        <v>1.2993929610867636E-2</v>
      </c>
      <c r="I335">
        <v>6222.7</v>
      </c>
      <c r="J335">
        <f t="shared" si="66"/>
        <v>-7.9710491494890557E-3</v>
      </c>
      <c r="K335">
        <f t="shared" si="67"/>
        <v>1.4598479867727169E-4</v>
      </c>
      <c r="L335" s="8">
        <f t="shared" si="62"/>
        <v>1.208241692200992E-2</v>
      </c>
      <c r="N335">
        <v>5400.43</v>
      </c>
      <c r="O335">
        <f t="shared" si="68"/>
        <v>-6.4374050211390803E-3</v>
      </c>
      <c r="P335">
        <f t="shared" si="69"/>
        <v>1.6726875866946873E-4</v>
      </c>
      <c r="Q335" s="8">
        <f t="shared" si="63"/>
        <v>1.2933242388104721E-2</v>
      </c>
      <c r="S335">
        <v>14388.11</v>
      </c>
      <c r="T335">
        <f t="shared" si="70"/>
        <v>-1.4456311185027035E-2</v>
      </c>
      <c r="U335">
        <f t="shared" si="71"/>
        <v>2.5333609522901852E-4</v>
      </c>
      <c r="V335" s="8">
        <f t="shared" si="64"/>
        <v>1.5916535277158108E-2</v>
      </c>
    </row>
    <row r="336" spans="2:22" x14ac:dyDescent="0.25">
      <c r="B336" s="2">
        <v>334</v>
      </c>
      <c r="C336" s="1">
        <v>39458</v>
      </c>
      <c r="D336">
        <v>12606.3</v>
      </c>
      <c r="E336">
        <f t="shared" si="60"/>
        <v>-1.9200830306175469E-2</v>
      </c>
      <c r="F336">
        <f t="shared" si="65"/>
        <v>1.6641123827156745E-4</v>
      </c>
      <c r="G336" s="8">
        <f t="shared" si="61"/>
        <v>1.290004799493271E-2</v>
      </c>
      <c r="I336">
        <v>6202</v>
      </c>
      <c r="J336">
        <f t="shared" si="66"/>
        <v>-3.3265302842817135E-3</v>
      </c>
      <c r="K336">
        <f t="shared" si="67"/>
        <v>1.3681495470606897E-4</v>
      </c>
      <c r="L336" s="8">
        <f t="shared" si="62"/>
        <v>1.1696792496495309E-2</v>
      </c>
      <c r="N336">
        <v>5371.41</v>
      </c>
      <c r="O336">
        <f t="shared" si="68"/>
        <v>-5.3736461726196678E-3</v>
      </c>
      <c r="P336">
        <f t="shared" si="69"/>
        <v>1.5622612227079712E-4</v>
      </c>
      <c r="Q336" s="8">
        <f t="shared" si="63"/>
        <v>1.2499044854339756E-2</v>
      </c>
      <c r="S336">
        <v>14110.79</v>
      </c>
      <c r="T336">
        <f t="shared" si="70"/>
        <v>-1.9274247972805303E-2</v>
      </c>
      <c r="U336">
        <f t="shared" si="71"/>
        <v>2.4929160443928352E-4</v>
      </c>
      <c r="V336" s="8">
        <f t="shared" si="64"/>
        <v>1.5788970974679874E-2</v>
      </c>
    </row>
    <row r="337" spans="2:22" x14ac:dyDescent="0.25">
      <c r="B337" s="2">
        <v>335</v>
      </c>
      <c r="C337" s="1">
        <v>39462</v>
      </c>
      <c r="D337">
        <v>12501.11</v>
      </c>
      <c r="E337">
        <f t="shared" si="60"/>
        <v>-8.3442405781235327E-3</v>
      </c>
      <c r="F337">
        <f t="shared" si="65"/>
        <v>1.7231308343650497E-4</v>
      </c>
      <c r="G337" s="8">
        <f t="shared" si="61"/>
        <v>1.3126807815935487E-2</v>
      </c>
      <c r="I337">
        <v>6025.6</v>
      </c>
      <c r="J337">
        <f t="shared" si="66"/>
        <v>-2.8442437923250505E-2</v>
      </c>
      <c r="K337">
        <f t="shared" si="67"/>
        <v>1.2282902849262162E-4</v>
      </c>
      <c r="L337" s="8">
        <f t="shared" si="62"/>
        <v>1.1082825835165941E-2</v>
      </c>
      <c r="N337">
        <v>5250.82</v>
      </c>
      <c r="O337">
        <f t="shared" si="68"/>
        <v>-2.2450343578315591E-2</v>
      </c>
      <c r="P337">
        <f t="shared" si="69"/>
        <v>1.4504996228943996E-4</v>
      </c>
      <c r="Q337" s="8">
        <f t="shared" si="63"/>
        <v>1.2043668971266188E-2</v>
      </c>
      <c r="S337">
        <v>13972.63</v>
      </c>
      <c r="T337">
        <f t="shared" si="70"/>
        <v>-9.7910889468273334E-3</v>
      </c>
      <c r="U337">
        <f t="shared" si="71"/>
        <v>2.6043577961439983E-4</v>
      </c>
      <c r="V337" s="8">
        <f t="shared" si="64"/>
        <v>1.6138022791358297E-2</v>
      </c>
    </row>
    <row r="338" spans="2:22" x14ac:dyDescent="0.25">
      <c r="B338" s="2">
        <v>336</v>
      </c>
      <c r="C338" s="1">
        <v>39463</v>
      </c>
      <c r="D338">
        <v>12466.16</v>
      </c>
      <c r="E338">
        <f t="shared" si="60"/>
        <v>-2.7957517372457909E-3</v>
      </c>
      <c r="F338">
        <f t="shared" si="65"/>
        <v>1.6931674575132531E-4</v>
      </c>
      <c r="G338" s="8">
        <f t="shared" si="61"/>
        <v>1.3012176826008987E-2</v>
      </c>
      <c r="I338">
        <v>5942.9</v>
      </c>
      <c r="J338">
        <f t="shared" si="66"/>
        <v>-1.3724774296335755E-2</v>
      </c>
      <c r="K338">
        <f t="shared" si="67"/>
        <v>1.9914245680162091E-4</v>
      </c>
      <c r="L338" s="8">
        <f t="shared" si="62"/>
        <v>1.4111784323806147E-2</v>
      </c>
      <c r="N338">
        <v>5225.3900000000003</v>
      </c>
      <c r="O338">
        <f t="shared" si="68"/>
        <v>-4.8430530850418381E-3</v>
      </c>
      <c r="P338">
        <f t="shared" si="69"/>
        <v>1.7655276443430382E-4</v>
      </c>
      <c r="Q338" s="8">
        <f t="shared" si="63"/>
        <v>1.3287315922875614E-2</v>
      </c>
      <c r="S338">
        <v>13504.51</v>
      </c>
      <c r="T338">
        <f t="shared" si="70"/>
        <v>-3.3502640519358133E-2</v>
      </c>
      <c r="U338">
        <f t="shared" si="71"/>
        <v>2.4542820686397848E-4</v>
      </c>
      <c r="V338" s="8">
        <f t="shared" si="64"/>
        <v>1.5666148437442386E-2</v>
      </c>
    </row>
    <row r="339" spans="2:22" x14ac:dyDescent="0.25">
      <c r="B339" s="2">
        <v>337</v>
      </c>
      <c r="C339" s="1">
        <v>39464</v>
      </c>
      <c r="D339">
        <v>12159.21</v>
      </c>
      <c r="E339">
        <f t="shared" si="60"/>
        <v>-2.4622658460985637E-2</v>
      </c>
      <c r="F339">
        <f t="shared" si="65"/>
        <v>1.6460425684569239E-4</v>
      </c>
      <c r="G339" s="8">
        <f t="shared" si="61"/>
        <v>1.2829819049608315E-2</v>
      </c>
      <c r="I339">
        <v>5902.4</v>
      </c>
      <c r="J339">
        <f t="shared" si="66"/>
        <v>-6.814854700567064E-3</v>
      </c>
      <c r="K339">
        <f t="shared" si="67"/>
        <v>1.9794427165306227E-4</v>
      </c>
      <c r="L339" s="8">
        <f t="shared" si="62"/>
        <v>1.4069266919532883E-2</v>
      </c>
      <c r="N339">
        <v>5157.09</v>
      </c>
      <c r="O339">
        <f t="shared" si="68"/>
        <v>-1.3070794715801151E-2</v>
      </c>
      <c r="P339">
        <f t="shared" si="69"/>
        <v>1.6311701551500915E-4</v>
      </c>
      <c r="Q339" s="8">
        <f t="shared" si="63"/>
        <v>1.2771727193884513E-2</v>
      </c>
      <c r="S339">
        <v>13783.45</v>
      </c>
      <c r="T339">
        <f t="shared" si="70"/>
        <v>2.0655321814712309E-2</v>
      </c>
      <c r="U339">
        <f t="shared" si="71"/>
        <v>3.2540386145885368E-4</v>
      </c>
      <c r="V339" s="8">
        <f t="shared" si="64"/>
        <v>1.8038954001240028E-2</v>
      </c>
    </row>
    <row r="340" spans="2:22" x14ac:dyDescent="0.25">
      <c r="B340" s="2">
        <v>338</v>
      </c>
      <c r="C340" s="1">
        <v>39465</v>
      </c>
      <c r="D340">
        <v>12099.3</v>
      </c>
      <c r="E340">
        <f t="shared" si="60"/>
        <v>-4.927129311854953E-3</v>
      </c>
      <c r="F340">
        <f t="shared" si="65"/>
        <v>1.7749195505587911E-4</v>
      </c>
      <c r="G340" s="8">
        <f t="shared" si="61"/>
        <v>1.3322610669680291E-2</v>
      </c>
      <c r="I340">
        <v>5901.7</v>
      </c>
      <c r="J340">
        <f t="shared" si="66"/>
        <v>-1.1859582542691416E-4</v>
      </c>
      <c r="K340">
        <f t="shared" si="67"/>
        <v>1.8109408892590448E-4</v>
      </c>
      <c r="L340" s="8">
        <f t="shared" si="62"/>
        <v>1.3457120380152081E-2</v>
      </c>
      <c r="N340">
        <v>5092.3999999999996</v>
      </c>
      <c r="O340">
        <f t="shared" si="68"/>
        <v>-1.2543895879265342E-2</v>
      </c>
      <c r="P340">
        <f t="shared" si="69"/>
        <v>1.6379527775290612E-4</v>
      </c>
      <c r="Q340" s="8">
        <f t="shared" si="63"/>
        <v>1.2798252917992602E-2</v>
      </c>
      <c r="S340">
        <v>13861.29</v>
      </c>
      <c r="T340">
        <f t="shared" si="70"/>
        <v>5.6473524407895078E-3</v>
      </c>
      <c r="U340">
        <f t="shared" si="71"/>
        <v>3.3463604366842768E-4</v>
      </c>
      <c r="V340" s="8">
        <f t="shared" si="64"/>
        <v>1.8293059986465569E-2</v>
      </c>
    </row>
    <row r="341" spans="2:22" x14ac:dyDescent="0.25">
      <c r="B341" s="2">
        <v>339</v>
      </c>
      <c r="C341" s="1">
        <v>39469</v>
      </c>
      <c r="D341">
        <v>11971.19</v>
      </c>
      <c r="E341">
        <f t="shared" si="60"/>
        <v>-1.0588215847197669E-2</v>
      </c>
      <c r="F341">
        <f t="shared" si="65"/>
        <v>1.7302122236360061E-4</v>
      </c>
      <c r="G341" s="8">
        <f t="shared" si="61"/>
        <v>1.315375316643887E-2</v>
      </c>
      <c r="I341">
        <v>5740.1</v>
      </c>
      <c r="J341">
        <f t="shared" si="66"/>
        <v>-2.7381940796719496E-2</v>
      </c>
      <c r="K341">
        <f t="shared" si="67"/>
        <v>1.6095421653578091E-4</v>
      </c>
      <c r="L341" s="8">
        <f t="shared" si="62"/>
        <v>1.2686773290942852E-2</v>
      </c>
      <c r="N341">
        <v>4842.54</v>
      </c>
      <c r="O341">
        <f t="shared" si="68"/>
        <v>-4.9065273741261427E-2</v>
      </c>
      <c r="P341">
        <f t="shared" si="69"/>
        <v>1.6322958490240725E-4</v>
      </c>
      <c r="Q341" s="8">
        <f t="shared" si="63"/>
        <v>1.2776133409698227E-2</v>
      </c>
      <c r="S341">
        <v>12573.05</v>
      </c>
      <c r="T341">
        <f t="shared" si="70"/>
        <v>-9.293795887684346E-2</v>
      </c>
      <c r="U341">
        <f t="shared" si="71"/>
        <v>3.0702812873914596E-4</v>
      </c>
      <c r="V341" s="8">
        <f t="shared" si="64"/>
        <v>1.7522218145518735E-2</v>
      </c>
    </row>
    <row r="342" spans="2:22" x14ac:dyDescent="0.25">
      <c r="B342" s="2">
        <v>340</v>
      </c>
      <c r="C342" s="1">
        <v>39470</v>
      </c>
      <c r="D342">
        <v>12270.17</v>
      </c>
      <c r="E342">
        <f t="shared" si="60"/>
        <v>2.4974960718190886E-2</v>
      </c>
      <c r="F342">
        <f t="shared" si="65"/>
        <v>1.7124387836744457E-4</v>
      </c>
      <c r="G342" s="8">
        <f t="shared" si="61"/>
        <v>1.3086018430655086E-2</v>
      </c>
      <c r="I342">
        <v>5609.3</v>
      </c>
      <c r="J342">
        <f t="shared" si="66"/>
        <v>-2.2787059458894473E-2</v>
      </c>
      <c r="K342">
        <f t="shared" si="67"/>
        <v>2.2644287846792518E-4</v>
      </c>
      <c r="L342" s="8">
        <f t="shared" si="62"/>
        <v>1.5048019087837613E-2</v>
      </c>
      <c r="N342">
        <v>4636.76</v>
      </c>
      <c r="O342">
        <f t="shared" si="68"/>
        <v>-4.2494228235595316E-2</v>
      </c>
      <c r="P342">
        <f t="shared" si="69"/>
        <v>3.6017666044100346E-4</v>
      </c>
      <c r="Q342" s="8">
        <f t="shared" si="63"/>
        <v>1.8978320801403992E-2</v>
      </c>
      <c r="S342">
        <v>12829.06</v>
      </c>
      <c r="T342">
        <f t="shared" si="70"/>
        <v>2.0361805608026709E-2</v>
      </c>
      <c r="U342">
        <f t="shared" si="71"/>
        <v>1.0667009384618452E-3</v>
      </c>
      <c r="V342" s="8">
        <f t="shared" si="64"/>
        <v>3.2660387910461892E-2</v>
      </c>
    </row>
    <row r="343" spans="2:22" x14ac:dyDescent="0.25">
      <c r="B343" s="2">
        <v>341</v>
      </c>
      <c r="C343" s="1">
        <v>39471</v>
      </c>
      <c r="D343">
        <v>12378.61</v>
      </c>
      <c r="E343">
        <f t="shared" si="60"/>
        <v>8.8376933652916396E-3</v>
      </c>
      <c r="F343">
        <f t="shared" si="65"/>
        <v>1.8444769841382015E-4</v>
      </c>
      <c r="G343" s="8">
        <f t="shared" si="61"/>
        <v>1.3581152322753035E-2</v>
      </c>
      <c r="I343">
        <v>5875.8</v>
      </c>
      <c r="J343">
        <f t="shared" si="66"/>
        <v>4.7510384539960419E-2</v>
      </c>
      <c r="K343">
        <f t="shared" si="67"/>
        <v>2.5900914127496247E-4</v>
      </c>
      <c r="L343" s="8">
        <f t="shared" si="62"/>
        <v>1.6093760942519388E-2</v>
      </c>
      <c r="N343">
        <v>4915.29</v>
      </c>
      <c r="O343">
        <f t="shared" si="68"/>
        <v>6.006996264633057E-2</v>
      </c>
      <c r="P343">
        <f t="shared" si="69"/>
        <v>4.8704009278849471E-4</v>
      </c>
      <c r="Q343" s="8">
        <f t="shared" si="63"/>
        <v>2.2068984860851546E-2</v>
      </c>
      <c r="S343">
        <v>13092.78</v>
      </c>
      <c r="T343">
        <f t="shared" si="70"/>
        <v>2.0556455422299152E-2</v>
      </c>
      <c r="U343">
        <f t="shared" si="71"/>
        <v>1.0072345465553711E-3</v>
      </c>
      <c r="V343" s="8">
        <f t="shared" si="64"/>
        <v>3.1736958684716016E-2</v>
      </c>
    </row>
    <row r="344" spans="2:22" x14ac:dyDescent="0.25">
      <c r="B344" s="2">
        <v>342</v>
      </c>
      <c r="C344" s="1">
        <v>39472</v>
      </c>
      <c r="D344">
        <v>12207.17</v>
      </c>
      <c r="E344">
        <f t="shared" si="60"/>
        <v>-1.3849697179247144E-2</v>
      </c>
      <c r="F344">
        <f t="shared" si="65"/>
        <v>1.8134467668941539E-4</v>
      </c>
      <c r="G344" s="8">
        <f t="shared" si="61"/>
        <v>1.346642776275191E-2</v>
      </c>
      <c r="I344">
        <v>5869</v>
      </c>
      <c r="J344">
        <f t="shared" si="66"/>
        <v>-1.1572892201913241E-3</v>
      </c>
      <c r="K344">
        <f t="shared" si="67"/>
        <v>4.8125368230226401E-4</v>
      </c>
      <c r="L344" s="8">
        <f t="shared" si="62"/>
        <v>2.1937494895777503E-2</v>
      </c>
      <c r="N344">
        <v>4878.12</v>
      </c>
      <c r="O344">
        <f t="shared" si="68"/>
        <v>-7.5621173928700188E-3</v>
      </c>
      <c r="P344">
        <f t="shared" si="69"/>
        <v>7.6096870563207935E-4</v>
      </c>
      <c r="Q344" s="8">
        <f t="shared" si="63"/>
        <v>2.7585661232460593E-2</v>
      </c>
      <c r="S344">
        <v>13629.16</v>
      </c>
      <c r="T344">
        <f t="shared" si="70"/>
        <v>4.0967617266921094E-2</v>
      </c>
      <c r="U344">
        <f t="shared" si="71"/>
        <v>9.5391736350818805E-4</v>
      </c>
      <c r="V344" s="8">
        <f t="shared" si="64"/>
        <v>3.0885552666387373E-2</v>
      </c>
    </row>
    <row r="345" spans="2:22" x14ac:dyDescent="0.25">
      <c r="B345" s="2">
        <v>343</v>
      </c>
      <c r="C345" s="1">
        <v>39475</v>
      </c>
      <c r="D345">
        <v>12383.89</v>
      </c>
      <c r="E345">
        <f t="shared" si="60"/>
        <v>1.447673785160683E-2</v>
      </c>
      <c r="F345">
        <f t="shared" si="65"/>
        <v>1.816501685736807E-4</v>
      </c>
      <c r="G345" s="8">
        <f t="shared" si="61"/>
        <v>1.3477765711484997E-2</v>
      </c>
      <c r="I345">
        <v>5788.9</v>
      </c>
      <c r="J345">
        <f t="shared" si="66"/>
        <v>-1.3647980916680928E-2</v>
      </c>
      <c r="K345">
        <f t="shared" si="67"/>
        <v>4.2787720356517558E-4</v>
      </c>
      <c r="L345" s="8">
        <f t="shared" si="62"/>
        <v>2.0685192857819227E-2</v>
      </c>
      <c r="N345">
        <v>4848.3</v>
      </c>
      <c r="O345">
        <f t="shared" si="68"/>
        <v>-6.1130107500429898E-3</v>
      </c>
      <c r="P345">
        <f t="shared" si="69"/>
        <v>6.9920514590144712E-4</v>
      </c>
      <c r="Q345" s="8">
        <f t="shared" si="63"/>
        <v>2.6442487513497044E-2</v>
      </c>
      <c r="S345">
        <v>13087.91</v>
      </c>
      <c r="T345">
        <f t="shared" si="70"/>
        <v>-3.971264553354719E-2</v>
      </c>
      <c r="U345">
        <f t="shared" si="71"/>
        <v>1.019979749457567E-3</v>
      </c>
      <c r="V345" s="8">
        <f t="shared" si="64"/>
        <v>3.1937121809229571E-2</v>
      </c>
    </row>
    <row r="346" spans="2:22" x14ac:dyDescent="0.25">
      <c r="B346" s="2">
        <v>344</v>
      </c>
      <c r="C346" s="1">
        <v>39476</v>
      </c>
      <c r="D346">
        <v>12480.3</v>
      </c>
      <c r="E346">
        <f t="shared" si="60"/>
        <v>7.7851143703634206E-3</v>
      </c>
      <c r="F346">
        <f t="shared" si="65"/>
        <v>1.8246502591368587E-4</v>
      </c>
      <c r="G346" s="8">
        <f t="shared" si="61"/>
        <v>1.3507961575074378E-2</v>
      </c>
      <c r="I346">
        <v>5885.2</v>
      </c>
      <c r="J346">
        <f t="shared" si="66"/>
        <v>1.6635284769127155E-2</v>
      </c>
      <c r="K346">
        <f t="shared" si="67"/>
        <v>4.0100515635632899E-4</v>
      </c>
      <c r="L346" s="8">
        <f t="shared" si="62"/>
        <v>2.0025113142160496E-2</v>
      </c>
      <c r="N346">
        <v>4941.45</v>
      </c>
      <c r="O346">
        <f t="shared" si="68"/>
        <v>1.9212919992574642E-2</v>
      </c>
      <c r="P346">
        <f t="shared" si="69"/>
        <v>6.4112281445241365E-4</v>
      </c>
      <c r="Q346" s="8">
        <f t="shared" si="63"/>
        <v>2.5320403125787979E-2</v>
      </c>
      <c r="S346">
        <v>13478.86</v>
      </c>
      <c r="T346">
        <f t="shared" si="70"/>
        <v>2.9871079492447664E-2</v>
      </c>
      <c r="U346">
        <f t="shared" si="71"/>
        <v>1.0707843781652441E-3</v>
      </c>
      <c r="V346" s="8">
        <f t="shared" si="64"/>
        <v>3.2722841841216113E-2</v>
      </c>
    </row>
    <row r="347" spans="2:22" x14ac:dyDescent="0.25">
      <c r="B347" s="2">
        <v>345</v>
      </c>
      <c r="C347" s="1">
        <v>39477</v>
      </c>
      <c r="D347">
        <v>12442.83</v>
      </c>
      <c r="E347">
        <f t="shared" si="60"/>
        <v>-3.0023316747193056E-3</v>
      </c>
      <c r="F347">
        <f t="shared" si="65"/>
        <v>1.7890931065809592E-4</v>
      </c>
      <c r="G347" s="8">
        <f t="shared" si="61"/>
        <v>1.3375698511034701E-2</v>
      </c>
      <c r="I347">
        <v>5837.3</v>
      </c>
      <c r="J347">
        <f t="shared" si="66"/>
        <v>-8.1390606946237405E-3</v>
      </c>
      <c r="K347">
        <f t="shared" si="67"/>
        <v>3.8718346928651534E-4</v>
      </c>
      <c r="L347" s="8">
        <f t="shared" si="62"/>
        <v>1.9676978154343602E-2</v>
      </c>
      <c r="N347">
        <v>4873.57</v>
      </c>
      <c r="O347">
        <f t="shared" si="68"/>
        <v>-1.3736858614374346E-2</v>
      </c>
      <c r="P347">
        <f t="shared" si="69"/>
        <v>6.1725344902939798E-4</v>
      </c>
      <c r="Q347" s="8">
        <f t="shared" si="63"/>
        <v>2.4844585909799301E-2</v>
      </c>
      <c r="S347">
        <v>13345.03</v>
      </c>
      <c r="T347">
        <f t="shared" si="70"/>
        <v>-9.9288812258603414E-3</v>
      </c>
      <c r="U347">
        <f t="shared" si="71"/>
        <v>1.0545062547432866E-3</v>
      </c>
      <c r="V347" s="8">
        <f t="shared" si="64"/>
        <v>3.2473162068749735E-2</v>
      </c>
    </row>
    <row r="348" spans="2:22" x14ac:dyDescent="0.25">
      <c r="B348" s="2">
        <v>346</v>
      </c>
      <c r="C348" s="1">
        <v>39478</v>
      </c>
      <c r="D348">
        <v>12650.36</v>
      </c>
      <c r="E348">
        <f t="shared" si="60"/>
        <v>1.6678681618249279E-2</v>
      </c>
      <c r="F348">
        <f t="shared" si="65"/>
        <v>1.7395186657116123E-4</v>
      </c>
      <c r="G348" s="8">
        <f t="shared" si="61"/>
        <v>1.3189081339166926E-2</v>
      </c>
      <c r="I348">
        <v>5879.8</v>
      </c>
      <c r="J348">
        <f t="shared" si="66"/>
        <v>7.2807633666249804E-3</v>
      </c>
      <c r="K348">
        <f t="shared" si="67"/>
        <v>3.5148834625672762E-4</v>
      </c>
      <c r="L348" s="8">
        <f t="shared" si="62"/>
        <v>1.8748022462561954E-2</v>
      </c>
      <c r="N348">
        <v>4869.79</v>
      </c>
      <c r="O348">
        <f t="shared" si="68"/>
        <v>-7.7561212827552406E-4</v>
      </c>
      <c r="P348">
        <f t="shared" si="69"/>
        <v>5.7964398138779408E-4</v>
      </c>
      <c r="Q348" s="8">
        <f t="shared" si="63"/>
        <v>2.4075796588852342E-2</v>
      </c>
      <c r="S348">
        <v>13592.47</v>
      </c>
      <c r="T348">
        <f t="shared" si="70"/>
        <v>1.8541734263617143E-2</v>
      </c>
      <c r="U348">
        <f t="shared" si="71"/>
        <v>9.6733324965023279E-4</v>
      </c>
      <c r="V348" s="8">
        <f t="shared" si="64"/>
        <v>3.1101981442509943E-2</v>
      </c>
    </row>
    <row r="349" spans="2:22" x14ac:dyDescent="0.25">
      <c r="B349" s="2">
        <v>347</v>
      </c>
      <c r="C349" s="1">
        <v>39479</v>
      </c>
      <c r="D349">
        <v>12743.19</v>
      </c>
      <c r="E349">
        <f t="shared" si="60"/>
        <v>7.3381310887595235E-3</v>
      </c>
      <c r="F349">
        <f t="shared" si="65"/>
        <v>1.7699313532576694E-4</v>
      </c>
      <c r="G349" s="8">
        <f t="shared" si="61"/>
        <v>1.3303876702892542E-2</v>
      </c>
      <c r="I349">
        <v>6029.2</v>
      </c>
      <c r="J349">
        <f t="shared" si="66"/>
        <v>2.5409027517942724E-2</v>
      </c>
      <c r="K349">
        <f t="shared" si="67"/>
        <v>3.1829127991396322E-4</v>
      </c>
      <c r="L349" s="8">
        <f t="shared" si="62"/>
        <v>1.784071971401275E-2</v>
      </c>
      <c r="N349">
        <v>4978.0600000000004</v>
      </c>
      <c r="O349">
        <f t="shared" si="68"/>
        <v>2.2232991566371534E-2</v>
      </c>
      <c r="P349">
        <f t="shared" si="69"/>
        <v>5.2882758496194536E-4</v>
      </c>
      <c r="Q349" s="8">
        <f t="shared" si="63"/>
        <v>2.2996251541543576E-2</v>
      </c>
      <c r="S349">
        <v>13497.16</v>
      </c>
      <c r="T349">
        <f t="shared" si="70"/>
        <v>-7.0119705984268864E-3</v>
      </c>
      <c r="U349">
        <f t="shared" si="71"/>
        <v>9.1047135681606112E-4</v>
      </c>
      <c r="V349" s="8">
        <f t="shared" si="64"/>
        <v>3.0174017909719301E-2</v>
      </c>
    </row>
    <row r="350" spans="2:22" x14ac:dyDescent="0.25">
      <c r="B350" s="2">
        <v>348</v>
      </c>
      <c r="C350" s="1">
        <v>39482</v>
      </c>
      <c r="D350">
        <v>12635.16</v>
      </c>
      <c r="E350">
        <f t="shared" si="60"/>
        <v>-8.4774691423419608E-3</v>
      </c>
      <c r="F350">
        <f t="shared" si="65"/>
        <v>1.7339983853533687E-4</v>
      </c>
      <c r="G350" s="8">
        <f t="shared" si="61"/>
        <v>1.3168137246221914E-2</v>
      </c>
      <c r="I350">
        <v>6026.2</v>
      </c>
      <c r="J350">
        <f t="shared" si="66"/>
        <v>-4.9757845153585887E-4</v>
      </c>
      <c r="K350">
        <f t="shared" si="67"/>
        <v>3.5469690827411081E-4</v>
      </c>
      <c r="L350" s="8">
        <f t="shared" si="62"/>
        <v>1.8833398744626813E-2</v>
      </c>
      <c r="N350">
        <v>4973.6400000000003</v>
      </c>
      <c r="O350">
        <f t="shared" si="68"/>
        <v>-8.8789608803430901E-4</v>
      </c>
      <c r="P350">
        <f t="shared" si="69"/>
        <v>5.2579798489203842E-4</v>
      </c>
      <c r="Q350" s="8">
        <f t="shared" si="63"/>
        <v>2.293028532077258E-2</v>
      </c>
      <c r="S350">
        <v>13859.7</v>
      </c>
      <c r="T350">
        <f t="shared" si="70"/>
        <v>2.6860465460882207E-2</v>
      </c>
      <c r="U350">
        <f t="shared" si="71"/>
        <v>8.3192697578675411E-4</v>
      </c>
      <c r="V350" s="8">
        <f t="shared" si="64"/>
        <v>2.8843144346391122E-2</v>
      </c>
    </row>
    <row r="351" spans="2:22" x14ac:dyDescent="0.25">
      <c r="B351" s="2">
        <v>349</v>
      </c>
      <c r="C351" s="1">
        <v>39483</v>
      </c>
      <c r="D351">
        <v>12265.13</v>
      </c>
      <c r="E351">
        <f t="shared" si="60"/>
        <v>-2.9285739159614969E-2</v>
      </c>
      <c r="F351">
        <f t="shared" si="65"/>
        <v>1.7043718488727024E-4</v>
      </c>
      <c r="G351" s="8">
        <f t="shared" si="61"/>
        <v>1.3055159320639111E-2</v>
      </c>
      <c r="I351">
        <v>5868</v>
      </c>
      <c r="J351">
        <f t="shared" si="66"/>
        <v>-2.6252032790149649E-2</v>
      </c>
      <c r="K351">
        <f t="shared" si="67"/>
        <v>3.1527475668976959E-4</v>
      </c>
      <c r="L351" s="8">
        <f t="shared" si="62"/>
        <v>1.7755978055003604E-2</v>
      </c>
      <c r="N351">
        <v>4776.8599999999997</v>
      </c>
      <c r="O351">
        <f t="shared" si="68"/>
        <v>-3.9564584489428394E-2</v>
      </c>
      <c r="P351">
        <f t="shared" si="69"/>
        <v>4.7972347131447111E-4</v>
      </c>
      <c r="Q351" s="8">
        <f t="shared" si="63"/>
        <v>2.1902590516066155E-2</v>
      </c>
      <c r="S351">
        <v>13745.5</v>
      </c>
      <c r="T351">
        <f t="shared" si="70"/>
        <v>-8.2397165883821965E-3</v>
      </c>
      <c r="U351">
        <f t="shared" si="71"/>
        <v>8.2185546625482893E-4</v>
      </c>
      <c r="V351" s="8">
        <f t="shared" si="64"/>
        <v>2.866802166621947E-2</v>
      </c>
    </row>
    <row r="352" spans="2:22" x14ac:dyDescent="0.25">
      <c r="B352" s="2">
        <v>350</v>
      </c>
      <c r="C352" s="1">
        <v>39484</v>
      </c>
      <c r="D352">
        <v>12200.1</v>
      </c>
      <c r="E352">
        <f t="shared" si="60"/>
        <v>-5.302022889280329E-3</v>
      </c>
      <c r="F352">
        <f t="shared" si="65"/>
        <v>1.9048977728293386E-4</v>
      </c>
      <c r="G352" s="8">
        <f t="shared" si="61"/>
        <v>1.3801803406907877E-2</v>
      </c>
      <c r="I352">
        <v>5875.4</v>
      </c>
      <c r="J352">
        <f t="shared" si="66"/>
        <v>1.2610770279481316E-3</v>
      </c>
      <c r="K352">
        <f t="shared" si="67"/>
        <v>3.5685961363321011E-4</v>
      </c>
      <c r="L352" s="8">
        <f t="shared" si="62"/>
        <v>1.8890728245179171E-2</v>
      </c>
      <c r="N352">
        <v>4816.43</v>
      </c>
      <c r="O352">
        <f t="shared" si="68"/>
        <v>8.2836842612093765E-3</v>
      </c>
      <c r="P352">
        <f t="shared" si="69"/>
        <v>5.7499792761771978E-4</v>
      </c>
      <c r="Q352" s="8">
        <f t="shared" si="63"/>
        <v>2.3979114404366977E-2</v>
      </c>
      <c r="S352">
        <v>13099.24</v>
      </c>
      <c r="T352">
        <f t="shared" si="70"/>
        <v>-4.7016114364701191E-2</v>
      </c>
      <c r="U352">
        <f t="shared" si="71"/>
        <v>7.5309978121720911E-4</v>
      </c>
      <c r="V352" s="8">
        <f t="shared" si="64"/>
        <v>2.7442663522646796E-2</v>
      </c>
    </row>
    <row r="353" spans="2:22" x14ac:dyDescent="0.25">
      <c r="B353" s="2">
        <v>351</v>
      </c>
      <c r="C353" s="1">
        <v>39485</v>
      </c>
      <c r="D353">
        <v>12247</v>
      </c>
      <c r="E353">
        <f t="shared" si="60"/>
        <v>3.8442307849935356E-3</v>
      </c>
      <c r="F353">
        <f t="shared" si="65"/>
        <v>1.857516743288696E-4</v>
      </c>
      <c r="G353" s="8">
        <f t="shared" si="61"/>
        <v>1.3629074595469408E-2</v>
      </c>
      <c r="I353">
        <v>5724.1</v>
      </c>
      <c r="J353">
        <f t="shared" si="66"/>
        <v>-2.5751438199952223E-2</v>
      </c>
      <c r="K353">
        <f t="shared" si="67"/>
        <v>3.1734626380678109E-4</v>
      </c>
      <c r="L353" s="8">
        <f t="shared" si="62"/>
        <v>1.7814215217257848E-2</v>
      </c>
      <c r="N353">
        <v>4723.8</v>
      </c>
      <c r="O353">
        <f t="shared" si="68"/>
        <v>-1.9232086836100618E-2</v>
      </c>
      <c r="P353">
        <f t="shared" si="69"/>
        <v>5.3055846962115391E-4</v>
      </c>
      <c r="Q353" s="8">
        <f t="shared" si="63"/>
        <v>2.3033854858037852E-2</v>
      </c>
      <c r="S353">
        <v>13207.15</v>
      </c>
      <c r="T353">
        <f t="shared" si="70"/>
        <v>8.2378825031070389E-3</v>
      </c>
      <c r="U353">
        <f t="shared" si="71"/>
        <v>8.8600503518602015E-4</v>
      </c>
      <c r="V353" s="8">
        <f t="shared" si="64"/>
        <v>2.9765836712345582E-2</v>
      </c>
    </row>
    <row r="354" spans="2:22" x14ac:dyDescent="0.25">
      <c r="B354" s="2">
        <v>352</v>
      </c>
      <c r="C354" s="1">
        <v>39486</v>
      </c>
      <c r="D354">
        <v>12182.13</v>
      </c>
      <c r="E354">
        <f t="shared" si="60"/>
        <v>-5.2968073813995922E-3</v>
      </c>
      <c r="F354">
        <f t="shared" si="65"/>
        <v>1.8076276758348132E-4</v>
      </c>
      <c r="G354" s="8">
        <f t="shared" si="61"/>
        <v>1.3444804482902729E-2</v>
      </c>
      <c r="I354">
        <v>5784</v>
      </c>
      <c r="J354">
        <f t="shared" si="66"/>
        <v>1.0464527174577598E-2</v>
      </c>
      <c r="K354">
        <f t="shared" si="67"/>
        <v>3.5580535209026943E-4</v>
      </c>
      <c r="L354" s="8">
        <f t="shared" si="62"/>
        <v>1.8862803399555154E-2</v>
      </c>
      <c r="N354">
        <v>4709.6499999999996</v>
      </c>
      <c r="O354">
        <f t="shared" si="68"/>
        <v>-2.995469748931061E-3</v>
      </c>
      <c r="P354">
        <f t="shared" si="69"/>
        <v>5.1645682855843333E-4</v>
      </c>
      <c r="Q354" s="8">
        <f t="shared" si="63"/>
        <v>2.2725686536569877E-2</v>
      </c>
      <c r="S354">
        <v>13017.24</v>
      </c>
      <c r="T354">
        <f t="shared" si="70"/>
        <v>-1.4379332407067373E-2</v>
      </c>
      <c r="U354">
        <f t="shared" si="71"/>
        <v>8.1139663833706803E-4</v>
      </c>
      <c r="V354" s="8">
        <f t="shared" si="64"/>
        <v>2.8485024808433432E-2</v>
      </c>
    </row>
    <row r="355" spans="2:22" x14ac:dyDescent="0.25">
      <c r="B355" s="2">
        <v>353</v>
      </c>
      <c r="C355" s="1">
        <v>39490</v>
      </c>
      <c r="D355">
        <v>12373.41</v>
      </c>
      <c r="E355">
        <f t="shared" si="60"/>
        <v>1.5701687635906091E-2</v>
      </c>
      <c r="F355">
        <f t="shared" si="65"/>
        <v>1.7630687999052366E-4</v>
      </c>
      <c r="G355" s="8">
        <f t="shared" si="61"/>
        <v>1.3278060098919709E-2</v>
      </c>
      <c r="I355">
        <v>5910</v>
      </c>
      <c r="J355">
        <f t="shared" si="66"/>
        <v>2.1784232365145227E-2</v>
      </c>
      <c r="K355">
        <f t="shared" si="67"/>
        <v>3.284117678244251E-4</v>
      </c>
      <c r="L355" s="8">
        <f t="shared" si="62"/>
        <v>1.812213474799327E-2</v>
      </c>
      <c r="N355">
        <v>4840.71</v>
      </c>
      <c r="O355">
        <f t="shared" si="68"/>
        <v>2.7827970231333626E-2</v>
      </c>
      <c r="P355">
        <f t="shared" si="69"/>
        <v>4.7192035373202525E-4</v>
      </c>
      <c r="Q355" s="8">
        <f t="shared" si="63"/>
        <v>2.1723727896749794E-2</v>
      </c>
      <c r="S355">
        <v>13021.96</v>
      </c>
      <c r="T355">
        <f t="shared" si="70"/>
        <v>3.6259606491079101E-4</v>
      </c>
      <c r="U355">
        <f t="shared" si="71"/>
        <v>7.5625882090361515E-4</v>
      </c>
      <c r="V355" s="8">
        <f t="shared" si="64"/>
        <v>2.7500160379598064E-2</v>
      </c>
    </row>
    <row r="356" spans="2:22" x14ac:dyDescent="0.25">
      <c r="B356" s="2">
        <v>354</v>
      </c>
      <c r="C356" s="1">
        <v>39491</v>
      </c>
      <c r="D356">
        <v>12552.24</v>
      </c>
      <c r="E356">
        <f t="shared" si="60"/>
        <v>1.445276605236551E-2</v>
      </c>
      <c r="F356">
        <f t="shared" si="65"/>
        <v>1.7835632797431579E-4</v>
      </c>
      <c r="G356" s="8">
        <f t="shared" si="61"/>
        <v>1.3355011343099481E-2</v>
      </c>
      <c r="I356">
        <v>5880.1</v>
      </c>
      <c r="J356">
        <f t="shared" si="66"/>
        <v>-5.0592216582063679E-3</v>
      </c>
      <c r="K356">
        <f t="shared" si="67"/>
        <v>3.4466569394290988E-4</v>
      </c>
      <c r="L356" s="8">
        <f t="shared" si="62"/>
        <v>1.8565174223338435E-2</v>
      </c>
      <c r="N356">
        <v>4855.3999999999996</v>
      </c>
      <c r="O356">
        <f t="shared" si="68"/>
        <v>3.0346787971185217E-3</v>
      </c>
      <c r="P356">
        <f t="shared" si="69"/>
        <v>4.9846541927261025E-4</v>
      </c>
      <c r="Q356" s="8">
        <f t="shared" si="63"/>
        <v>2.2326339137274841E-2</v>
      </c>
      <c r="S356">
        <v>13068.3</v>
      </c>
      <c r="T356">
        <f t="shared" si="70"/>
        <v>3.5586040811060814E-3</v>
      </c>
      <c r="U356">
        <f t="shared" si="71"/>
        <v>6.8730572171945951E-4</v>
      </c>
      <c r="V356" s="8">
        <f t="shared" si="64"/>
        <v>2.6216516201041273E-2</v>
      </c>
    </row>
    <row r="357" spans="2:22" x14ac:dyDescent="0.25">
      <c r="B357" s="2">
        <v>355</v>
      </c>
      <c r="C357" s="1">
        <v>39492</v>
      </c>
      <c r="D357">
        <v>12376.98</v>
      </c>
      <c r="E357">
        <f t="shared" si="60"/>
        <v>-1.3962448136746925E-2</v>
      </c>
      <c r="F357">
        <f t="shared" si="65"/>
        <v>1.7924706192979514E-4</v>
      </c>
      <c r="G357" s="8">
        <f t="shared" si="61"/>
        <v>1.3388318114303795E-2</v>
      </c>
      <c r="I357">
        <v>5879.3</v>
      </c>
      <c r="J357">
        <f t="shared" si="66"/>
        <v>-1.3605210795737858E-4</v>
      </c>
      <c r="K357">
        <f t="shared" si="67"/>
        <v>3.091784638107704E-4</v>
      </c>
      <c r="L357" s="8">
        <f t="shared" si="62"/>
        <v>1.7583471324251376E-2</v>
      </c>
      <c r="N357">
        <v>4858.6499999999996</v>
      </c>
      <c r="O357">
        <f t="shared" si="68"/>
        <v>6.6935782839724846E-4</v>
      </c>
      <c r="P357">
        <f t="shared" si="69"/>
        <v>4.5552860868504412E-4</v>
      </c>
      <c r="Q357" s="8">
        <f t="shared" si="63"/>
        <v>2.1343116189653379E-2</v>
      </c>
      <c r="S357">
        <v>13626.45</v>
      </c>
      <c r="T357">
        <f t="shared" si="70"/>
        <v>4.2710222446684071E-2</v>
      </c>
      <c r="U357">
        <f t="shared" si="71"/>
        <v>6.2578346479270843E-4</v>
      </c>
      <c r="V357" s="8">
        <f t="shared" si="64"/>
        <v>2.5015664388392894E-2</v>
      </c>
    </row>
    <row r="358" spans="2:22" x14ac:dyDescent="0.25">
      <c r="B358" s="2">
        <v>356</v>
      </c>
      <c r="C358" s="1">
        <v>39493</v>
      </c>
      <c r="D358">
        <v>12348.21</v>
      </c>
      <c r="E358">
        <f t="shared" si="60"/>
        <v>-2.3244765685975447E-3</v>
      </c>
      <c r="F358">
        <f t="shared" si="65"/>
        <v>1.7970526308177891E-4</v>
      </c>
      <c r="G358" s="8">
        <f t="shared" si="61"/>
        <v>1.3405419168447471E-2</v>
      </c>
      <c r="I358">
        <v>5787.6</v>
      </c>
      <c r="J358">
        <f t="shared" si="66"/>
        <v>-1.5597094892249046E-2</v>
      </c>
      <c r="K358">
        <f t="shared" si="67"/>
        <v>2.7479343404156274E-4</v>
      </c>
      <c r="L358" s="8">
        <f t="shared" si="62"/>
        <v>1.6576894583774211E-2</v>
      </c>
      <c r="N358">
        <v>4771.79</v>
      </c>
      <c r="O358">
        <f t="shared" si="68"/>
        <v>-1.7877393926296333E-2</v>
      </c>
      <c r="P358">
        <f t="shared" si="69"/>
        <v>4.1559102501096881E-4</v>
      </c>
      <c r="Q358" s="8">
        <f t="shared" si="63"/>
        <v>2.0386049764752581E-2</v>
      </c>
      <c r="S358">
        <v>13622.56</v>
      </c>
      <c r="T358">
        <f t="shared" si="70"/>
        <v>-2.8547420641482092E-4</v>
      </c>
      <c r="U358">
        <f t="shared" si="71"/>
        <v>7.3506663050954446E-4</v>
      </c>
      <c r="V358" s="8">
        <f t="shared" si="64"/>
        <v>2.711211224728801E-2</v>
      </c>
    </row>
    <row r="359" spans="2:22" x14ac:dyDescent="0.25">
      <c r="B359" s="2">
        <v>357</v>
      </c>
      <c r="C359" s="1">
        <v>39497</v>
      </c>
      <c r="D359">
        <v>12337.22</v>
      </c>
      <c r="E359">
        <f t="shared" si="60"/>
        <v>-8.9000753955429833E-4</v>
      </c>
      <c r="F359">
        <f t="shared" si="65"/>
        <v>1.7461923246271351E-4</v>
      </c>
      <c r="G359" s="8">
        <f t="shared" si="61"/>
        <v>1.3214357058242126E-2</v>
      </c>
      <c r="I359">
        <v>5966.9</v>
      </c>
      <c r="J359">
        <f t="shared" si="66"/>
        <v>3.0980026263045003E-2</v>
      </c>
      <c r="K359">
        <f t="shared" si="67"/>
        <v>2.7128730105285907E-4</v>
      </c>
      <c r="L359" s="8">
        <f t="shared" si="62"/>
        <v>1.6470801469657119E-2</v>
      </c>
      <c r="N359">
        <v>4885.83</v>
      </c>
      <c r="O359">
        <f t="shared" si="68"/>
        <v>2.3898788504942581E-2</v>
      </c>
      <c r="P359">
        <f t="shared" si="69"/>
        <v>4.0716701970680856E-4</v>
      </c>
      <c r="Q359" s="8">
        <f t="shared" si="63"/>
        <v>2.0178380006997801E-2</v>
      </c>
      <c r="S359">
        <v>13757.91</v>
      </c>
      <c r="T359">
        <f t="shared" si="70"/>
        <v>9.9357242691535484E-3</v>
      </c>
      <c r="U359">
        <f t="shared" si="71"/>
        <v>6.680415410891652E-4</v>
      </c>
      <c r="V359" s="8">
        <f t="shared" si="64"/>
        <v>2.5846499590644091E-2</v>
      </c>
    </row>
    <row r="360" spans="2:22" x14ac:dyDescent="0.25">
      <c r="B360" s="2">
        <v>358</v>
      </c>
      <c r="C360" s="1">
        <v>39498</v>
      </c>
      <c r="D360">
        <v>12427.26</v>
      </c>
      <c r="E360">
        <f t="shared" si="60"/>
        <v>7.2982406085002035E-3</v>
      </c>
      <c r="F360">
        <f t="shared" si="65"/>
        <v>1.6954706068112531E-4</v>
      </c>
      <c r="G360" s="8">
        <f t="shared" si="61"/>
        <v>1.3021023795428887E-2</v>
      </c>
      <c r="I360">
        <v>5893.6</v>
      </c>
      <c r="J360">
        <f t="shared" si="66"/>
        <v>-1.2284435804186308E-2</v>
      </c>
      <c r="K360">
        <f t="shared" si="67"/>
        <v>3.4786003849063393E-4</v>
      </c>
      <c r="L360" s="8">
        <f t="shared" si="62"/>
        <v>1.8651006366698659E-2</v>
      </c>
      <c r="N360">
        <v>4812.8100000000004</v>
      </c>
      <c r="O360">
        <f t="shared" si="68"/>
        <v>-1.4945260068401791E-2</v>
      </c>
      <c r="P360">
        <f t="shared" si="69"/>
        <v>4.2155824621794522E-4</v>
      </c>
      <c r="Q360" s="8">
        <f t="shared" si="63"/>
        <v>2.0531883650019674E-2</v>
      </c>
      <c r="S360">
        <v>13310.37</v>
      </c>
      <c r="T360">
        <f t="shared" si="70"/>
        <v>-3.2529650215766717E-2</v>
      </c>
      <c r="U360">
        <f t="shared" si="71"/>
        <v>6.1612359323379661E-4</v>
      </c>
      <c r="V360" s="8">
        <f t="shared" si="64"/>
        <v>2.4821837023753835E-2</v>
      </c>
    </row>
    <row r="361" spans="2:22" x14ac:dyDescent="0.25">
      <c r="B361" s="2">
        <v>359</v>
      </c>
      <c r="C361" s="1">
        <v>39499</v>
      </c>
      <c r="D361">
        <v>12284.3</v>
      </c>
      <c r="E361">
        <f t="shared" si="60"/>
        <v>-1.1503742578814714E-2</v>
      </c>
      <c r="F361">
        <f t="shared" si="65"/>
        <v>1.6615399946253871E-4</v>
      </c>
      <c r="G361" s="8">
        <f t="shared" si="61"/>
        <v>1.2890073679484486E-2</v>
      </c>
      <c r="I361">
        <v>5932.2</v>
      </c>
      <c r="J361">
        <f t="shared" si="66"/>
        <v>6.5494773992126123E-3</v>
      </c>
      <c r="K361">
        <f t="shared" si="67"/>
        <v>3.2595479646521192E-4</v>
      </c>
      <c r="L361" s="8">
        <f t="shared" si="62"/>
        <v>1.80542182457511E-2</v>
      </c>
      <c r="N361">
        <v>4858.8500000000004</v>
      </c>
      <c r="O361">
        <f t="shared" si="68"/>
        <v>9.5661370384453066E-3</v>
      </c>
      <c r="P361">
        <f t="shared" si="69"/>
        <v>4.0416456322042086E-4</v>
      </c>
      <c r="Q361" s="8">
        <f t="shared" si="63"/>
        <v>2.0103844488565385E-2</v>
      </c>
      <c r="S361">
        <v>13688.28</v>
      </c>
      <c r="T361">
        <f t="shared" si="70"/>
        <v>2.8392148377543211E-2</v>
      </c>
      <c r="U361">
        <f t="shared" si="71"/>
        <v>6.5643562721530218E-4</v>
      </c>
      <c r="V361" s="8">
        <f t="shared" si="64"/>
        <v>2.5620999730988293E-2</v>
      </c>
    </row>
    <row r="362" spans="2:22" x14ac:dyDescent="0.25">
      <c r="B362" s="2">
        <v>360</v>
      </c>
      <c r="C362" s="1">
        <v>39500</v>
      </c>
      <c r="D362">
        <v>12381.02</v>
      </c>
      <c r="E362">
        <f t="shared" si="60"/>
        <v>7.8734645034720073E-3</v>
      </c>
      <c r="F362">
        <f t="shared" si="65"/>
        <v>1.651672131072477E-4</v>
      </c>
      <c r="G362" s="8">
        <f t="shared" si="61"/>
        <v>1.2851739691856807E-2</v>
      </c>
      <c r="I362">
        <v>5888.5</v>
      </c>
      <c r="J362">
        <f t="shared" si="66"/>
        <v>-7.3665756380431914E-3</v>
      </c>
      <c r="K362">
        <f t="shared" si="67"/>
        <v>2.9447272086417781E-4</v>
      </c>
      <c r="L362" s="8">
        <f t="shared" si="62"/>
        <v>1.7160207483133117E-2</v>
      </c>
      <c r="N362">
        <v>4824.55</v>
      </c>
      <c r="O362">
        <f t="shared" si="68"/>
        <v>-7.0592835753316482E-3</v>
      </c>
      <c r="P362">
        <f t="shared" si="69"/>
        <v>3.7672628177368573E-4</v>
      </c>
      <c r="Q362" s="8">
        <f t="shared" si="63"/>
        <v>1.9409437956151274E-2</v>
      </c>
      <c r="S362">
        <v>13500.46</v>
      </c>
      <c r="T362">
        <f t="shared" si="70"/>
        <v>-1.3721227210431224E-2</v>
      </c>
      <c r="U362">
        <f t="shared" si="71"/>
        <v>6.7008517173106519E-4</v>
      </c>
      <c r="V362" s="8">
        <f t="shared" si="64"/>
        <v>2.5886003394326153E-2</v>
      </c>
    </row>
    <row r="363" spans="2:22" x14ac:dyDescent="0.25">
      <c r="B363" s="2">
        <v>361</v>
      </c>
      <c r="C363" s="1">
        <v>39503</v>
      </c>
      <c r="D363">
        <v>12570.22</v>
      </c>
      <c r="E363">
        <f t="shared" si="60"/>
        <v>1.5281455001284135E-2</v>
      </c>
      <c r="F363">
        <f t="shared" si="65"/>
        <v>1.6215660560764056E-4</v>
      </c>
      <c r="G363" s="8">
        <f t="shared" si="61"/>
        <v>1.2734072624562833E-2</v>
      </c>
      <c r="I363">
        <v>5999.5</v>
      </c>
      <c r="J363">
        <f t="shared" si="66"/>
        <v>1.8850301435000424E-2</v>
      </c>
      <c r="K363">
        <f t="shared" si="67"/>
        <v>2.6775677613393708E-4</v>
      </c>
      <c r="L363" s="8">
        <f t="shared" si="62"/>
        <v>1.6363275226370089E-2</v>
      </c>
      <c r="N363">
        <v>4919.26</v>
      </c>
      <c r="O363">
        <f t="shared" si="68"/>
        <v>1.9630846400182408E-2</v>
      </c>
      <c r="P363">
        <f t="shared" si="69"/>
        <v>3.4803837608124325E-4</v>
      </c>
      <c r="Q363" s="8">
        <f t="shared" si="63"/>
        <v>1.8655786664765528E-2</v>
      </c>
      <c r="S363">
        <v>13914.57</v>
      </c>
      <c r="T363">
        <f t="shared" si="70"/>
        <v>3.0673769634516204E-2</v>
      </c>
      <c r="U363">
        <f t="shared" si="71"/>
        <v>6.2614745887499201E-4</v>
      </c>
      <c r="V363" s="8">
        <f t="shared" si="64"/>
        <v>2.5022938653863021E-2</v>
      </c>
    </row>
    <row r="364" spans="2:22" x14ac:dyDescent="0.25">
      <c r="B364" s="2">
        <v>362</v>
      </c>
      <c r="C364" s="1">
        <v>39504</v>
      </c>
      <c r="D364">
        <v>12684.92</v>
      </c>
      <c r="E364">
        <f t="shared" si="60"/>
        <v>9.124740855768693E-3</v>
      </c>
      <c r="F364">
        <f t="shared" si="65"/>
        <v>1.642390305995775E-4</v>
      </c>
      <c r="G364" s="8">
        <f t="shared" si="61"/>
        <v>1.2815577653760969E-2</v>
      </c>
      <c r="I364">
        <v>6087.4</v>
      </c>
      <c r="J364">
        <f t="shared" si="66"/>
        <v>1.4651220935077862E-2</v>
      </c>
      <c r="K364">
        <f t="shared" si="67"/>
        <v>2.7749717344127895E-4</v>
      </c>
      <c r="L364" s="8">
        <f t="shared" si="62"/>
        <v>1.6658246409549805E-2</v>
      </c>
      <c r="N364">
        <v>4973.07</v>
      </c>
      <c r="O364">
        <f t="shared" si="68"/>
        <v>1.0938637112085861E-2</v>
      </c>
      <c r="P364">
        <f t="shared" si="69"/>
        <v>3.5131458729214323E-4</v>
      </c>
      <c r="Q364" s="8">
        <f t="shared" si="63"/>
        <v>1.874338782856886E-2</v>
      </c>
      <c r="S364">
        <v>13824.72</v>
      </c>
      <c r="T364">
        <f t="shared" si="70"/>
        <v>-6.4572602674750545E-3</v>
      </c>
      <c r="U364">
        <f t="shared" si="71"/>
        <v>6.5484870102596945E-4</v>
      </c>
      <c r="V364" s="8">
        <f t="shared" si="64"/>
        <v>2.5590011743373029E-2</v>
      </c>
    </row>
    <row r="365" spans="2:22" x14ac:dyDescent="0.25">
      <c r="B365" s="2">
        <v>363</v>
      </c>
      <c r="C365" s="1">
        <v>39505</v>
      </c>
      <c r="D365">
        <v>12694.28</v>
      </c>
      <c r="E365">
        <f t="shared" si="60"/>
        <v>7.37884038685351E-4</v>
      </c>
      <c r="F365">
        <f t="shared" si="65"/>
        <v>1.6187613686295714E-4</v>
      </c>
      <c r="G365" s="8">
        <f t="shared" si="61"/>
        <v>1.2723055327355813E-2</v>
      </c>
      <c r="I365">
        <v>6076.5</v>
      </c>
      <c r="J365">
        <f t="shared" si="66"/>
        <v>-1.7905838288924069E-3</v>
      </c>
      <c r="K365">
        <f t="shared" si="67"/>
        <v>2.7050817835313785E-4</v>
      </c>
      <c r="L365" s="8">
        <f t="shared" si="62"/>
        <v>1.6447132830774421E-2</v>
      </c>
      <c r="N365">
        <v>4968.82</v>
      </c>
      <c r="O365">
        <f t="shared" si="68"/>
        <v>-8.5460289117185169E-4</v>
      </c>
      <c r="P365">
        <f t="shared" si="69"/>
        <v>3.3098418112845109E-4</v>
      </c>
      <c r="Q365" s="8">
        <f t="shared" si="63"/>
        <v>1.8192970651558012E-2</v>
      </c>
      <c r="S365">
        <v>14031.3</v>
      </c>
      <c r="T365">
        <f t="shared" si="70"/>
        <v>1.4942798118153564E-2</v>
      </c>
      <c r="U365">
        <f t="shared" si="71"/>
        <v>5.9893382795956696E-4</v>
      </c>
      <c r="V365" s="8">
        <f t="shared" si="64"/>
        <v>2.4473124605566141E-2</v>
      </c>
    </row>
    <row r="366" spans="2:22" x14ac:dyDescent="0.25">
      <c r="B366" s="2">
        <v>364</v>
      </c>
      <c r="C366" s="1">
        <v>39506</v>
      </c>
      <c r="D366">
        <v>12582.18</v>
      </c>
      <c r="E366">
        <f t="shared" si="60"/>
        <v>-8.8307489672514207E-3</v>
      </c>
      <c r="F366">
        <f t="shared" si="65"/>
        <v>1.571685750154802E-4</v>
      </c>
      <c r="G366" s="8">
        <f t="shared" si="61"/>
        <v>1.2536689156849993E-2</v>
      </c>
      <c r="I366">
        <v>5965.7</v>
      </c>
      <c r="J366">
        <f t="shared" si="66"/>
        <v>-1.8234180860692863E-2</v>
      </c>
      <c r="K366">
        <f t="shared" si="67"/>
        <v>2.4077862669737255E-4</v>
      </c>
      <c r="L366" s="8">
        <f t="shared" si="62"/>
        <v>1.5517043104192645E-2</v>
      </c>
      <c r="N366">
        <v>4865.2299999999996</v>
      </c>
      <c r="O366">
        <f t="shared" si="68"/>
        <v>-2.0848008179004302E-2</v>
      </c>
      <c r="P366">
        <f t="shared" si="69"/>
        <v>3.0200131287425893E-4</v>
      </c>
      <c r="Q366" s="8">
        <f t="shared" si="63"/>
        <v>1.7378184970653836E-2</v>
      </c>
      <c r="S366">
        <v>13925.51</v>
      </c>
      <c r="T366">
        <f t="shared" si="70"/>
        <v>-7.5395722420587589E-3</v>
      </c>
      <c r="U366">
        <f t="shared" si="71"/>
        <v>5.646776959844429E-4</v>
      </c>
      <c r="V366" s="8">
        <f t="shared" si="64"/>
        <v>2.3762947964939933E-2</v>
      </c>
    </row>
    <row r="367" spans="2:22" x14ac:dyDescent="0.25">
      <c r="B367" s="2">
        <v>365</v>
      </c>
      <c r="C367" s="1">
        <v>39507</v>
      </c>
      <c r="D367">
        <v>12266.39</v>
      </c>
      <c r="E367">
        <f t="shared" si="60"/>
        <v>-2.5098194430535955E-2</v>
      </c>
      <c r="F367">
        <f t="shared" si="65"/>
        <v>1.5485796164464965E-4</v>
      </c>
      <c r="G367" s="8">
        <f t="shared" si="61"/>
        <v>1.2444193892922501E-2</v>
      </c>
      <c r="I367">
        <v>5884.3</v>
      </c>
      <c r="J367">
        <f t="shared" si="66"/>
        <v>-1.364466868934067E-2</v>
      </c>
      <c r="K367">
        <f t="shared" si="67"/>
        <v>2.5097832569078837E-4</v>
      </c>
      <c r="L367" s="8">
        <f t="shared" si="62"/>
        <v>1.5842295467854029E-2</v>
      </c>
      <c r="N367">
        <v>4790.66</v>
      </c>
      <c r="O367">
        <f t="shared" si="68"/>
        <v>-1.5327127391716263E-2</v>
      </c>
      <c r="P367">
        <f t="shared" si="69"/>
        <v>3.1364155169084213E-4</v>
      </c>
      <c r="Q367" s="8">
        <f t="shared" si="63"/>
        <v>1.7709928054366629E-2</v>
      </c>
      <c r="S367">
        <v>13603.02</v>
      </c>
      <c r="T367">
        <f t="shared" si="70"/>
        <v>-2.3158218262742246E-2</v>
      </c>
      <c r="U367">
        <f t="shared" si="71"/>
        <v>5.1836720586405198E-4</v>
      </c>
      <c r="V367" s="8">
        <f t="shared" si="64"/>
        <v>2.276767897402043E-2</v>
      </c>
    </row>
    <row r="368" spans="2:22" x14ac:dyDescent="0.25">
      <c r="B368" s="2">
        <v>366</v>
      </c>
      <c r="C368" s="1">
        <v>39510</v>
      </c>
      <c r="D368">
        <v>12258.9</v>
      </c>
      <c r="E368">
        <f t="shared" si="60"/>
        <v>-6.1061159803330739E-4</v>
      </c>
      <c r="F368">
        <f t="shared" si="65"/>
        <v>1.6871997035287765E-4</v>
      </c>
      <c r="G368" s="8">
        <f t="shared" si="61"/>
        <v>1.2989225163683846E-2</v>
      </c>
      <c r="I368">
        <v>5818.6</v>
      </c>
      <c r="J368">
        <f t="shared" si="66"/>
        <v>-1.1165304284281872E-2</v>
      </c>
      <c r="K368">
        <f t="shared" si="67"/>
        <v>2.43771065988358E-4</v>
      </c>
      <c r="L368" s="8">
        <f t="shared" si="62"/>
        <v>1.5613169632984777E-2</v>
      </c>
      <c r="N368">
        <v>4742.66</v>
      </c>
      <c r="O368">
        <f t="shared" si="68"/>
        <v>-1.0019496269825035E-2</v>
      </c>
      <c r="P368">
        <f t="shared" si="69"/>
        <v>3.0673307116661156E-4</v>
      </c>
      <c r="Q368" s="8">
        <f t="shared" si="63"/>
        <v>1.7513796594873756E-2</v>
      </c>
      <c r="S368">
        <v>12992.18</v>
      </c>
      <c r="T368">
        <f t="shared" si="70"/>
        <v>-4.4904734389863435E-2</v>
      </c>
      <c r="U368">
        <f t="shared" si="71"/>
        <v>5.2000282140022874E-4</v>
      </c>
      <c r="V368" s="8">
        <f t="shared" si="64"/>
        <v>2.2803570365191254E-2</v>
      </c>
    </row>
    <row r="369" spans="2:22" x14ac:dyDescent="0.25">
      <c r="B369" s="2">
        <v>367</v>
      </c>
      <c r="C369" s="1">
        <v>39511</v>
      </c>
      <c r="D369">
        <v>12213.8</v>
      </c>
      <c r="E369">
        <f t="shared" si="60"/>
        <v>-3.6789597761626544E-3</v>
      </c>
      <c r="F369">
        <f t="shared" si="65"/>
        <v>1.638077015670699E-4</v>
      </c>
      <c r="G369" s="8">
        <f t="shared" si="61"/>
        <v>1.2798738280278643E-2</v>
      </c>
      <c r="I369">
        <v>5767.7</v>
      </c>
      <c r="J369">
        <f t="shared" si="66"/>
        <v>-8.7478087512460976E-3</v>
      </c>
      <c r="K369">
        <f t="shared" si="67"/>
        <v>2.3052388024481546E-4</v>
      </c>
      <c r="L369" s="8">
        <f t="shared" si="62"/>
        <v>1.5183012884299857E-2</v>
      </c>
      <c r="N369">
        <v>4675.91</v>
      </c>
      <c r="O369">
        <f t="shared" si="68"/>
        <v>-1.4074380200140849E-2</v>
      </c>
      <c r="P369">
        <f t="shared" si="69"/>
        <v>2.886245602025989E-4</v>
      </c>
      <c r="Q369" s="8">
        <f t="shared" si="63"/>
        <v>1.6988954064408996E-2</v>
      </c>
      <c r="S369">
        <v>12992.28</v>
      </c>
      <c r="T369">
        <f t="shared" si="70"/>
        <v>7.6969376963961237E-6</v>
      </c>
      <c r="U369">
        <f t="shared" si="71"/>
        <v>6.5646614187276535E-4</v>
      </c>
      <c r="V369" s="8">
        <f t="shared" si="64"/>
        <v>2.5621595224980927E-2</v>
      </c>
    </row>
    <row r="370" spans="2:22" x14ac:dyDescent="0.25">
      <c r="B370" s="2">
        <v>368</v>
      </c>
      <c r="C370" s="1">
        <v>39512</v>
      </c>
      <c r="D370">
        <v>12254.99</v>
      </c>
      <c r="E370">
        <f t="shared" si="60"/>
        <v>3.3724148094778457E-3</v>
      </c>
      <c r="F370">
        <f t="shared" si="65"/>
        <v>1.5942282621586278E-4</v>
      </c>
      <c r="G370" s="8">
        <f t="shared" si="61"/>
        <v>1.2626275231273187E-2</v>
      </c>
      <c r="I370">
        <v>5853.5</v>
      </c>
      <c r="J370">
        <f t="shared" si="66"/>
        <v>1.4875947084626487E-2</v>
      </c>
      <c r="K370">
        <f t="shared" si="67"/>
        <v>2.1339590175550006E-4</v>
      </c>
      <c r="L370" s="8">
        <f t="shared" si="62"/>
        <v>1.4608076593292494E-2</v>
      </c>
      <c r="N370">
        <v>4756.42</v>
      </c>
      <c r="O370">
        <f t="shared" si="68"/>
        <v>1.7218038841637289E-2</v>
      </c>
      <c r="P370">
        <f t="shared" si="69"/>
        <v>2.8067914440795509E-4</v>
      </c>
      <c r="Q370" s="8">
        <f t="shared" si="63"/>
        <v>1.6753481560796701E-2</v>
      </c>
      <c r="S370">
        <v>12972.06</v>
      </c>
      <c r="T370">
        <f t="shared" si="70"/>
        <v>-1.5563088233936739E-3</v>
      </c>
      <c r="U370">
        <f t="shared" si="71"/>
        <v>5.9660139659394637E-4</v>
      </c>
      <c r="V370" s="8">
        <f t="shared" si="64"/>
        <v>2.4425425208047993E-2</v>
      </c>
    </row>
    <row r="371" spans="2:22" x14ac:dyDescent="0.25">
      <c r="B371" s="2">
        <v>369</v>
      </c>
      <c r="C371" s="1">
        <v>39513</v>
      </c>
      <c r="D371">
        <v>12040.39</v>
      </c>
      <c r="E371">
        <f t="shared" si="60"/>
        <v>-1.7511234199293544E-2</v>
      </c>
      <c r="F371">
        <f t="shared" si="65"/>
        <v>1.5510282578328998E-4</v>
      </c>
      <c r="G371" s="8">
        <f t="shared" si="61"/>
        <v>1.2454028496165006E-2</v>
      </c>
      <c r="I371">
        <v>5766.4</v>
      </c>
      <c r="J371">
        <f t="shared" si="66"/>
        <v>-1.4879986332963247E-2</v>
      </c>
      <c r="K371">
        <f t="shared" si="67"/>
        <v>2.1427431281843405E-4</v>
      </c>
      <c r="L371" s="8">
        <f t="shared" si="62"/>
        <v>1.463811165480145E-2</v>
      </c>
      <c r="N371">
        <v>4678.05</v>
      </c>
      <c r="O371">
        <f t="shared" si="68"/>
        <v>-1.6476677837533246E-2</v>
      </c>
      <c r="P371">
        <f t="shared" si="69"/>
        <v>2.8206413795020226E-4</v>
      </c>
      <c r="Q371" s="8">
        <f t="shared" si="63"/>
        <v>1.6794765194851707E-2</v>
      </c>
      <c r="S371">
        <v>13215.42</v>
      </c>
      <c r="T371">
        <f t="shared" si="70"/>
        <v>1.8760320257538168E-2</v>
      </c>
      <c r="U371">
        <f t="shared" si="71"/>
        <v>5.4241673518930526E-4</v>
      </c>
      <c r="V371" s="8">
        <f t="shared" si="64"/>
        <v>2.3289841888456547E-2</v>
      </c>
    </row>
    <row r="372" spans="2:22" x14ac:dyDescent="0.25">
      <c r="B372" s="2">
        <v>370</v>
      </c>
      <c r="C372" s="1">
        <v>39514</v>
      </c>
      <c r="D372">
        <v>11893.69</v>
      </c>
      <c r="E372">
        <f t="shared" si="60"/>
        <v>-1.2183990717908549E-2</v>
      </c>
      <c r="F372">
        <f t="shared" si="65"/>
        <v>1.595246872218917E-4</v>
      </c>
      <c r="G372" s="8">
        <f t="shared" si="61"/>
        <v>1.2630308278972912E-2</v>
      </c>
      <c r="I372">
        <v>5699.9</v>
      </c>
      <c r="J372">
        <f t="shared" si="66"/>
        <v>-1.1532325194228636E-2</v>
      </c>
      <c r="K372">
        <f t="shared" si="67"/>
        <v>2.1506839407622649E-4</v>
      </c>
      <c r="L372" s="8">
        <f t="shared" si="62"/>
        <v>1.4665210331809991E-2</v>
      </c>
      <c r="N372">
        <v>4618.96</v>
      </c>
      <c r="O372">
        <f t="shared" si="68"/>
        <v>-1.2631331430831253E-2</v>
      </c>
      <c r="P372">
        <f t="shared" si="69"/>
        <v>2.8113536076549578E-4</v>
      </c>
      <c r="Q372" s="8">
        <f t="shared" si="63"/>
        <v>1.6767091601273484E-2</v>
      </c>
      <c r="S372">
        <v>12782.8</v>
      </c>
      <c r="T372">
        <f t="shared" si="70"/>
        <v>-3.2736000823280743E-2</v>
      </c>
      <c r="U372">
        <f t="shared" si="71"/>
        <v>5.2504757345184368E-4</v>
      </c>
      <c r="V372" s="8">
        <f t="shared" si="64"/>
        <v>2.2913916589091522E-2</v>
      </c>
    </row>
    <row r="373" spans="2:22" x14ac:dyDescent="0.25">
      <c r="B373" s="2">
        <v>371</v>
      </c>
      <c r="C373" s="1">
        <v>39517</v>
      </c>
      <c r="D373">
        <v>11740.15</v>
      </c>
      <c r="E373">
        <f t="shared" si="60"/>
        <v>-1.2909366226965801E-2</v>
      </c>
      <c r="F373">
        <f t="shared" si="65"/>
        <v>1.5920152364435055E-4</v>
      </c>
      <c r="G373" s="8">
        <f t="shared" si="61"/>
        <v>1.2617508614792008E-2</v>
      </c>
      <c r="I373">
        <v>5629.1</v>
      </c>
      <c r="J373">
        <f t="shared" si="66"/>
        <v>-1.2421270548605989E-2</v>
      </c>
      <c r="K373">
        <f t="shared" si="67"/>
        <v>2.0594006933877875E-4</v>
      </c>
      <c r="L373" s="8">
        <f t="shared" si="62"/>
        <v>1.4350612159025786E-2</v>
      </c>
      <c r="N373">
        <v>4566.99</v>
      </c>
      <c r="O373">
        <f t="shared" si="68"/>
        <v>-1.1251450542979427E-2</v>
      </c>
      <c r="P373">
        <f t="shared" si="69"/>
        <v>2.7046515303327638E-4</v>
      </c>
      <c r="Q373" s="8">
        <f t="shared" si="63"/>
        <v>1.6445824790300923E-2</v>
      </c>
      <c r="S373">
        <v>12532.13</v>
      </c>
      <c r="T373">
        <f t="shared" si="70"/>
        <v>-1.9609944613073825E-2</v>
      </c>
      <c r="U373">
        <f t="shared" si="71"/>
        <v>5.7489319604967252E-4</v>
      </c>
      <c r="V373" s="8">
        <f t="shared" si="64"/>
        <v>2.3976930496826997E-2</v>
      </c>
    </row>
    <row r="374" spans="2:22" x14ac:dyDescent="0.25">
      <c r="B374" s="2">
        <v>372</v>
      </c>
      <c r="C374" s="1">
        <v>39518</v>
      </c>
      <c r="D374">
        <v>12156.81</v>
      </c>
      <c r="E374">
        <f t="shared" si="60"/>
        <v>3.549017687167539E-2</v>
      </c>
      <c r="F374">
        <f t="shared" si="65"/>
        <v>1.5941891641380198E-4</v>
      </c>
      <c r="G374" s="8">
        <f t="shared" si="61"/>
        <v>1.2626120402316856E-2</v>
      </c>
      <c r="I374">
        <v>5690.4</v>
      </c>
      <c r="J374">
        <f t="shared" si="66"/>
        <v>1.0889840294185441E-2</v>
      </c>
      <c r="K374">
        <f t="shared" si="67"/>
        <v>2.0019527857214492E-4</v>
      </c>
      <c r="L374" s="8">
        <f t="shared" si="62"/>
        <v>1.4149038079394122E-2</v>
      </c>
      <c r="N374">
        <v>4627.6899999999996</v>
      </c>
      <c r="O374">
        <f t="shared" si="68"/>
        <v>1.3291029759206791E-2</v>
      </c>
      <c r="P374">
        <f t="shared" si="69"/>
        <v>2.5783921137597678E-4</v>
      </c>
      <c r="Q374" s="8">
        <f t="shared" si="63"/>
        <v>1.6057372492907323E-2</v>
      </c>
      <c r="S374">
        <v>12658.28</v>
      </c>
      <c r="T374">
        <f t="shared" si="70"/>
        <v>1.0066126029653497E-2</v>
      </c>
      <c r="U374">
        <f t="shared" si="71"/>
        <v>5.5753532856019658E-4</v>
      </c>
      <c r="V374" s="8">
        <f t="shared" si="64"/>
        <v>2.361218601824483E-2</v>
      </c>
    </row>
    <row r="375" spans="2:22" x14ac:dyDescent="0.25">
      <c r="B375" s="2">
        <v>373</v>
      </c>
      <c r="C375" s="1">
        <v>39519</v>
      </c>
      <c r="D375">
        <v>12110.24</v>
      </c>
      <c r="E375">
        <f t="shared" si="60"/>
        <v>-3.8307746851353039E-3</v>
      </c>
      <c r="F375">
        <f t="shared" si="65"/>
        <v>1.9152016351750182E-4</v>
      </c>
      <c r="G375" s="8">
        <f t="shared" si="61"/>
        <v>1.3839081021422695E-2</v>
      </c>
      <c r="I375">
        <v>5776.4</v>
      </c>
      <c r="J375">
        <f t="shared" si="66"/>
        <v>1.5113173063405034E-2</v>
      </c>
      <c r="K375">
        <f t="shared" si="67"/>
        <v>1.9111891762942611E-4</v>
      </c>
      <c r="L375" s="8">
        <f t="shared" si="62"/>
        <v>1.38245765804753E-2</v>
      </c>
      <c r="N375">
        <v>4697.1000000000004</v>
      </c>
      <c r="O375">
        <f t="shared" si="68"/>
        <v>1.4998843915647066E-2</v>
      </c>
      <c r="P375">
        <f t="shared" si="69"/>
        <v>2.5071422658282263E-4</v>
      </c>
      <c r="Q375" s="8">
        <f t="shared" si="63"/>
        <v>1.5833958020116848E-2</v>
      </c>
      <c r="S375">
        <v>12861.13</v>
      </c>
      <c r="T375">
        <f t="shared" si="70"/>
        <v>1.6025083976653899E-2</v>
      </c>
      <c r="U375">
        <f t="shared" si="71"/>
        <v>5.1593256720383065E-4</v>
      </c>
      <c r="V375" s="8">
        <f t="shared" si="64"/>
        <v>2.271414905304248E-2</v>
      </c>
    </row>
    <row r="376" spans="2:22" x14ac:dyDescent="0.25">
      <c r="B376" s="2">
        <v>374</v>
      </c>
      <c r="C376" s="1">
        <v>39520</v>
      </c>
      <c r="D376">
        <v>12145.74</v>
      </c>
      <c r="E376">
        <f t="shared" si="60"/>
        <v>2.9314035064540423E-3</v>
      </c>
      <c r="F376">
        <f t="shared" si="65"/>
        <v>1.8635992217233359E-4</v>
      </c>
      <c r="G376" s="8">
        <f t="shared" si="61"/>
        <v>1.365137070672149E-2</v>
      </c>
      <c r="I376">
        <v>5692.4</v>
      </c>
      <c r="J376">
        <f t="shared" si="66"/>
        <v>-1.4541929229277752E-2</v>
      </c>
      <c r="K376">
        <f t="shared" si="67"/>
        <v>1.952662407022632E-4</v>
      </c>
      <c r="L376" s="8">
        <f t="shared" si="62"/>
        <v>1.397376973841573E-2</v>
      </c>
      <c r="N376">
        <v>4630.1899999999996</v>
      </c>
      <c r="O376">
        <f t="shared" si="68"/>
        <v>-1.4244959655958093E-2</v>
      </c>
      <c r="P376">
        <f t="shared" si="69"/>
        <v>2.4845451867745955E-4</v>
      </c>
      <c r="Q376" s="8">
        <f t="shared" si="63"/>
        <v>1.576244012446866E-2</v>
      </c>
      <c r="S376">
        <v>12433.44</v>
      </c>
      <c r="T376">
        <f t="shared" si="70"/>
        <v>-3.325446519862553E-2</v>
      </c>
      <c r="U376">
        <f t="shared" si="71"/>
        <v>4.923019379899109E-4</v>
      </c>
      <c r="V376" s="8">
        <f t="shared" si="64"/>
        <v>2.2187878176831394E-2</v>
      </c>
    </row>
    <row r="377" spans="2:22" x14ac:dyDescent="0.25">
      <c r="B377" s="2">
        <v>375</v>
      </c>
      <c r="C377" s="1">
        <v>39521</v>
      </c>
      <c r="D377">
        <v>11951.09</v>
      </c>
      <c r="E377">
        <f t="shared" si="60"/>
        <v>-1.6026195192717745E-2</v>
      </c>
      <c r="F377">
        <f t="shared" si="65"/>
        <v>1.8117279297413363E-4</v>
      </c>
      <c r="G377" s="8">
        <f t="shared" si="61"/>
        <v>1.3460044315459501E-2</v>
      </c>
      <c r="I377">
        <v>5631.7</v>
      </c>
      <c r="J377">
        <f t="shared" si="66"/>
        <v>-1.0663340594476815E-2</v>
      </c>
      <c r="K377">
        <f t="shared" si="67"/>
        <v>1.9706818125123476E-4</v>
      </c>
      <c r="L377" s="8">
        <f t="shared" si="62"/>
        <v>1.4038097494006613E-2</v>
      </c>
      <c r="N377">
        <v>4592.1499999999996</v>
      </c>
      <c r="O377">
        <f t="shared" si="68"/>
        <v>-8.2156455782591998E-3</v>
      </c>
      <c r="P377">
        <f t="shared" si="69"/>
        <v>2.4445833936259924E-4</v>
      </c>
      <c r="Q377" s="8">
        <f t="shared" si="63"/>
        <v>1.5635163554072573E-2</v>
      </c>
      <c r="S377">
        <v>12241.6</v>
      </c>
      <c r="T377">
        <f t="shared" si="70"/>
        <v>-1.5429358246792532E-2</v>
      </c>
      <c r="U377">
        <f t="shared" si="71"/>
        <v>5.4825374643867873E-4</v>
      </c>
      <c r="V377" s="8">
        <f t="shared" si="64"/>
        <v>2.3414818949517392E-2</v>
      </c>
    </row>
    <row r="378" spans="2:22" x14ac:dyDescent="0.25">
      <c r="B378" s="2">
        <v>376</v>
      </c>
      <c r="C378" s="1">
        <v>39524</v>
      </c>
      <c r="D378">
        <v>11972.25</v>
      </c>
      <c r="E378">
        <f t="shared" si="60"/>
        <v>1.7705497992233222E-3</v>
      </c>
      <c r="F378">
        <f t="shared" si="65"/>
        <v>1.8338068584553604E-4</v>
      </c>
      <c r="G378" s="8">
        <f t="shared" si="61"/>
        <v>1.3541812502229383E-2</v>
      </c>
      <c r="I378">
        <v>5414.4</v>
      </c>
      <c r="J378">
        <f t="shared" si="66"/>
        <v>-3.8585151907949679E-2</v>
      </c>
      <c r="K378">
        <f t="shared" si="67"/>
        <v>1.8779666202595316E-4</v>
      </c>
      <c r="L378" s="8">
        <f t="shared" si="62"/>
        <v>1.3703892221772367E-2</v>
      </c>
      <c r="N378">
        <v>4431.04</v>
      </c>
      <c r="O378">
        <f t="shared" si="68"/>
        <v>-3.5083784284049888E-2</v>
      </c>
      <c r="P378">
        <f t="shared" si="69"/>
        <v>2.2892830911849468E-4</v>
      </c>
      <c r="Q378" s="8">
        <f t="shared" si="63"/>
        <v>1.5130377031604159E-2</v>
      </c>
      <c r="S378">
        <v>11787.51</v>
      </c>
      <c r="T378">
        <f t="shared" si="70"/>
        <v>-3.7094007319304678E-2</v>
      </c>
      <c r="U378">
        <f t="shared" si="71"/>
        <v>5.1996688586240076E-4</v>
      </c>
      <c r="V378" s="8">
        <f t="shared" si="64"/>
        <v>2.2802782414924734E-2</v>
      </c>
    </row>
    <row r="379" spans="2:22" x14ac:dyDescent="0.25">
      <c r="B379" s="2">
        <v>377</v>
      </c>
      <c r="C379" s="1">
        <v>39525</v>
      </c>
      <c r="D379">
        <v>12392.66</v>
      </c>
      <c r="E379">
        <f t="shared" si="60"/>
        <v>3.5115370962016321E-2</v>
      </c>
      <c r="F379">
        <f t="shared" si="65"/>
        <v>1.7812121963192042E-4</v>
      </c>
      <c r="G379" s="8">
        <f t="shared" si="61"/>
        <v>1.3346206188723462E-2</v>
      </c>
      <c r="I379">
        <v>5605.8</v>
      </c>
      <c r="J379">
        <f t="shared" si="66"/>
        <v>3.535017730496464E-2</v>
      </c>
      <c r="K379">
        <f t="shared" si="67"/>
        <v>3.324968975327288E-4</v>
      </c>
      <c r="L379" s="8">
        <f t="shared" si="62"/>
        <v>1.8234497457641347E-2</v>
      </c>
      <c r="N379">
        <v>4582.59</v>
      </c>
      <c r="O379">
        <f t="shared" si="68"/>
        <v>3.4201902939264867E-2</v>
      </c>
      <c r="P379">
        <f t="shared" si="69"/>
        <v>3.1685824840581626E-4</v>
      </c>
      <c r="Q379" s="8">
        <f t="shared" si="63"/>
        <v>1.7800512588288468E-2</v>
      </c>
      <c r="S379">
        <v>11964.16</v>
      </c>
      <c r="T379">
        <f t="shared" si="70"/>
        <v>1.4986201496329558E-2</v>
      </c>
      <c r="U379">
        <f t="shared" si="71"/>
        <v>5.9802747894851973E-4</v>
      </c>
      <c r="V379" s="8">
        <f t="shared" si="64"/>
        <v>2.4454600363704979E-2</v>
      </c>
    </row>
    <row r="380" spans="2:22" x14ac:dyDescent="0.25">
      <c r="B380" s="2">
        <v>378</v>
      </c>
      <c r="C380" s="1">
        <v>39526</v>
      </c>
      <c r="D380">
        <v>12099.66</v>
      </c>
      <c r="E380">
        <f t="shared" si="60"/>
        <v>-2.364302740493163E-2</v>
      </c>
      <c r="F380">
        <f t="shared" si="65"/>
        <v>2.0890455910506977E-4</v>
      </c>
      <c r="G380" s="8">
        <f t="shared" si="61"/>
        <v>1.4453531025499263E-2</v>
      </c>
      <c r="I380">
        <v>5545.6</v>
      </c>
      <c r="J380">
        <f t="shared" si="66"/>
        <v>-1.0738877591066363E-2</v>
      </c>
      <c r="K380">
        <f t="shared" si="67"/>
        <v>4.3450177172637546E-4</v>
      </c>
      <c r="L380" s="8">
        <f t="shared" si="62"/>
        <v>2.0844706083952717E-2</v>
      </c>
      <c r="N380">
        <v>4555.95</v>
      </c>
      <c r="O380">
        <f t="shared" si="68"/>
        <v>-5.8133064489732499E-3</v>
      </c>
      <c r="P380">
        <f t="shared" si="69"/>
        <v>3.9170926020228952E-4</v>
      </c>
      <c r="Q380" s="8">
        <f t="shared" si="63"/>
        <v>1.9791646222643774E-2</v>
      </c>
      <c r="S380">
        <v>12260.44</v>
      </c>
      <c r="T380">
        <f t="shared" si="70"/>
        <v>2.4763961698940892E-2</v>
      </c>
      <c r="U380">
        <f t="shared" si="71"/>
        <v>5.6397245993101736E-4</v>
      </c>
      <c r="V380" s="8">
        <f t="shared" si="64"/>
        <v>2.3748104343947484E-2</v>
      </c>
    </row>
    <row r="381" spans="2:22" x14ac:dyDescent="0.25">
      <c r="B381" s="2">
        <v>379</v>
      </c>
      <c r="C381" s="1">
        <v>39532</v>
      </c>
      <c r="D381">
        <v>12532.6</v>
      </c>
      <c r="E381">
        <f t="shared" si="60"/>
        <v>3.578117071058199E-2</v>
      </c>
      <c r="F381">
        <f t="shared" si="65"/>
        <v>2.1911992381162313E-4</v>
      </c>
      <c r="G381" s="8">
        <f t="shared" si="61"/>
        <v>1.4802699882508702E-2</v>
      </c>
      <c r="I381">
        <v>5689.1</v>
      </c>
      <c r="J381">
        <f t="shared" si="66"/>
        <v>2.5876370455856893E-2</v>
      </c>
      <c r="K381">
        <f t="shared" si="67"/>
        <v>3.9900249530347995E-4</v>
      </c>
      <c r="L381" s="8">
        <f t="shared" si="62"/>
        <v>1.9975046816052271E-2</v>
      </c>
      <c r="N381">
        <v>4692</v>
      </c>
      <c r="O381">
        <f t="shared" si="68"/>
        <v>2.98620485299444E-2</v>
      </c>
      <c r="P381">
        <f t="shared" si="69"/>
        <v>3.6029888939870518E-4</v>
      </c>
      <c r="Q381" s="8">
        <f t="shared" si="63"/>
        <v>1.8981540754077503E-2</v>
      </c>
      <c r="S381">
        <v>12745.22</v>
      </c>
      <c r="T381">
        <f t="shared" si="70"/>
        <v>3.9540179634662283E-2</v>
      </c>
      <c r="U381">
        <f t="shared" si="71"/>
        <v>5.6846654559670443E-4</v>
      </c>
      <c r="V381" s="8">
        <f t="shared" si="64"/>
        <v>2.384253647573396E-2</v>
      </c>
    </row>
    <row r="382" spans="2:22" x14ac:dyDescent="0.25">
      <c r="B382" s="2">
        <v>380</v>
      </c>
      <c r="C382" s="1">
        <v>39533</v>
      </c>
      <c r="D382">
        <v>12422.86</v>
      </c>
      <c r="E382">
        <f t="shared" si="60"/>
        <v>-8.7563634042417196E-3</v>
      </c>
      <c r="F382">
        <f t="shared" si="65"/>
        <v>2.5008429801175907E-4</v>
      </c>
      <c r="G382" s="8">
        <f t="shared" si="61"/>
        <v>1.5814053813357251E-2</v>
      </c>
      <c r="I382">
        <v>5660.4</v>
      </c>
      <c r="J382">
        <f t="shared" si="66"/>
        <v>-5.0447346680495553E-3</v>
      </c>
      <c r="K382">
        <f t="shared" si="67"/>
        <v>4.2909708095916865E-4</v>
      </c>
      <c r="L382" s="8">
        <f t="shared" si="62"/>
        <v>2.0714658601076887E-2</v>
      </c>
      <c r="N382">
        <v>4676.68</v>
      </c>
      <c r="O382">
        <f t="shared" si="68"/>
        <v>-3.2651321398123848E-3</v>
      </c>
      <c r="P382">
        <f t="shared" si="69"/>
        <v>4.0693799652255627E-4</v>
      </c>
      <c r="Q382" s="8">
        <f t="shared" si="63"/>
        <v>2.0172704244165091E-2</v>
      </c>
      <c r="S382">
        <v>12706.63</v>
      </c>
      <c r="T382">
        <f t="shared" si="70"/>
        <v>-3.027801795496676E-3</v>
      </c>
      <c r="U382">
        <f t="shared" si="71"/>
        <v>6.5919931037378122E-4</v>
      </c>
      <c r="V382" s="8">
        <f t="shared" si="64"/>
        <v>2.5674877027432503E-2</v>
      </c>
    </row>
    <row r="383" spans="2:22" x14ac:dyDescent="0.25">
      <c r="B383" s="2">
        <v>381</v>
      </c>
      <c r="C383" s="1">
        <v>39534</v>
      </c>
      <c r="D383">
        <v>12302.46</v>
      </c>
      <c r="E383">
        <f t="shared" si="60"/>
        <v>-9.6918100984798548E-3</v>
      </c>
      <c r="F383">
        <f t="shared" si="65"/>
        <v>2.4502428590355131E-4</v>
      </c>
      <c r="G383" s="8">
        <f t="shared" si="61"/>
        <v>1.5653251608006284E-2</v>
      </c>
      <c r="I383">
        <v>5717.5</v>
      </c>
      <c r="J383">
        <f t="shared" si="66"/>
        <v>1.0087626316161467E-2</v>
      </c>
      <c r="K383">
        <f t="shared" si="67"/>
        <v>3.8420304097975605E-4</v>
      </c>
      <c r="L383" s="8">
        <f t="shared" si="62"/>
        <v>1.9601097953424854E-2</v>
      </c>
      <c r="N383">
        <v>4719.53</v>
      </c>
      <c r="O383">
        <f t="shared" si="68"/>
        <v>9.1624827869342031E-3</v>
      </c>
      <c r="P383">
        <f t="shared" si="69"/>
        <v>3.7216098497285096E-4</v>
      </c>
      <c r="Q383" s="8">
        <f t="shared" si="63"/>
        <v>1.9291474411585314E-2</v>
      </c>
      <c r="S383">
        <v>12604.58</v>
      </c>
      <c r="T383">
        <f t="shared" si="70"/>
        <v>-8.0312403839569793E-3</v>
      </c>
      <c r="U383">
        <f t="shared" si="71"/>
        <v>5.9992132972958143E-4</v>
      </c>
      <c r="V383" s="8">
        <f t="shared" si="64"/>
        <v>2.4493291525019282E-2</v>
      </c>
    </row>
    <row r="384" spans="2:22" x14ac:dyDescent="0.25">
      <c r="B384" s="2">
        <v>382</v>
      </c>
      <c r="C384" s="1">
        <v>39535</v>
      </c>
      <c r="D384">
        <v>12216.4</v>
      </c>
      <c r="E384">
        <f t="shared" si="60"/>
        <v>-6.9953488977000941E-3</v>
      </c>
      <c r="F384">
        <f t="shared" si="65"/>
        <v>2.4061547916937409E-4</v>
      </c>
      <c r="G384" s="8">
        <f t="shared" si="61"/>
        <v>1.5511785170294685E-2</v>
      </c>
      <c r="I384">
        <v>5692.9</v>
      </c>
      <c r="J384">
        <f t="shared" si="66"/>
        <v>-4.302579798863203E-3</v>
      </c>
      <c r="K384">
        <f t="shared" si="67"/>
        <v>3.5278951144726307E-4</v>
      </c>
      <c r="L384" s="8">
        <f t="shared" si="62"/>
        <v>1.8782691805150374E-2</v>
      </c>
      <c r="N384">
        <v>4695.92</v>
      </c>
      <c r="O384">
        <f t="shared" si="68"/>
        <v>-5.0026167859934514E-3</v>
      </c>
      <c r="P384">
        <f t="shared" si="69"/>
        <v>3.4686786645060126E-4</v>
      </c>
      <c r="Q384" s="8">
        <f t="shared" si="63"/>
        <v>1.8624389022209593E-2</v>
      </c>
      <c r="S384">
        <v>12820.47</v>
      </c>
      <c r="T384">
        <f t="shared" si="70"/>
        <v>1.7127901128002634E-2</v>
      </c>
      <c r="U384">
        <f t="shared" si="71"/>
        <v>5.5109502604973489E-4</v>
      </c>
      <c r="V384" s="8">
        <f t="shared" si="64"/>
        <v>2.3475413224259438E-2</v>
      </c>
    </row>
    <row r="385" spans="2:22" x14ac:dyDescent="0.25">
      <c r="B385" s="2">
        <v>383</v>
      </c>
      <c r="C385" s="1">
        <v>39538</v>
      </c>
      <c r="D385">
        <v>12262.89</v>
      </c>
      <c r="E385">
        <f t="shared" si="60"/>
        <v>3.8055400936445913E-3</v>
      </c>
      <c r="F385">
        <f t="shared" si="65"/>
        <v>2.3502235423784485E-4</v>
      </c>
      <c r="G385" s="8">
        <f t="shared" si="61"/>
        <v>1.5330438814262456E-2</v>
      </c>
      <c r="I385">
        <v>5702.1</v>
      </c>
      <c r="J385">
        <f t="shared" si="66"/>
        <v>1.6160480598641691E-3</v>
      </c>
      <c r="K385">
        <f t="shared" si="67"/>
        <v>3.1561090725417123E-4</v>
      </c>
      <c r="L385" s="8">
        <f t="shared" si="62"/>
        <v>1.7765441375157873E-2</v>
      </c>
      <c r="N385">
        <v>4707.07</v>
      </c>
      <c r="O385">
        <f t="shared" si="68"/>
        <v>2.3744016082044915E-3</v>
      </c>
      <c r="P385">
        <f t="shared" si="69"/>
        <v>3.1862324258502794E-4</v>
      </c>
      <c r="Q385" s="8">
        <f t="shared" si="63"/>
        <v>1.7850020800688943E-2</v>
      </c>
      <c r="S385">
        <v>12525.54</v>
      </c>
      <c r="T385">
        <f t="shared" si="70"/>
        <v>-2.3004616835420114E-2</v>
      </c>
      <c r="U385">
        <f t="shared" si="71"/>
        <v>5.2759199528396733E-4</v>
      </c>
      <c r="V385" s="8">
        <f t="shared" si="64"/>
        <v>2.2969370807315714E-2</v>
      </c>
    </row>
    <row r="386" spans="2:22" x14ac:dyDescent="0.25">
      <c r="B386" s="2">
        <v>384</v>
      </c>
      <c r="C386" s="1">
        <v>39539</v>
      </c>
      <c r="D386">
        <v>12654.36</v>
      </c>
      <c r="E386">
        <f t="shared" si="60"/>
        <v>3.1923143728762239E-2</v>
      </c>
      <c r="F386">
        <f t="shared" si="65"/>
        <v>2.2858712203221461E-4</v>
      </c>
      <c r="G386" s="8">
        <f t="shared" si="61"/>
        <v>1.5119097923891314E-2</v>
      </c>
      <c r="I386">
        <v>5852.6</v>
      </c>
      <c r="J386">
        <f t="shared" si="66"/>
        <v>2.6393784745970782E-2</v>
      </c>
      <c r="K386">
        <f t="shared" si="67"/>
        <v>2.8079886261028677E-4</v>
      </c>
      <c r="L386" s="8">
        <f t="shared" si="62"/>
        <v>1.6757054114917895E-2</v>
      </c>
      <c r="N386">
        <v>4866</v>
      </c>
      <c r="O386">
        <f t="shared" si="68"/>
        <v>3.3764103784307498E-2</v>
      </c>
      <c r="P386">
        <f t="shared" si="69"/>
        <v>2.9115583606731475E-4</v>
      </c>
      <c r="Q386" s="8">
        <f t="shared" si="63"/>
        <v>1.7063289133907176E-2</v>
      </c>
      <c r="S386">
        <v>12656.42</v>
      </c>
      <c r="T386">
        <f t="shared" si="70"/>
        <v>1.0449050500018297E-2</v>
      </c>
      <c r="U386">
        <f t="shared" si="71"/>
        <v>5.2773976355926123E-4</v>
      </c>
      <c r="V386" s="8">
        <f t="shared" si="64"/>
        <v>2.2972587219537578E-2</v>
      </c>
    </row>
    <row r="387" spans="2:22" x14ac:dyDescent="0.25">
      <c r="B387" s="2">
        <v>385</v>
      </c>
      <c r="C387" s="1">
        <v>39540</v>
      </c>
      <c r="D387">
        <v>12608.92</v>
      </c>
      <c r="E387">
        <f t="shared" ref="E387:E450" si="72">(D387-D386)/D386</f>
        <v>-3.5908572223328963E-3</v>
      </c>
      <c r="F387">
        <f t="shared" si="65"/>
        <v>2.5165344063497942E-4</v>
      </c>
      <c r="G387" s="8">
        <f t="shared" si="61"/>
        <v>1.5863588516945949E-2</v>
      </c>
      <c r="I387">
        <v>5915.9</v>
      </c>
      <c r="J387">
        <f t="shared" si="66"/>
        <v>1.08157058401393E-2</v>
      </c>
      <c r="K387">
        <f t="shared" si="67"/>
        <v>3.2704815939215266E-4</v>
      </c>
      <c r="L387" s="8">
        <f t="shared" si="62"/>
        <v>1.808447288123579E-2</v>
      </c>
      <c r="N387">
        <v>4911.97</v>
      </c>
      <c r="O387">
        <f t="shared" si="68"/>
        <v>9.447184545828248E-3</v>
      </c>
      <c r="P387">
        <f t="shared" si="69"/>
        <v>3.6565115493032328E-4</v>
      </c>
      <c r="Q387" s="8">
        <f t="shared" si="63"/>
        <v>1.9122007084255651E-2</v>
      </c>
      <c r="S387">
        <v>13189.36</v>
      </c>
      <c r="T387">
        <f t="shared" si="70"/>
        <v>4.2108273903678967E-2</v>
      </c>
      <c r="U387">
        <f t="shared" si="71"/>
        <v>4.8957051876412393E-4</v>
      </c>
      <c r="V387" s="8">
        <f t="shared" si="64"/>
        <v>2.2126240502266172E-2</v>
      </c>
    </row>
    <row r="388" spans="2:22" x14ac:dyDescent="0.25">
      <c r="B388" s="2">
        <v>386</v>
      </c>
      <c r="C388" s="1">
        <v>39541</v>
      </c>
      <c r="D388">
        <v>12626.03</v>
      </c>
      <c r="E388">
        <f t="shared" si="72"/>
        <v>1.3569758551882779E-3</v>
      </c>
      <c r="F388">
        <f t="shared" si="65"/>
        <v>2.4468658984871168E-4</v>
      </c>
      <c r="G388" s="8">
        <f t="shared" ref="G388:G451" si="73">SQRT(F388)</f>
        <v>1.56424611186575E-2</v>
      </c>
      <c r="I388">
        <v>5891.3</v>
      </c>
      <c r="J388">
        <f t="shared" si="66"/>
        <v>-4.1582852989400527E-3</v>
      </c>
      <c r="K388">
        <f t="shared" si="67"/>
        <v>3.0368414581689586E-4</v>
      </c>
      <c r="L388" s="8">
        <f t="shared" ref="L388:L451" si="74">SQRT(K388)</f>
        <v>1.742653568030364E-2</v>
      </c>
      <c r="N388">
        <v>4887.87</v>
      </c>
      <c r="O388">
        <f t="shared" si="68"/>
        <v>-4.9063817572176467E-3</v>
      </c>
      <c r="P388">
        <f t="shared" si="69"/>
        <v>3.4139430211741894E-4</v>
      </c>
      <c r="Q388" s="8">
        <f t="shared" ref="Q388:Q451" si="75">SQRT(P388)</f>
        <v>1.8476858556513848E-2</v>
      </c>
      <c r="S388">
        <v>13389.9</v>
      </c>
      <c r="T388">
        <f t="shared" si="70"/>
        <v>1.5204680136109641E-2</v>
      </c>
      <c r="U388">
        <f t="shared" si="71"/>
        <v>6.0661932058893048E-4</v>
      </c>
      <c r="V388" s="8">
        <f t="shared" ref="V388:V451" si="76">SQRT(U388)</f>
        <v>2.4629643127518728E-2</v>
      </c>
    </row>
    <row r="389" spans="2:22" x14ac:dyDescent="0.25">
      <c r="B389" s="2">
        <v>387</v>
      </c>
      <c r="C389" s="1">
        <v>39542</v>
      </c>
      <c r="D389">
        <v>12609.42</v>
      </c>
      <c r="E389">
        <f t="shared" si="72"/>
        <v>-1.3155362374396846E-3</v>
      </c>
      <c r="F389">
        <f t="shared" ref="F389:F452" si="77">$A$2*F388+(1-$A$2)*E388*E388</f>
        <v>2.3760051139405615E-4</v>
      </c>
      <c r="G389" s="8">
        <f t="shared" si="73"/>
        <v>1.5414295682711427E-2</v>
      </c>
      <c r="I389">
        <v>5947.1</v>
      </c>
      <c r="J389">
        <f t="shared" ref="J389:J452" si="78">(I389-I388)/I388</f>
        <v>9.4715937059732455E-3</v>
      </c>
      <c r="K389">
        <f t="shared" ref="K389:K452" si="79">H$2*K388+(1-H$2)*J388*J388</f>
        <v>2.7183129697960876E-4</v>
      </c>
      <c r="L389" s="8">
        <f t="shared" si="74"/>
        <v>1.6487307147609303E-2</v>
      </c>
      <c r="N389">
        <v>4900.88</v>
      </c>
      <c r="O389">
        <f t="shared" ref="O389:O452" si="80">(N389-N388)/N388</f>
        <v>2.661691084255559E-3</v>
      </c>
      <c r="P389">
        <f t="shared" ref="P389:P452" si="81">M$2*P388+(1-M$2)*O388*O388</f>
        <v>3.1354634810613869E-4</v>
      </c>
      <c r="Q389" s="8">
        <f t="shared" si="75"/>
        <v>1.7707239991205256E-2</v>
      </c>
      <c r="S389">
        <v>13293.22</v>
      </c>
      <c r="T389">
        <f t="shared" ref="T389:T452" si="82">(S389-S388)/S388</f>
        <v>-7.2203675904973369E-3</v>
      </c>
      <c r="U389">
        <f t="shared" ref="U389:U452" si="83">R$2*U388+(1-R$2)*T388*T388</f>
        <v>5.7238230162063089E-4</v>
      </c>
      <c r="V389" s="8">
        <f t="shared" si="76"/>
        <v>2.392451256808863E-2</v>
      </c>
    </row>
    <row r="390" spans="2:22" x14ac:dyDescent="0.25">
      <c r="B390" s="2">
        <v>388</v>
      </c>
      <c r="C390" s="1">
        <v>39545</v>
      </c>
      <c r="D390">
        <v>12612.43</v>
      </c>
      <c r="E390">
        <f t="shared" si="72"/>
        <v>2.3871042442873806E-4</v>
      </c>
      <c r="F390">
        <f t="shared" si="77"/>
        <v>2.3071796893024744E-4</v>
      </c>
      <c r="G390" s="8">
        <f t="shared" si="73"/>
        <v>1.5189403178869387E-2</v>
      </c>
      <c r="I390">
        <v>6014.8</v>
      </c>
      <c r="J390">
        <f t="shared" si="78"/>
        <v>1.1383699618301326E-2</v>
      </c>
      <c r="K390">
        <f t="shared" si="79"/>
        <v>2.5157573426290517E-4</v>
      </c>
      <c r="L390" s="8">
        <f t="shared" si="74"/>
        <v>1.5861139122487551E-2</v>
      </c>
      <c r="N390">
        <v>4944.6000000000004</v>
      </c>
      <c r="O390">
        <f t="shared" si="80"/>
        <v>8.9208468683175789E-3</v>
      </c>
      <c r="P390">
        <f t="shared" si="81"/>
        <v>2.8665145834304024E-4</v>
      </c>
      <c r="Q390" s="8">
        <f t="shared" si="75"/>
        <v>1.6930784339275019E-2</v>
      </c>
      <c r="S390">
        <v>13450.23</v>
      </c>
      <c r="T390">
        <f t="shared" si="82"/>
        <v>1.1811284248662117E-2</v>
      </c>
      <c r="U390">
        <f t="shared" si="83"/>
        <v>5.249395618441942E-4</v>
      </c>
      <c r="V390" s="8">
        <f t="shared" si="76"/>
        <v>2.2911559568134905E-2</v>
      </c>
    </row>
    <row r="391" spans="2:22" x14ac:dyDescent="0.25">
      <c r="B391" s="2">
        <v>389</v>
      </c>
      <c r="C391" s="1">
        <v>39546</v>
      </c>
      <c r="D391">
        <v>12576.44</v>
      </c>
      <c r="E391">
        <f t="shared" si="72"/>
        <v>-2.8535341722411766E-3</v>
      </c>
      <c r="F391">
        <f t="shared" si="77"/>
        <v>2.2398741876013996E-4</v>
      </c>
      <c r="G391" s="8">
        <f t="shared" si="73"/>
        <v>1.496620923147007E-2</v>
      </c>
      <c r="I391">
        <v>5990.2</v>
      </c>
      <c r="J391">
        <f t="shared" si="78"/>
        <v>-4.0899115515063448E-3</v>
      </c>
      <c r="K391">
        <f t="shared" si="79"/>
        <v>2.3800822459924738E-4</v>
      </c>
      <c r="L391" s="8">
        <f t="shared" si="74"/>
        <v>1.5427515179031501E-2</v>
      </c>
      <c r="N391">
        <v>4912.6899999999996</v>
      </c>
      <c r="O391">
        <f t="shared" si="80"/>
        <v>-6.4535048335559522E-3</v>
      </c>
      <c r="P391">
        <f t="shared" si="81"/>
        <v>2.6847913018482263E-4</v>
      </c>
      <c r="Q391" s="8">
        <f t="shared" si="75"/>
        <v>1.6385332776139232E-2</v>
      </c>
      <c r="S391">
        <v>13250.43</v>
      </c>
      <c r="T391">
        <f t="shared" si="82"/>
        <v>-1.4854764565364257E-2</v>
      </c>
      <c r="U391">
        <f t="shared" si="83"/>
        <v>4.8979097376782553E-4</v>
      </c>
      <c r="V391" s="8">
        <f t="shared" si="76"/>
        <v>2.2131221696233255E-2</v>
      </c>
    </row>
    <row r="392" spans="2:22" x14ac:dyDescent="0.25">
      <c r="B392" s="2">
        <v>390</v>
      </c>
      <c r="C392" s="1">
        <v>39547</v>
      </c>
      <c r="D392">
        <v>12527.26</v>
      </c>
      <c r="E392">
        <f t="shared" si="72"/>
        <v>-3.9104865923902388E-3</v>
      </c>
      <c r="F392">
        <f t="shared" si="77"/>
        <v>2.1768919720268018E-4</v>
      </c>
      <c r="G392" s="8">
        <f t="shared" si="73"/>
        <v>1.4754294195341239E-2</v>
      </c>
      <c r="I392">
        <v>5983.9</v>
      </c>
      <c r="J392">
        <f t="shared" si="78"/>
        <v>-1.0517178057494212E-3</v>
      </c>
      <c r="K392">
        <f t="shared" si="79"/>
        <v>2.1339718277502655E-4</v>
      </c>
      <c r="L392" s="8">
        <f t="shared" si="74"/>
        <v>1.4608120439503042E-2</v>
      </c>
      <c r="N392">
        <v>4874.97</v>
      </c>
      <c r="O392">
        <f t="shared" si="80"/>
        <v>-7.6780745375750045E-3</v>
      </c>
      <c r="P392">
        <f t="shared" si="81"/>
        <v>2.4857254910793953E-4</v>
      </c>
      <c r="Q392" s="8">
        <f t="shared" si="75"/>
        <v>1.5766183720480349E-2</v>
      </c>
      <c r="S392">
        <v>13111.89</v>
      </c>
      <c r="T392">
        <f t="shared" si="82"/>
        <v>-1.0455509745721524E-2</v>
      </c>
      <c r="U392">
        <f t="shared" si="83"/>
        <v>4.6524863053772433E-4</v>
      </c>
      <c r="V392" s="8">
        <f t="shared" si="76"/>
        <v>2.1569622864985941E-2</v>
      </c>
    </row>
    <row r="393" spans="2:22" x14ac:dyDescent="0.25">
      <c r="B393" s="2">
        <v>391</v>
      </c>
      <c r="C393" s="1">
        <v>39548</v>
      </c>
      <c r="D393">
        <v>12581.98</v>
      </c>
      <c r="E393">
        <f t="shared" si="72"/>
        <v>4.3680741039939571E-3</v>
      </c>
      <c r="F393">
        <f t="shared" si="77"/>
        <v>2.1178336479941542E-4</v>
      </c>
      <c r="G393" s="8">
        <f t="shared" si="73"/>
        <v>1.4552778593774298E-2</v>
      </c>
      <c r="I393">
        <v>5965.1</v>
      </c>
      <c r="J393">
        <f t="shared" si="78"/>
        <v>-3.141763732682577E-3</v>
      </c>
      <c r="K393">
        <f t="shared" si="79"/>
        <v>1.897859913529317E-4</v>
      </c>
      <c r="L393" s="8">
        <f t="shared" si="74"/>
        <v>1.3776283655359732E-2</v>
      </c>
      <c r="N393">
        <v>4859.42</v>
      </c>
      <c r="O393">
        <f t="shared" si="80"/>
        <v>-3.189763219055744E-3</v>
      </c>
      <c r="P393">
        <f t="shared" si="81"/>
        <v>2.3193164203929212E-4</v>
      </c>
      <c r="Q393" s="8">
        <f t="shared" si="75"/>
        <v>1.5229302086415257E-2</v>
      </c>
      <c r="S393">
        <v>12945.3</v>
      </c>
      <c r="T393">
        <f t="shared" si="82"/>
        <v>-1.2705262170442259E-2</v>
      </c>
      <c r="U393">
        <f t="shared" si="83"/>
        <v>4.3279041828188223E-4</v>
      </c>
      <c r="V393" s="8">
        <f t="shared" si="76"/>
        <v>2.0803615509855065E-2</v>
      </c>
    </row>
    <row r="394" spans="2:22" x14ac:dyDescent="0.25">
      <c r="B394" s="2">
        <v>392</v>
      </c>
      <c r="C394" s="1">
        <v>39549</v>
      </c>
      <c r="D394">
        <v>12325.42</v>
      </c>
      <c r="E394">
        <f t="shared" si="72"/>
        <v>-2.0391067224713399E-2</v>
      </c>
      <c r="F394">
        <f t="shared" si="77"/>
        <v>2.0616039749433266E-4</v>
      </c>
      <c r="G394" s="8">
        <f t="shared" si="73"/>
        <v>1.435828671862812E-2</v>
      </c>
      <c r="I394">
        <v>5895.5</v>
      </c>
      <c r="J394">
        <f t="shared" si="78"/>
        <v>-1.1667868099445165E-2</v>
      </c>
      <c r="K394">
        <f t="shared" si="79"/>
        <v>1.6977565920493849E-4</v>
      </c>
      <c r="L394" s="8">
        <f t="shared" si="74"/>
        <v>1.3029798893495575E-2</v>
      </c>
      <c r="N394">
        <v>4797.93</v>
      </c>
      <c r="O394">
        <f t="shared" si="80"/>
        <v>-1.2653773495602311E-2</v>
      </c>
      <c r="P394">
        <f t="shared" si="81"/>
        <v>2.1247038297247676E-4</v>
      </c>
      <c r="Q394" s="8">
        <f t="shared" si="75"/>
        <v>1.4576363846051483E-2</v>
      </c>
      <c r="S394">
        <v>13323.73</v>
      </c>
      <c r="T394">
        <f t="shared" si="82"/>
        <v>2.9233003483889929E-2</v>
      </c>
      <c r="U394">
        <f t="shared" si="83"/>
        <v>4.0804382331531596E-4</v>
      </c>
      <c r="V394" s="8">
        <f t="shared" si="76"/>
        <v>2.0200094636296038E-2</v>
      </c>
    </row>
    <row r="395" spans="2:22" x14ac:dyDescent="0.25">
      <c r="B395" s="2">
        <v>393</v>
      </c>
      <c r="C395" s="1">
        <v>39552</v>
      </c>
      <c r="D395">
        <v>12302.06</v>
      </c>
      <c r="E395">
        <f t="shared" si="72"/>
        <v>-1.8952701003292856E-3</v>
      </c>
      <c r="F395">
        <f t="shared" si="77"/>
        <v>2.122774284782071E-4</v>
      </c>
      <c r="G395" s="8">
        <f t="shared" si="73"/>
        <v>1.4569743596858769E-2</v>
      </c>
      <c r="I395">
        <v>5831.6</v>
      </c>
      <c r="J395">
        <f t="shared" si="78"/>
        <v>-1.0838775337121472E-2</v>
      </c>
      <c r="K395">
        <f t="shared" si="79"/>
        <v>1.6603457794662493E-4</v>
      </c>
      <c r="L395" s="8">
        <f t="shared" si="74"/>
        <v>1.2885440541426006E-2</v>
      </c>
      <c r="N395">
        <v>4766.49</v>
      </c>
      <c r="O395">
        <f t="shared" si="80"/>
        <v>-6.5528259061721425E-3</v>
      </c>
      <c r="P395">
        <f t="shared" si="81"/>
        <v>2.0787596943169502E-4</v>
      </c>
      <c r="Q395" s="8">
        <f t="shared" si="75"/>
        <v>1.4417904474357396E-2</v>
      </c>
      <c r="S395">
        <v>12917.51</v>
      </c>
      <c r="T395">
        <f t="shared" si="82"/>
        <v>-3.0488459312820012E-2</v>
      </c>
      <c r="U395">
        <f t="shared" si="83"/>
        <v>4.4876349840604172E-4</v>
      </c>
      <c r="V395" s="8">
        <f t="shared" si="76"/>
        <v>2.1184038765212871E-2</v>
      </c>
    </row>
    <row r="396" spans="2:22" x14ac:dyDescent="0.25">
      <c r="B396" s="2">
        <v>394</v>
      </c>
      <c r="C396" s="1">
        <v>39553</v>
      </c>
      <c r="D396">
        <v>12362.47</v>
      </c>
      <c r="E396">
        <f t="shared" si="72"/>
        <v>4.9105596948803582E-3</v>
      </c>
      <c r="F396">
        <f t="shared" si="77"/>
        <v>2.061881134156137E-4</v>
      </c>
      <c r="G396" s="8">
        <f t="shared" si="73"/>
        <v>1.4359251840385476E-2</v>
      </c>
      <c r="I396">
        <v>5906.9</v>
      </c>
      <c r="J396">
        <f t="shared" si="78"/>
        <v>1.2912408258453816E-2</v>
      </c>
      <c r="K396">
        <f t="shared" si="79"/>
        <v>1.6063419142672779E-4</v>
      </c>
      <c r="L396" s="8">
        <f t="shared" si="74"/>
        <v>1.2674154465948717E-2</v>
      </c>
      <c r="N396">
        <v>4780.68</v>
      </c>
      <c r="O396">
        <f t="shared" si="80"/>
        <v>2.9770334145252609E-3</v>
      </c>
      <c r="P396">
        <f t="shared" si="81"/>
        <v>1.9340125130892444E-4</v>
      </c>
      <c r="Q396" s="8">
        <f t="shared" si="75"/>
        <v>1.3906877841878256E-2</v>
      </c>
      <c r="S396">
        <v>12990.58</v>
      </c>
      <c r="T396">
        <f t="shared" si="82"/>
        <v>5.6566629327168862E-3</v>
      </c>
      <c r="U396">
        <f t="shared" si="83"/>
        <v>4.9260724267511248E-4</v>
      </c>
      <c r="V396" s="8">
        <f t="shared" si="76"/>
        <v>2.2194757098808551E-2</v>
      </c>
    </row>
    <row r="397" spans="2:22" x14ac:dyDescent="0.25">
      <c r="B397" s="2">
        <v>395</v>
      </c>
      <c r="C397" s="1">
        <v>39554</v>
      </c>
      <c r="D397">
        <v>12619.27</v>
      </c>
      <c r="E397">
        <f t="shared" si="72"/>
        <v>2.0772547880803845E-2</v>
      </c>
      <c r="F397">
        <f t="shared" si="77"/>
        <v>2.0087528747770542E-4</v>
      </c>
      <c r="G397" s="8">
        <f t="shared" si="73"/>
        <v>1.4173047924765704E-2</v>
      </c>
      <c r="I397">
        <v>6046.2</v>
      </c>
      <c r="J397">
        <f t="shared" si="78"/>
        <v>2.3582589852545362E-2</v>
      </c>
      <c r="K397">
        <f t="shared" si="79"/>
        <v>1.6131220430139919E-4</v>
      </c>
      <c r="L397" s="8">
        <f t="shared" si="74"/>
        <v>1.2700874155009929E-2</v>
      </c>
      <c r="N397">
        <v>4855.1000000000004</v>
      </c>
      <c r="O397">
        <f t="shared" si="80"/>
        <v>1.5566823129763981E-2</v>
      </c>
      <c r="P397">
        <f t="shared" si="81"/>
        <v>1.7720626689681239E-4</v>
      </c>
      <c r="Q397" s="8">
        <f t="shared" si="75"/>
        <v>1.3311884423206671E-2</v>
      </c>
      <c r="S397">
        <v>13146.13</v>
      </c>
      <c r="T397">
        <f t="shared" si="82"/>
        <v>1.1974061204349557E-2</v>
      </c>
      <c r="U397">
        <f t="shared" si="83"/>
        <v>4.5060314595005249E-4</v>
      </c>
      <c r="V397" s="8">
        <f t="shared" si="76"/>
        <v>2.1227414961555082E-2</v>
      </c>
    </row>
    <row r="398" spans="2:22" x14ac:dyDescent="0.25">
      <c r="B398" s="2">
        <v>396</v>
      </c>
      <c r="C398" s="1">
        <v>39555</v>
      </c>
      <c r="D398">
        <v>12620.49</v>
      </c>
      <c r="E398">
        <f t="shared" si="72"/>
        <v>9.6677541569309888E-5</v>
      </c>
      <c r="F398">
        <f t="shared" si="77"/>
        <v>2.0760474259493158E-4</v>
      </c>
      <c r="G398" s="8">
        <f t="shared" si="73"/>
        <v>1.440849550074301E-2</v>
      </c>
      <c r="I398">
        <v>5980.4</v>
      </c>
      <c r="J398">
        <f t="shared" si="78"/>
        <v>-1.088286857861139E-2</v>
      </c>
      <c r="K398">
        <f t="shared" si="79"/>
        <v>2.0522512151421293E-4</v>
      </c>
      <c r="L398" s="8">
        <f t="shared" si="74"/>
        <v>1.4325680490441386E-2</v>
      </c>
      <c r="N398">
        <v>4862.1400000000003</v>
      </c>
      <c r="O398">
        <f t="shared" si="80"/>
        <v>1.4500216267430048E-3</v>
      </c>
      <c r="P398">
        <f t="shared" si="81"/>
        <v>1.829211320509869E-4</v>
      </c>
      <c r="Q398" s="8">
        <f t="shared" si="75"/>
        <v>1.3524833901049835E-2</v>
      </c>
      <c r="S398">
        <v>13398.3</v>
      </c>
      <c r="T398">
        <f t="shared" si="82"/>
        <v>1.9182071073388145E-2</v>
      </c>
      <c r="U398">
        <f t="shared" si="83"/>
        <v>4.2258654751818061E-4</v>
      </c>
      <c r="V398" s="8">
        <f t="shared" si="76"/>
        <v>2.0556909970085014E-2</v>
      </c>
    </row>
    <row r="399" spans="2:22" x14ac:dyDescent="0.25">
      <c r="B399" s="2">
        <v>397</v>
      </c>
      <c r="C399" s="1">
        <v>39556</v>
      </c>
      <c r="D399">
        <v>12849.36</v>
      </c>
      <c r="E399">
        <f t="shared" si="72"/>
        <v>1.8134795083233759E-2</v>
      </c>
      <c r="F399">
        <f t="shared" si="77"/>
        <v>2.0154723260671281E-4</v>
      </c>
      <c r="G399" s="8">
        <f t="shared" si="73"/>
        <v>1.4196733166708206E-2</v>
      </c>
      <c r="I399">
        <v>6056.5</v>
      </c>
      <c r="J399">
        <f t="shared" si="78"/>
        <v>1.2724901344391741E-2</v>
      </c>
      <c r="K399">
        <f t="shared" si="79"/>
        <v>1.9557245465406136E-4</v>
      </c>
      <c r="L399" s="8">
        <f t="shared" si="74"/>
        <v>1.3984722187232086E-2</v>
      </c>
      <c r="N399">
        <v>4961.6899999999996</v>
      </c>
      <c r="O399">
        <f t="shared" si="80"/>
        <v>2.0474523563698138E-2</v>
      </c>
      <c r="P399">
        <f t="shared" si="81"/>
        <v>1.6705260845772501E-4</v>
      </c>
      <c r="Q399" s="8">
        <f t="shared" si="75"/>
        <v>1.2924883305381329E-2</v>
      </c>
      <c r="S399">
        <v>13476.45</v>
      </c>
      <c r="T399">
        <f t="shared" si="82"/>
        <v>5.8328295380758351E-3</v>
      </c>
      <c r="U399">
        <f t="shared" si="83"/>
        <v>4.1760427608470872E-4</v>
      </c>
      <c r="V399" s="8">
        <f t="shared" si="76"/>
        <v>2.0435368263985572E-2</v>
      </c>
    </row>
    <row r="400" spans="2:22" x14ac:dyDescent="0.25">
      <c r="B400" s="2">
        <v>398</v>
      </c>
      <c r="C400" s="1">
        <v>39559</v>
      </c>
      <c r="D400">
        <v>12825.02</v>
      </c>
      <c r="E400">
        <f t="shared" si="72"/>
        <v>-1.894257768480309E-3</v>
      </c>
      <c r="F400">
        <f t="shared" si="77"/>
        <v>2.0526245824152719E-4</v>
      </c>
      <c r="G400" s="8">
        <f t="shared" si="73"/>
        <v>1.4326983570924033E-2</v>
      </c>
      <c r="I400">
        <v>6053</v>
      </c>
      <c r="J400">
        <f t="shared" si="78"/>
        <v>-5.7789152150582016E-4</v>
      </c>
      <c r="K400">
        <f t="shared" si="79"/>
        <v>1.918299467426009E-4</v>
      </c>
      <c r="L400" s="8">
        <f t="shared" si="74"/>
        <v>1.3850268832863891E-2</v>
      </c>
      <c r="N400">
        <v>4910.3500000000004</v>
      </c>
      <c r="O400">
        <f t="shared" si="80"/>
        <v>-1.0347280865995102E-2</v>
      </c>
      <c r="P400">
        <f t="shared" si="81"/>
        <v>1.8918144116000953E-4</v>
      </c>
      <c r="Q400" s="8">
        <f t="shared" si="75"/>
        <v>1.3754324453058736E-2</v>
      </c>
      <c r="S400">
        <v>13696.55</v>
      </c>
      <c r="T400">
        <f t="shared" si="82"/>
        <v>1.6332194309332096E-2</v>
      </c>
      <c r="U400">
        <f t="shared" si="83"/>
        <v>3.8262446247331369E-4</v>
      </c>
      <c r="V400" s="8">
        <f t="shared" si="76"/>
        <v>1.9560788902120325E-2</v>
      </c>
    </row>
    <row r="401" spans="2:22" x14ac:dyDescent="0.25">
      <c r="B401" s="2">
        <v>399</v>
      </c>
      <c r="C401" s="1">
        <v>39560</v>
      </c>
      <c r="D401">
        <v>12720.23</v>
      </c>
      <c r="E401">
        <f t="shared" si="72"/>
        <v>-8.1707474920117758E-3</v>
      </c>
      <c r="F401">
        <f t="shared" si="77"/>
        <v>1.993777238917169E-4</v>
      </c>
      <c r="G401" s="8">
        <f t="shared" si="73"/>
        <v>1.4120117701057484E-2</v>
      </c>
      <c r="I401">
        <v>6034.7</v>
      </c>
      <c r="J401">
        <f t="shared" si="78"/>
        <v>-3.0232942342640315E-3</v>
      </c>
      <c r="K401">
        <f t="shared" si="79"/>
        <v>1.7053160206636188E-4</v>
      </c>
      <c r="L401" s="8">
        <f t="shared" si="74"/>
        <v>1.3058774906795885E-2</v>
      </c>
      <c r="N401">
        <v>4872.6400000000003</v>
      </c>
      <c r="O401">
        <f t="shared" si="80"/>
        <v>-7.679696966611348E-3</v>
      </c>
      <c r="P401">
        <f t="shared" si="81"/>
        <v>1.819750612610459E-4</v>
      </c>
      <c r="Q401" s="8">
        <f t="shared" si="75"/>
        <v>1.3489813240406478E-2</v>
      </c>
      <c r="S401">
        <v>13547.82</v>
      </c>
      <c r="T401">
        <f t="shared" si="82"/>
        <v>-1.0858938929876471E-2</v>
      </c>
      <c r="U401">
        <f t="shared" si="83"/>
        <v>3.7205672739749153E-4</v>
      </c>
      <c r="V401" s="8">
        <f t="shared" si="76"/>
        <v>1.9288772055200701E-2</v>
      </c>
    </row>
    <row r="402" spans="2:22" x14ac:dyDescent="0.25">
      <c r="B402" s="2">
        <v>400</v>
      </c>
      <c r="C402" s="1">
        <v>39561</v>
      </c>
      <c r="D402">
        <v>12763.22</v>
      </c>
      <c r="E402">
        <f t="shared" si="72"/>
        <v>3.3796558710023155E-3</v>
      </c>
      <c r="F402">
        <f t="shared" si="77"/>
        <v>1.955080502341425E-4</v>
      </c>
      <c r="G402" s="8">
        <f t="shared" si="73"/>
        <v>1.398241932693132E-2</v>
      </c>
      <c r="I402">
        <v>6083.6</v>
      </c>
      <c r="J402">
        <f t="shared" si="78"/>
        <v>8.1031368585017562E-3</v>
      </c>
      <c r="K402">
        <f t="shared" si="79"/>
        <v>1.5258152675811545E-4</v>
      </c>
      <c r="L402" s="8">
        <f t="shared" si="74"/>
        <v>1.2352389516126645E-2</v>
      </c>
      <c r="N402">
        <v>4944.6499999999996</v>
      </c>
      <c r="O402">
        <f t="shared" si="80"/>
        <v>1.4778436330202786E-2</v>
      </c>
      <c r="P402">
        <f t="shared" si="81"/>
        <v>1.7118089441038267E-4</v>
      </c>
      <c r="Q402" s="8">
        <f t="shared" si="75"/>
        <v>1.3083611673019904E-2</v>
      </c>
      <c r="S402">
        <v>13579.16</v>
      </c>
      <c r="T402">
        <f t="shared" si="82"/>
        <v>2.3132873037876311E-3</v>
      </c>
      <c r="U402">
        <f t="shared" si="83"/>
        <v>3.488810643933484E-4</v>
      </c>
      <c r="V402" s="8">
        <f t="shared" si="76"/>
        <v>1.8678358182488856E-2</v>
      </c>
    </row>
    <row r="403" spans="2:22" x14ac:dyDescent="0.25">
      <c r="B403" s="2">
        <v>401</v>
      </c>
      <c r="C403" s="1">
        <v>39562</v>
      </c>
      <c r="D403">
        <v>12848.95</v>
      </c>
      <c r="E403">
        <f t="shared" si="72"/>
        <v>6.7169570061474601E-3</v>
      </c>
      <c r="F403">
        <f t="shared" si="77"/>
        <v>1.901365311054388E-4</v>
      </c>
      <c r="G403" s="8">
        <f t="shared" si="73"/>
        <v>1.3789000366431164E-2</v>
      </c>
      <c r="I403">
        <v>6050.7</v>
      </c>
      <c r="J403">
        <f t="shared" si="78"/>
        <v>-5.407982115852545E-3</v>
      </c>
      <c r="K403">
        <f t="shared" si="79"/>
        <v>1.4291413350291983E-4</v>
      </c>
      <c r="L403" s="8">
        <f t="shared" si="74"/>
        <v>1.1954669945377824E-2</v>
      </c>
      <c r="N403">
        <v>4929.55</v>
      </c>
      <c r="O403">
        <f t="shared" si="80"/>
        <v>-3.05380562830523E-3</v>
      </c>
      <c r="P403">
        <f t="shared" si="81"/>
        <v>1.7532500468098647E-4</v>
      </c>
      <c r="Q403" s="8">
        <f t="shared" si="75"/>
        <v>1.324103487953213E-2</v>
      </c>
      <c r="S403">
        <v>13540.87</v>
      </c>
      <c r="T403">
        <f t="shared" si="82"/>
        <v>-2.8197620471368669E-3</v>
      </c>
      <c r="U403">
        <f t="shared" si="83"/>
        <v>3.1755374605045675E-4</v>
      </c>
      <c r="V403" s="8">
        <f t="shared" si="76"/>
        <v>1.7820037767930143E-2</v>
      </c>
    </row>
    <row r="404" spans="2:22" x14ac:dyDescent="0.25">
      <c r="B404" s="2">
        <v>402</v>
      </c>
      <c r="C404" s="1">
        <v>39563</v>
      </c>
      <c r="D404">
        <v>12891.86</v>
      </c>
      <c r="E404">
        <f t="shared" si="72"/>
        <v>3.3395724942504915E-3</v>
      </c>
      <c r="F404">
        <f t="shared" si="77"/>
        <v>1.8590496250162999E-4</v>
      </c>
      <c r="G404" s="8">
        <f t="shared" si="73"/>
        <v>1.3634697008061088E-2</v>
      </c>
      <c r="I404">
        <v>6091.4</v>
      </c>
      <c r="J404">
        <f t="shared" si="78"/>
        <v>6.7264944551869736E-3</v>
      </c>
      <c r="K404">
        <f t="shared" si="79"/>
        <v>1.3027189829438495E-4</v>
      </c>
      <c r="L404" s="8">
        <f t="shared" si="74"/>
        <v>1.141367155188833E-2</v>
      </c>
      <c r="N404">
        <v>4978.21</v>
      </c>
      <c r="O404">
        <f t="shared" si="80"/>
        <v>9.8710835674655599E-3</v>
      </c>
      <c r="P404">
        <f t="shared" si="81"/>
        <v>1.6075701293515125E-4</v>
      </c>
      <c r="Q404" s="8">
        <f t="shared" si="75"/>
        <v>1.2678998893254596E-2</v>
      </c>
      <c r="S404">
        <v>13863.47</v>
      </c>
      <c r="T404">
        <f t="shared" si="82"/>
        <v>2.3824170825065046E-2</v>
      </c>
      <c r="U404">
        <f t="shared" si="83"/>
        <v>2.8932032082400997E-4</v>
      </c>
      <c r="V404" s="8">
        <f t="shared" si="76"/>
        <v>1.7009418591592423E-2</v>
      </c>
    </row>
    <row r="405" spans="2:22" x14ac:dyDescent="0.25">
      <c r="B405" s="2">
        <v>403</v>
      </c>
      <c r="C405" s="1">
        <v>39566</v>
      </c>
      <c r="D405">
        <v>12871.75</v>
      </c>
      <c r="E405">
        <f t="shared" si="72"/>
        <v>-1.5598990370668455E-3</v>
      </c>
      <c r="F405">
        <f t="shared" si="77"/>
        <v>1.8080579688188212E-4</v>
      </c>
      <c r="G405" s="8">
        <f t="shared" si="73"/>
        <v>1.3446404607993994E-2</v>
      </c>
      <c r="I405">
        <v>6090.4</v>
      </c>
      <c r="J405">
        <f t="shared" si="78"/>
        <v>-1.6416587319827955E-4</v>
      </c>
      <c r="K405">
        <f t="shared" si="79"/>
        <v>1.2081521616527302E-4</v>
      </c>
      <c r="L405" s="8">
        <f t="shared" si="74"/>
        <v>1.0991597525622607E-2</v>
      </c>
      <c r="N405">
        <v>5012.75</v>
      </c>
      <c r="O405">
        <f t="shared" si="80"/>
        <v>6.9382368361318551E-3</v>
      </c>
      <c r="P405">
        <f t="shared" si="81"/>
        <v>1.5520020181852381E-4</v>
      </c>
      <c r="Q405" s="8">
        <f t="shared" si="75"/>
        <v>1.2457937301918156E-2</v>
      </c>
      <c r="S405">
        <v>13894.37</v>
      </c>
      <c r="T405">
        <f t="shared" si="82"/>
        <v>2.2288792055669654E-3</v>
      </c>
      <c r="U405">
        <f t="shared" si="83"/>
        <v>3.1469651417612957E-4</v>
      </c>
      <c r="V405" s="8">
        <f t="shared" si="76"/>
        <v>1.7739687544489884E-2</v>
      </c>
    </row>
    <row r="406" spans="2:22" x14ac:dyDescent="0.25">
      <c r="B406" s="2">
        <v>404</v>
      </c>
      <c r="C406" s="1">
        <v>39568</v>
      </c>
      <c r="D406">
        <v>12820.13</v>
      </c>
      <c r="E406">
        <f t="shared" si="72"/>
        <v>-4.0103327053431581E-3</v>
      </c>
      <c r="F406">
        <f t="shared" si="77"/>
        <v>1.7560099324517942E-4</v>
      </c>
      <c r="G406" s="8">
        <f t="shared" si="73"/>
        <v>1.3251452495676819E-2</v>
      </c>
      <c r="I406">
        <v>6087.3</v>
      </c>
      <c r="J406">
        <f t="shared" si="78"/>
        <v>-5.0899776697744886E-4</v>
      </c>
      <c r="K406">
        <f t="shared" si="79"/>
        <v>1.0738104377614442E-4</v>
      </c>
      <c r="L406" s="8">
        <f t="shared" si="74"/>
        <v>1.0362482510293777E-2</v>
      </c>
      <c r="N406">
        <v>4996.54</v>
      </c>
      <c r="O406">
        <f t="shared" si="80"/>
        <v>-3.2337539274849207E-3</v>
      </c>
      <c r="P406">
        <f t="shared" si="81"/>
        <v>1.4580458971915215E-4</v>
      </c>
      <c r="Q406" s="8">
        <f t="shared" si="75"/>
        <v>1.2074957131151736E-2</v>
      </c>
      <c r="S406">
        <v>13849.99</v>
      </c>
      <c r="T406">
        <f t="shared" si="82"/>
        <v>-3.1940994805810564E-3</v>
      </c>
      <c r="U406">
        <f t="shared" si="83"/>
        <v>2.8645160566769109E-4</v>
      </c>
      <c r="V406" s="8">
        <f t="shared" si="76"/>
        <v>1.6924881260076571E-2</v>
      </c>
    </row>
    <row r="407" spans="2:22" x14ac:dyDescent="0.25">
      <c r="B407" s="2">
        <v>405</v>
      </c>
      <c r="C407" s="1">
        <v>39570</v>
      </c>
      <c r="D407">
        <v>13058.2</v>
      </c>
      <c r="E407">
        <f t="shared" si="72"/>
        <v>1.8570014500633111E-2</v>
      </c>
      <c r="F407">
        <f t="shared" si="77"/>
        <v>1.709463464724061E-4</v>
      </c>
      <c r="G407" s="8">
        <f t="shared" si="73"/>
        <v>1.3074645175774603E-2</v>
      </c>
      <c r="I407">
        <v>6215.5</v>
      </c>
      <c r="J407">
        <f t="shared" si="78"/>
        <v>2.1060240172161682E-2</v>
      </c>
      <c r="K407">
        <f t="shared" si="79"/>
        <v>9.5466848829956435E-5</v>
      </c>
      <c r="L407" s="8">
        <f t="shared" si="74"/>
        <v>9.7707138342066104E-3</v>
      </c>
      <c r="N407">
        <v>5069.71</v>
      </c>
      <c r="O407">
        <f t="shared" si="80"/>
        <v>1.4644133740548473E-2</v>
      </c>
      <c r="P407">
        <f t="shared" si="81"/>
        <v>1.3392658504917141E-4</v>
      </c>
      <c r="Q407" s="8">
        <f t="shared" si="75"/>
        <v>1.1572665425439872E-2</v>
      </c>
      <c r="S407">
        <v>14049.26</v>
      </c>
      <c r="T407">
        <f t="shared" si="82"/>
        <v>1.438773602002604E-2</v>
      </c>
      <c r="U407">
        <f t="shared" si="83"/>
        <v>2.6125975423550778E-4</v>
      </c>
      <c r="V407" s="8">
        <f t="shared" si="76"/>
        <v>1.6163531613960724E-2</v>
      </c>
    </row>
    <row r="408" spans="2:22" x14ac:dyDescent="0.25">
      <c r="B408" s="2">
        <v>406</v>
      </c>
      <c r="C408" s="1">
        <v>39575</v>
      </c>
      <c r="D408">
        <v>12814.35</v>
      </c>
      <c r="E408">
        <f t="shared" si="72"/>
        <v>-1.8674089843929511E-2</v>
      </c>
      <c r="F408">
        <f t="shared" si="77"/>
        <v>1.7602061838439863E-4</v>
      </c>
      <c r="G408" s="8">
        <f t="shared" si="73"/>
        <v>1.3267276223264466E-2</v>
      </c>
      <c r="I408">
        <v>6261</v>
      </c>
      <c r="J408">
        <f t="shared" si="78"/>
        <v>7.3204086557799048E-3</v>
      </c>
      <c r="K408">
        <f t="shared" si="79"/>
        <v>1.3417913822048758E-4</v>
      </c>
      <c r="L408" s="8">
        <f t="shared" si="74"/>
        <v>1.1583571911137236E-2</v>
      </c>
      <c r="N408">
        <v>5075.3100000000004</v>
      </c>
      <c r="O408">
        <f t="shared" si="80"/>
        <v>1.1045996713816696E-3</v>
      </c>
      <c r="P408">
        <f t="shared" si="81"/>
        <v>1.4099332646291327E-4</v>
      </c>
      <c r="Q408" s="8">
        <f t="shared" si="75"/>
        <v>1.187406107710893E-2</v>
      </c>
      <c r="S408">
        <v>14102.48</v>
      </c>
      <c r="T408">
        <f t="shared" si="82"/>
        <v>3.7880998714522576E-3</v>
      </c>
      <c r="U408">
        <f t="shared" si="83"/>
        <v>2.5631230832026469E-4</v>
      </c>
      <c r="V408" s="8">
        <f t="shared" si="76"/>
        <v>1.6009756660245174E-2</v>
      </c>
    </row>
    <row r="409" spans="2:22" x14ac:dyDescent="0.25">
      <c r="B409" s="2">
        <v>407</v>
      </c>
      <c r="C409" s="1">
        <v>39576</v>
      </c>
      <c r="D409">
        <v>12866.78</v>
      </c>
      <c r="E409">
        <f t="shared" si="72"/>
        <v>4.0915067873126838E-3</v>
      </c>
      <c r="F409">
        <f t="shared" si="77"/>
        <v>1.8105993106586483E-4</v>
      </c>
      <c r="G409" s="8">
        <f t="shared" si="73"/>
        <v>1.3455851183253507E-2</v>
      </c>
      <c r="I409">
        <v>6270.8</v>
      </c>
      <c r="J409">
        <f t="shared" si="78"/>
        <v>1.565245168503463E-3</v>
      </c>
      <c r="K409">
        <f t="shared" si="79"/>
        <v>1.2521576670789484E-4</v>
      </c>
      <c r="L409" s="8">
        <f t="shared" si="74"/>
        <v>1.1189985107581459E-2</v>
      </c>
      <c r="N409">
        <v>5055.58</v>
      </c>
      <c r="O409">
        <f t="shared" si="80"/>
        <v>-3.8874472692309379E-3</v>
      </c>
      <c r="P409">
        <f t="shared" si="81"/>
        <v>1.287269198190212E-4</v>
      </c>
      <c r="Q409" s="8">
        <f t="shared" si="75"/>
        <v>1.1345788638037516E-2</v>
      </c>
      <c r="S409">
        <v>13943.26</v>
      </c>
      <c r="T409">
        <f t="shared" si="82"/>
        <v>-1.1290212785268927E-2</v>
      </c>
      <c r="U409">
        <f t="shared" si="83"/>
        <v>2.3424714721097776E-4</v>
      </c>
      <c r="V409" s="8">
        <f t="shared" si="76"/>
        <v>1.530513466817518E-2</v>
      </c>
    </row>
    <row r="410" spans="2:22" x14ac:dyDescent="0.25">
      <c r="B410" s="2">
        <v>408</v>
      </c>
      <c r="C410" s="1">
        <v>39577</v>
      </c>
      <c r="D410">
        <v>12745.88</v>
      </c>
      <c r="E410">
        <f t="shared" si="72"/>
        <v>-9.3962902917436569E-3</v>
      </c>
      <c r="F410">
        <f t="shared" si="77"/>
        <v>1.7626518584849354E-4</v>
      </c>
      <c r="G410" s="8">
        <f t="shared" si="73"/>
        <v>1.3276489967174817E-2</v>
      </c>
      <c r="I410">
        <v>6204.7</v>
      </c>
      <c r="J410">
        <f t="shared" si="78"/>
        <v>-1.0540919818842949E-2</v>
      </c>
      <c r="K410">
        <f t="shared" si="79"/>
        <v>1.1156165415774703E-4</v>
      </c>
      <c r="L410" s="8">
        <f t="shared" si="74"/>
        <v>1.0562275046491973E-2</v>
      </c>
      <c r="N410">
        <v>4960.5600000000004</v>
      </c>
      <c r="O410">
        <f t="shared" si="80"/>
        <v>-1.8795073957884066E-2</v>
      </c>
      <c r="P410">
        <f t="shared" si="81"/>
        <v>1.1875616773096101E-4</v>
      </c>
      <c r="Q410" s="8">
        <f t="shared" si="75"/>
        <v>1.0897530350082124E-2</v>
      </c>
      <c r="S410">
        <v>13655.34</v>
      </c>
      <c r="T410">
        <f t="shared" si="82"/>
        <v>-2.0649403367648603E-2</v>
      </c>
      <c r="U410">
        <f t="shared" si="83"/>
        <v>2.2450977850879415E-4</v>
      </c>
      <c r="V410" s="8">
        <f t="shared" si="76"/>
        <v>1.4983650373283346E-2</v>
      </c>
    </row>
    <row r="411" spans="2:22" x14ac:dyDescent="0.25">
      <c r="B411" s="2">
        <v>409</v>
      </c>
      <c r="C411" s="1">
        <v>39580</v>
      </c>
      <c r="D411">
        <v>12876.05</v>
      </c>
      <c r="E411">
        <f t="shared" si="72"/>
        <v>1.0212711872385436E-2</v>
      </c>
      <c r="F411">
        <f t="shared" si="77"/>
        <v>1.7369813024871507E-4</v>
      </c>
      <c r="G411" s="8">
        <f t="shared" si="73"/>
        <v>1.3179458647786527E-2</v>
      </c>
      <c r="I411">
        <v>6220.6</v>
      </c>
      <c r="J411">
        <f t="shared" si="78"/>
        <v>2.5625735329670323E-3</v>
      </c>
      <c r="K411">
        <f t="shared" si="79"/>
        <v>1.1151153098128463E-4</v>
      </c>
      <c r="L411" s="8">
        <f t="shared" si="74"/>
        <v>1.055990203464429E-2</v>
      </c>
      <c r="N411">
        <v>4976.21</v>
      </c>
      <c r="O411">
        <f t="shared" si="80"/>
        <v>3.1548857387068466E-3</v>
      </c>
      <c r="P411">
        <f t="shared" si="81"/>
        <v>1.393356202347897E-4</v>
      </c>
      <c r="Q411" s="8">
        <f t="shared" si="75"/>
        <v>1.1804051009496261E-2</v>
      </c>
      <c r="S411">
        <v>13743.36</v>
      </c>
      <c r="T411">
        <f t="shared" si="82"/>
        <v>6.4458299829956954E-3</v>
      </c>
      <c r="U411">
        <f t="shared" si="83"/>
        <v>2.4292044565453488E-4</v>
      </c>
      <c r="V411" s="8">
        <f t="shared" si="76"/>
        <v>1.558590535241809E-2</v>
      </c>
    </row>
    <row r="412" spans="2:22" x14ac:dyDescent="0.25">
      <c r="B412" s="2">
        <v>410</v>
      </c>
      <c r="C412" s="1">
        <v>39581</v>
      </c>
      <c r="D412">
        <v>12832.18</v>
      </c>
      <c r="E412">
        <f t="shared" si="72"/>
        <v>-3.4071007801304734E-3</v>
      </c>
      <c r="F412">
        <f t="shared" si="77"/>
        <v>1.7167311908707314E-4</v>
      </c>
      <c r="G412" s="8">
        <f t="shared" si="73"/>
        <v>1.310240890397919E-2</v>
      </c>
      <c r="I412">
        <v>6211.9</v>
      </c>
      <c r="J412">
        <f t="shared" si="78"/>
        <v>-1.3985789152172986E-3</v>
      </c>
      <c r="K412">
        <f t="shared" si="79"/>
        <v>9.9839487958933938E-5</v>
      </c>
      <c r="L412" s="8">
        <f t="shared" si="74"/>
        <v>9.9919711748450279E-3</v>
      </c>
      <c r="N412">
        <v>4998.67</v>
      </c>
      <c r="O412">
        <f t="shared" si="80"/>
        <v>4.5134751145952511E-3</v>
      </c>
      <c r="P412">
        <f t="shared" si="81"/>
        <v>1.2798110977211457E-4</v>
      </c>
      <c r="Q412" s="8">
        <f t="shared" si="75"/>
        <v>1.1312873630166411E-2</v>
      </c>
      <c r="S412">
        <v>13953.73</v>
      </c>
      <c r="T412">
        <f t="shared" si="82"/>
        <v>1.53070282667411E-2</v>
      </c>
      <c r="U412">
        <f t="shared" si="83"/>
        <v>2.2455686658773359E-4</v>
      </c>
      <c r="V412" s="8">
        <f t="shared" si="76"/>
        <v>1.4985221606227036E-2</v>
      </c>
    </row>
    <row r="413" spans="2:22" x14ac:dyDescent="0.25">
      <c r="B413" s="2">
        <v>411</v>
      </c>
      <c r="C413" s="1">
        <v>39582</v>
      </c>
      <c r="D413">
        <v>12898.38</v>
      </c>
      <c r="E413">
        <f t="shared" si="72"/>
        <v>5.1589051899208795E-3</v>
      </c>
      <c r="F413">
        <f t="shared" si="77"/>
        <v>1.6700252406218002E-4</v>
      </c>
      <c r="G413" s="8">
        <f t="shared" si="73"/>
        <v>1.2922945641848843E-2</v>
      </c>
      <c r="I413">
        <v>6216</v>
      </c>
      <c r="J413">
        <f t="shared" si="78"/>
        <v>6.6002350327602896E-4</v>
      </c>
      <c r="K413">
        <f t="shared" si="79"/>
        <v>8.8952806752095072E-5</v>
      </c>
      <c r="L413" s="8">
        <f t="shared" si="74"/>
        <v>9.4314795632549128E-3</v>
      </c>
      <c r="N413">
        <v>5055.24</v>
      </c>
      <c r="O413">
        <f t="shared" si="80"/>
        <v>1.1317010324746324E-2</v>
      </c>
      <c r="P413">
        <f t="shared" si="81"/>
        <v>1.1853735457321314E-4</v>
      </c>
      <c r="Q413" s="8">
        <f t="shared" si="75"/>
        <v>1.088748614571854E-2</v>
      </c>
      <c r="S413">
        <v>14118.55</v>
      </c>
      <c r="T413">
        <f t="shared" si="82"/>
        <v>1.1811895457343643E-2</v>
      </c>
      <c r="U413">
        <f t="shared" si="83"/>
        <v>2.2544583310888644E-4</v>
      </c>
      <c r="V413" s="8">
        <f t="shared" si="76"/>
        <v>1.5014853749167403E-2</v>
      </c>
    </row>
    <row r="414" spans="2:22" x14ac:dyDescent="0.25">
      <c r="B414" s="2">
        <v>412</v>
      </c>
      <c r="C414" s="1">
        <v>39583</v>
      </c>
      <c r="D414">
        <v>12992.66</v>
      </c>
      <c r="E414">
        <f t="shared" si="72"/>
        <v>7.3094450620931201E-3</v>
      </c>
      <c r="F414">
        <f t="shared" si="77"/>
        <v>1.6290607939642944E-4</v>
      </c>
      <c r="G414" s="8">
        <f t="shared" si="73"/>
        <v>1.2763466590093361E-2</v>
      </c>
      <c r="I414">
        <v>6251.8</v>
      </c>
      <c r="J414">
        <f t="shared" si="78"/>
        <v>5.7593307593307884E-3</v>
      </c>
      <c r="K414">
        <f t="shared" si="79"/>
        <v>7.9107852104239734E-5</v>
      </c>
      <c r="L414" s="8">
        <f t="shared" si="74"/>
        <v>8.894259502861367E-3</v>
      </c>
      <c r="N414">
        <v>5057.51</v>
      </c>
      <c r="O414">
        <f t="shared" si="80"/>
        <v>4.4903901694092401E-4</v>
      </c>
      <c r="P414">
        <f t="shared" si="81"/>
        <v>1.1937434798347926E-4</v>
      </c>
      <c r="Q414" s="8">
        <f t="shared" si="75"/>
        <v>1.0925856853514019E-2</v>
      </c>
      <c r="S414">
        <v>14251.74</v>
      </c>
      <c r="T414">
        <f t="shared" si="82"/>
        <v>9.433688303685614E-3</v>
      </c>
      <c r="U414">
        <f t="shared" si="83"/>
        <v>2.1761012627104619E-4</v>
      </c>
      <c r="V414" s="8">
        <f t="shared" si="76"/>
        <v>1.475161436152146E-2</v>
      </c>
    </row>
    <row r="415" spans="2:22" x14ac:dyDescent="0.25">
      <c r="B415" s="2">
        <v>413</v>
      </c>
      <c r="C415" s="1">
        <v>39584</v>
      </c>
      <c r="D415">
        <v>12986.8</v>
      </c>
      <c r="E415">
        <f t="shared" si="72"/>
        <v>-4.5102388579402385E-4</v>
      </c>
      <c r="F415">
        <f t="shared" si="77"/>
        <v>1.5971157388182578E-4</v>
      </c>
      <c r="G415" s="8">
        <f t="shared" si="73"/>
        <v>1.263770445460036E-2</v>
      </c>
      <c r="I415">
        <v>6304.3</v>
      </c>
      <c r="J415">
        <f t="shared" si="78"/>
        <v>8.3975814965289997E-3</v>
      </c>
      <c r="K415">
        <f t="shared" si="79"/>
        <v>7.3998593454885283E-5</v>
      </c>
      <c r="L415" s="8">
        <f t="shared" si="74"/>
        <v>8.6022435128799563E-3</v>
      </c>
      <c r="N415">
        <v>5078.04</v>
      </c>
      <c r="O415">
        <f t="shared" si="80"/>
        <v>4.0593098184679311E-3</v>
      </c>
      <c r="P415">
        <f t="shared" si="81"/>
        <v>1.0891582595145356E-4</v>
      </c>
      <c r="Q415" s="8">
        <f t="shared" si="75"/>
        <v>1.0436274524534776E-2</v>
      </c>
      <c r="S415">
        <v>14219.48</v>
      </c>
      <c r="T415">
        <f t="shared" si="82"/>
        <v>-2.2635832536939504E-3</v>
      </c>
      <c r="U415">
        <f t="shared" si="83"/>
        <v>2.0588135093096963E-4</v>
      </c>
      <c r="V415" s="8">
        <f t="shared" si="76"/>
        <v>1.43485661628948E-2</v>
      </c>
    </row>
    <row r="416" spans="2:22" x14ac:dyDescent="0.25">
      <c r="B416" s="2">
        <v>414</v>
      </c>
      <c r="C416" s="1">
        <v>39587</v>
      </c>
      <c r="D416">
        <v>13028.16</v>
      </c>
      <c r="E416">
        <f t="shared" si="72"/>
        <v>3.1847722302646214E-3</v>
      </c>
      <c r="F416">
        <f t="shared" si="77"/>
        <v>1.5505722104782135E-4</v>
      </c>
      <c r="G416" s="8">
        <f t="shared" si="73"/>
        <v>1.2452197438517483E-2</v>
      </c>
      <c r="I416">
        <v>6376.5</v>
      </c>
      <c r="J416">
        <f t="shared" si="78"/>
        <v>1.1452500674143017E-2</v>
      </c>
      <c r="K416">
        <f t="shared" si="79"/>
        <v>7.3611631854415778E-5</v>
      </c>
      <c r="L416" s="8">
        <f t="shared" si="74"/>
        <v>8.5797221315387466E-3</v>
      </c>
      <c r="N416">
        <v>5142.1000000000004</v>
      </c>
      <c r="O416">
        <f t="shared" si="80"/>
        <v>1.2615103465116542E-2</v>
      </c>
      <c r="P416">
        <f t="shared" si="81"/>
        <v>1.0080354031787405E-4</v>
      </c>
      <c r="Q416" s="8">
        <f t="shared" si="75"/>
        <v>1.0040096628911201E-2</v>
      </c>
      <c r="S416">
        <v>14269.61</v>
      </c>
      <c r="T416">
        <f t="shared" si="82"/>
        <v>3.5254453749364268E-3</v>
      </c>
      <c r="U416">
        <f t="shared" si="83"/>
        <v>1.8757378041097026E-4</v>
      </c>
      <c r="V416" s="8">
        <f t="shared" si="76"/>
        <v>1.3695757752346901E-2</v>
      </c>
    </row>
    <row r="417" spans="2:22" x14ac:dyDescent="0.25">
      <c r="B417" s="2">
        <v>415</v>
      </c>
      <c r="C417" s="1">
        <v>39588</v>
      </c>
      <c r="D417">
        <v>12828.68</v>
      </c>
      <c r="E417">
        <f t="shared" si="72"/>
        <v>-1.5311448431704828E-2</v>
      </c>
      <c r="F417">
        <f t="shared" si="77"/>
        <v>1.5082870381584107E-4</v>
      </c>
      <c r="G417" s="8">
        <f t="shared" si="73"/>
        <v>1.2281233806741124E-2</v>
      </c>
      <c r="I417">
        <v>6191.6</v>
      </c>
      <c r="J417">
        <f t="shared" si="78"/>
        <v>-2.8997098721869306E-2</v>
      </c>
      <c r="K417">
        <f t="shared" si="79"/>
        <v>8.0012184313386973E-5</v>
      </c>
      <c r="L417" s="8">
        <f t="shared" si="74"/>
        <v>8.9449530078914881E-3</v>
      </c>
      <c r="N417">
        <v>5054.88</v>
      </c>
      <c r="O417">
        <f t="shared" si="80"/>
        <v>-1.6961941619182873E-2</v>
      </c>
      <c r="P417">
        <f t="shared" si="81"/>
        <v>1.0592318454112849E-4</v>
      </c>
      <c r="Q417" s="8">
        <f t="shared" si="75"/>
        <v>1.0291898976434257E-2</v>
      </c>
      <c r="S417">
        <v>14160.09</v>
      </c>
      <c r="T417">
        <f t="shared" si="82"/>
        <v>-7.6750520862168227E-3</v>
      </c>
      <c r="U417">
        <f t="shared" si="83"/>
        <v>1.7160187872956035E-4</v>
      </c>
      <c r="V417" s="8">
        <f t="shared" si="76"/>
        <v>1.3099690024178448E-2</v>
      </c>
    </row>
    <row r="418" spans="2:22" x14ac:dyDescent="0.25">
      <c r="B418" s="2">
        <v>416</v>
      </c>
      <c r="C418" s="1">
        <v>39589</v>
      </c>
      <c r="D418">
        <v>12601.19</v>
      </c>
      <c r="E418">
        <f t="shared" si="72"/>
        <v>-1.7732923418465482E-2</v>
      </c>
      <c r="F418">
        <f t="shared" si="77"/>
        <v>1.5326844485019235E-4</v>
      </c>
      <c r="G418" s="8">
        <f t="shared" si="73"/>
        <v>1.2380163361207813E-2</v>
      </c>
      <c r="I418">
        <v>6198.1</v>
      </c>
      <c r="J418">
        <f t="shared" si="78"/>
        <v>1.0498094192131274E-3</v>
      </c>
      <c r="K418">
        <f t="shared" si="79"/>
        <v>1.6463117382750078E-4</v>
      </c>
      <c r="L418" s="8">
        <f t="shared" si="74"/>
        <v>1.2830868007562887E-2</v>
      </c>
      <c r="N418">
        <v>5027.55</v>
      </c>
      <c r="O418">
        <f t="shared" si="80"/>
        <v>-5.4066565378406463E-3</v>
      </c>
      <c r="P418">
        <f t="shared" si="81"/>
        <v>1.2187645820138597E-4</v>
      </c>
      <c r="Q418" s="8">
        <f t="shared" si="75"/>
        <v>1.1039767126229881E-2</v>
      </c>
      <c r="S418">
        <v>13926.3</v>
      </c>
      <c r="T418">
        <f t="shared" si="82"/>
        <v>-1.6510488280794888E-2</v>
      </c>
      <c r="U418">
        <f t="shared" si="83"/>
        <v>1.6132490503894571E-4</v>
      </c>
      <c r="V418" s="8">
        <f t="shared" si="76"/>
        <v>1.2701374139790769E-2</v>
      </c>
    </row>
    <row r="419" spans="2:22" x14ac:dyDescent="0.25">
      <c r="B419" s="2">
        <v>417</v>
      </c>
      <c r="C419" s="1">
        <v>39590</v>
      </c>
      <c r="D419">
        <v>12625.62</v>
      </c>
      <c r="E419">
        <f t="shared" si="72"/>
        <v>1.9387057888977381E-3</v>
      </c>
      <c r="F419">
        <f t="shared" si="77"/>
        <v>1.5797181840580571E-4</v>
      </c>
      <c r="G419" s="8">
        <f t="shared" si="73"/>
        <v>1.256868403635821E-2</v>
      </c>
      <c r="I419">
        <v>6181.6</v>
      </c>
      <c r="J419">
        <f t="shared" si="78"/>
        <v>-2.662106129297688E-3</v>
      </c>
      <c r="K419">
        <f t="shared" si="79"/>
        <v>1.4644333283488111E-4</v>
      </c>
      <c r="L419" s="8">
        <f t="shared" si="74"/>
        <v>1.2101377311483232E-2</v>
      </c>
      <c r="N419">
        <v>5028.74</v>
      </c>
      <c r="O419">
        <f t="shared" si="80"/>
        <v>2.3669580610826343E-4</v>
      </c>
      <c r="P419">
        <f t="shared" si="81"/>
        <v>1.1374603327362873E-4</v>
      </c>
      <c r="Q419" s="8">
        <f t="shared" si="75"/>
        <v>1.0665178539228902E-2</v>
      </c>
      <c r="S419">
        <v>13978.46</v>
      </c>
      <c r="T419">
        <f t="shared" si="82"/>
        <v>3.745431306233519E-3</v>
      </c>
      <c r="U419">
        <f t="shared" si="83"/>
        <v>1.7147200829227807E-4</v>
      </c>
      <c r="V419" s="8">
        <f t="shared" si="76"/>
        <v>1.3094732081729586E-2</v>
      </c>
    </row>
    <row r="420" spans="2:22" x14ac:dyDescent="0.25">
      <c r="B420" s="2">
        <v>418</v>
      </c>
      <c r="C420" s="1">
        <v>39591</v>
      </c>
      <c r="D420">
        <v>12479.63</v>
      </c>
      <c r="E420">
        <f t="shared" si="72"/>
        <v>-1.1562996510270512E-2</v>
      </c>
      <c r="F420">
        <f t="shared" si="77"/>
        <v>1.5347196798079922E-4</v>
      </c>
      <c r="G420" s="8">
        <f t="shared" si="73"/>
        <v>1.238838036148387E-2</v>
      </c>
      <c r="I420">
        <v>6087.3</v>
      </c>
      <c r="J420">
        <f t="shared" si="78"/>
        <v>-1.5254950174712078E-2</v>
      </c>
      <c r="K420">
        <f t="shared" si="79"/>
        <v>1.3094398318509745E-4</v>
      </c>
      <c r="L420" s="8">
        <f t="shared" si="74"/>
        <v>1.1443075774681274E-2</v>
      </c>
      <c r="N420">
        <v>4933.7700000000004</v>
      </c>
      <c r="O420">
        <f t="shared" si="80"/>
        <v>-1.8885446453783521E-2</v>
      </c>
      <c r="P420">
        <f t="shared" si="81"/>
        <v>1.0376866984919247E-4</v>
      </c>
      <c r="Q420" s="8">
        <f t="shared" si="75"/>
        <v>1.0186690819357996E-2</v>
      </c>
      <c r="S420">
        <v>14012.2</v>
      </c>
      <c r="T420">
        <f t="shared" si="82"/>
        <v>2.4137136708908993E-3</v>
      </c>
      <c r="U420">
        <f t="shared" si="83"/>
        <v>1.571143279857317E-4</v>
      </c>
      <c r="V420" s="8">
        <f t="shared" si="76"/>
        <v>1.2534525439191214E-2</v>
      </c>
    </row>
    <row r="421" spans="2:22" x14ac:dyDescent="0.25">
      <c r="B421" s="2">
        <v>419</v>
      </c>
      <c r="C421" s="1">
        <v>39595</v>
      </c>
      <c r="D421">
        <v>12548.35</v>
      </c>
      <c r="E421">
        <f t="shared" si="72"/>
        <v>5.5065735121955671E-3</v>
      </c>
      <c r="F421">
        <f t="shared" si="77"/>
        <v>1.5289511801242254E-4</v>
      </c>
      <c r="G421" s="8">
        <f t="shared" si="73"/>
        <v>1.2365076546969798E-2</v>
      </c>
      <c r="I421">
        <v>6058.5</v>
      </c>
      <c r="J421">
        <f t="shared" si="78"/>
        <v>-4.7311615987383863E-3</v>
      </c>
      <c r="K421">
        <f t="shared" si="79"/>
        <v>1.4226287487957047E-4</v>
      </c>
      <c r="L421" s="8">
        <f t="shared" si="74"/>
        <v>1.1927400172693564E-2</v>
      </c>
      <c r="N421">
        <v>4906.5600000000004</v>
      </c>
      <c r="O421">
        <f t="shared" si="80"/>
        <v>-5.5150523838768395E-3</v>
      </c>
      <c r="P421">
        <f t="shared" si="81"/>
        <v>1.2596226117355026E-4</v>
      </c>
      <c r="Q421" s="8">
        <f t="shared" si="75"/>
        <v>1.1223291013492891E-2</v>
      </c>
      <c r="S421">
        <v>13893.31</v>
      </c>
      <c r="T421">
        <f t="shared" si="82"/>
        <v>-8.4847490044390773E-3</v>
      </c>
      <c r="U421">
        <f t="shared" si="83"/>
        <v>1.4331797713240316E-4</v>
      </c>
      <c r="V421" s="8">
        <f t="shared" si="76"/>
        <v>1.1971548652217187E-2</v>
      </c>
    </row>
    <row r="422" spans="2:22" x14ac:dyDescent="0.25">
      <c r="B422" s="2">
        <v>420</v>
      </c>
      <c r="C422" s="1">
        <v>39596</v>
      </c>
      <c r="D422">
        <v>12594.03</v>
      </c>
      <c r="E422">
        <f t="shared" si="72"/>
        <v>3.6403192451597453E-3</v>
      </c>
      <c r="F422">
        <f t="shared" si="77"/>
        <v>1.4931851771455179E-4</v>
      </c>
      <c r="G422" s="8">
        <f t="shared" si="73"/>
        <v>1.2219595644478248E-2</v>
      </c>
      <c r="I422">
        <v>6069.6</v>
      </c>
      <c r="J422">
        <f t="shared" si="78"/>
        <v>1.8321366674920135E-3</v>
      </c>
      <c r="K422">
        <f t="shared" si="79"/>
        <v>1.2892983347882666E-4</v>
      </c>
      <c r="L422" s="8">
        <f t="shared" si="74"/>
        <v>1.1354727362593372E-2</v>
      </c>
      <c r="N422">
        <v>4971.1099999999997</v>
      </c>
      <c r="O422">
        <f t="shared" si="80"/>
        <v>1.3155856649057438E-2</v>
      </c>
      <c r="P422">
        <f t="shared" si="81"/>
        <v>1.1757716425239023E-4</v>
      </c>
      <c r="Q422" s="8">
        <f t="shared" si="75"/>
        <v>1.0843300431713134E-2</v>
      </c>
      <c r="S422">
        <v>13709.44</v>
      </c>
      <c r="T422">
        <f t="shared" si="82"/>
        <v>-1.3234427217128171E-2</v>
      </c>
      <c r="U422">
        <f t="shared" si="83"/>
        <v>1.3681349276408681E-4</v>
      </c>
      <c r="V422" s="8">
        <f t="shared" si="76"/>
        <v>1.1696730003043021E-2</v>
      </c>
    </row>
    <row r="423" spans="2:22" x14ac:dyDescent="0.25">
      <c r="B423" s="2">
        <v>421</v>
      </c>
      <c r="C423" s="1">
        <v>39597</v>
      </c>
      <c r="D423">
        <v>12646.22</v>
      </c>
      <c r="E423">
        <f t="shared" si="72"/>
        <v>4.1440269715094123E-3</v>
      </c>
      <c r="F423">
        <f t="shared" si="77"/>
        <v>1.4534817557340573E-4</v>
      </c>
      <c r="G423" s="8">
        <f t="shared" si="73"/>
        <v>1.2056043114281141E-2</v>
      </c>
      <c r="I423">
        <v>6068.1</v>
      </c>
      <c r="J423">
        <f t="shared" si="78"/>
        <v>-2.4713325425069197E-4</v>
      </c>
      <c r="K423">
        <f t="shared" si="79"/>
        <v>1.1496348683380457E-4</v>
      </c>
      <c r="L423" s="8">
        <f t="shared" si="74"/>
        <v>1.072210272445683E-2</v>
      </c>
      <c r="N423">
        <v>4975.8999999999996</v>
      </c>
      <c r="O423">
        <f t="shared" si="80"/>
        <v>9.6356749297439885E-4</v>
      </c>
      <c r="P423">
        <f t="shared" si="81"/>
        <v>1.2244775658293479E-4</v>
      </c>
      <c r="Q423" s="8">
        <f t="shared" si="75"/>
        <v>1.1065611441892165E-2</v>
      </c>
      <c r="S423">
        <v>14124.47</v>
      </c>
      <c r="T423">
        <f t="shared" si="82"/>
        <v>3.0273300732925546E-2</v>
      </c>
      <c r="U423">
        <f t="shared" si="83"/>
        <v>1.4030949829824409E-4</v>
      </c>
      <c r="V423" s="8">
        <f t="shared" si="76"/>
        <v>1.1845231036085539E-2</v>
      </c>
    </row>
    <row r="424" spans="2:22" x14ac:dyDescent="0.25">
      <c r="B424" s="2">
        <v>422</v>
      </c>
      <c r="C424" s="1">
        <v>39598</v>
      </c>
      <c r="D424">
        <v>12638.32</v>
      </c>
      <c r="E424">
        <f t="shared" si="72"/>
        <v>-6.2469259589028475E-4</v>
      </c>
      <c r="F424">
        <f t="shared" si="77"/>
        <v>1.4160809912594093E-4</v>
      </c>
      <c r="G424" s="8">
        <f t="shared" si="73"/>
        <v>1.1899920131074028E-2</v>
      </c>
      <c r="I424">
        <v>6053.5</v>
      </c>
      <c r="J424">
        <f t="shared" si="78"/>
        <v>-2.4060249501492003E-3</v>
      </c>
      <c r="K424">
        <f t="shared" si="79"/>
        <v>1.0218394404268022E-4</v>
      </c>
      <c r="L424" s="8">
        <f t="shared" si="74"/>
        <v>1.0108607423511917E-2</v>
      </c>
      <c r="N424">
        <v>5014.28</v>
      </c>
      <c r="O424">
        <f t="shared" si="80"/>
        <v>7.7131775156253366E-3</v>
      </c>
      <c r="P424">
        <f t="shared" si="81"/>
        <v>1.1178329996620365E-4</v>
      </c>
      <c r="Q424" s="8">
        <f t="shared" si="75"/>
        <v>1.0572762172970866E-2</v>
      </c>
      <c r="S424">
        <v>14338.54</v>
      </c>
      <c r="T424">
        <f t="shared" si="82"/>
        <v>1.5155966914156887E-2</v>
      </c>
      <c r="U424">
        <f t="shared" si="83"/>
        <v>2.1108971958469784E-4</v>
      </c>
      <c r="V424" s="8">
        <f t="shared" si="76"/>
        <v>1.4528926993577256E-2</v>
      </c>
    </row>
    <row r="425" spans="2:22" x14ac:dyDescent="0.25">
      <c r="B425" s="2">
        <v>423</v>
      </c>
      <c r="C425" s="1">
        <v>39601</v>
      </c>
      <c r="D425">
        <v>12503.82</v>
      </c>
      <c r="E425">
        <f t="shared" si="72"/>
        <v>-1.0642237259382577E-2</v>
      </c>
      <c r="F425">
        <f t="shared" si="77"/>
        <v>1.3748744614725685E-4</v>
      </c>
      <c r="G425" s="8">
        <f t="shared" si="73"/>
        <v>1.1725504089260165E-2</v>
      </c>
      <c r="I425">
        <v>6007.6</v>
      </c>
      <c r="J425">
        <f t="shared" si="78"/>
        <v>-7.5823903526884675E-3</v>
      </c>
      <c r="K425">
        <f t="shared" si="79"/>
        <v>9.1462812497687362E-5</v>
      </c>
      <c r="L425" s="8">
        <f t="shared" si="74"/>
        <v>9.5636192154271472E-3</v>
      </c>
      <c r="N425">
        <v>4935.21</v>
      </c>
      <c r="O425">
        <f t="shared" si="80"/>
        <v>-1.5768963839274973E-2</v>
      </c>
      <c r="P425">
        <f t="shared" si="81"/>
        <v>1.0719434564756481E-4</v>
      </c>
      <c r="Q425" s="8">
        <f t="shared" si="75"/>
        <v>1.0353470222469605E-2</v>
      </c>
      <c r="S425">
        <v>14440.14</v>
      </c>
      <c r="T425">
        <f t="shared" si="82"/>
        <v>7.0857981356538769E-3</v>
      </c>
      <c r="U425">
        <f t="shared" si="83"/>
        <v>2.1278714045909938E-4</v>
      </c>
      <c r="V425" s="8">
        <f t="shared" si="76"/>
        <v>1.4587225248795584E-2</v>
      </c>
    </row>
    <row r="426" spans="2:22" x14ac:dyDescent="0.25">
      <c r="B426" s="2">
        <v>424</v>
      </c>
      <c r="C426" s="1">
        <v>39602</v>
      </c>
      <c r="D426">
        <v>12402.85</v>
      </c>
      <c r="E426">
        <f t="shared" si="72"/>
        <v>-8.0751322395875291E-3</v>
      </c>
      <c r="F426">
        <f t="shared" si="77"/>
        <v>1.3678042240424629E-4</v>
      </c>
      <c r="G426" s="8">
        <f t="shared" si="73"/>
        <v>1.1695316259265771E-2</v>
      </c>
      <c r="I426">
        <v>6057.7</v>
      </c>
      <c r="J426">
        <f t="shared" si="78"/>
        <v>8.3394367134961463E-3</v>
      </c>
      <c r="K426">
        <f t="shared" si="79"/>
        <v>8.7684621758962427E-5</v>
      </c>
      <c r="L426" s="8">
        <f t="shared" si="74"/>
        <v>9.364006715021217E-3</v>
      </c>
      <c r="N426">
        <v>4983.71</v>
      </c>
      <c r="O426">
        <f t="shared" si="80"/>
        <v>9.8273427067946447E-3</v>
      </c>
      <c r="P426">
        <f t="shared" si="81"/>
        <v>1.1960930160059466E-4</v>
      </c>
      <c r="Q426" s="8">
        <f t="shared" si="75"/>
        <v>1.0936603750735173E-2</v>
      </c>
      <c r="S426">
        <v>14209.17</v>
      </c>
      <c r="T426">
        <f t="shared" si="82"/>
        <v>-1.5994997278419694E-2</v>
      </c>
      <c r="U426">
        <f t="shared" si="83"/>
        <v>1.9796120040218264E-4</v>
      </c>
      <c r="V426" s="8">
        <f t="shared" si="76"/>
        <v>1.4069868528247967E-2</v>
      </c>
    </row>
    <row r="427" spans="2:22" x14ac:dyDescent="0.25">
      <c r="B427" s="2">
        <v>425</v>
      </c>
      <c r="C427" s="1">
        <v>39603</v>
      </c>
      <c r="D427">
        <v>12390.48</v>
      </c>
      <c r="E427">
        <f t="shared" si="72"/>
        <v>-9.9735141519899048E-4</v>
      </c>
      <c r="F427">
        <f t="shared" si="77"/>
        <v>1.3469197477250465E-4</v>
      </c>
      <c r="G427" s="8">
        <f t="shared" si="73"/>
        <v>1.1605687173644852E-2</v>
      </c>
      <c r="I427">
        <v>5970.1</v>
      </c>
      <c r="J427">
        <f t="shared" si="78"/>
        <v>-1.4460934017861474E-2</v>
      </c>
      <c r="K427">
        <f t="shared" si="79"/>
        <v>8.5667251775363407E-5</v>
      </c>
      <c r="L427" s="8">
        <f t="shared" si="74"/>
        <v>9.2556605261517339E-3</v>
      </c>
      <c r="N427">
        <v>4915.07</v>
      </c>
      <c r="O427">
        <f t="shared" si="80"/>
        <v>-1.3772872017031553E-2</v>
      </c>
      <c r="P427">
        <f t="shared" si="81"/>
        <v>1.1758797191200831E-4</v>
      </c>
      <c r="Q427" s="8">
        <f t="shared" si="75"/>
        <v>1.0843798776812871E-2</v>
      </c>
      <c r="S427">
        <v>14435.57</v>
      </c>
      <c r="T427">
        <f t="shared" si="82"/>
        <v>1.5933372603748119E-2</v>
      </c>
      <c r="U427">
        <f t="shared" si="83"/>
        <v>2.0323930382784594E-4</v>
      </c>
      <c r="V427" s="8">
        <f t="shared" si="76"/>
        <v>1.4256202293312406E-2</v>
      </c>
    </row>
    <row r="428" spans="2:22" x14ac:dyDescent="0.25">
      <c r="B428" s="2">
        <v>426</v>
      </c>
      <c r="C428" s="1">
        <v>39604</v>
      </c>
      <c r="D428">
        <v>12604.45</v>
      </c>
      <c r="E428">
        <f t="shared" si="72"/>
        <v>1.7268903222474125E-2</v>
      </c>
      <c r="F428">
        <f t="shared" si="77"/>
        <v>1.3079076822789201E-4</v>
      </c>
      <c r="G428" s="8">
        <f t="shared" si="73"/>
        <v>1.1436379157228569E-2</v>
      </c>
      <c r="I428">
        <v>5995.3</v>
      </c>
      <c r="J428">
        <f t="shared" si="78"/>
        <v>4.2210348235372638E-3</v>
      </c>
      <c r="K428">
        <f t="shared" si="79"/>
        <v>9.93976158457073E-5</v>
      </c>
      <c r="L428" s="8">
        <f t="shared" si="74"/>
        <v>9.9698352968194664E-3</v>
      </c>
      <c r="N428">
        <v>4907.0600000000004</v>
      </c>
      <c r="O428">
        <f t="shared" si="80"/>
        <v>-1.6296817746236187E-3</v>
      </c>
      <c r="P428">
        <f t="shared" si="81"/>
        <v>1.239157762530773E-4</v>
      </c>
      <c r="Q428" s="8">
        <f t="shared" si="75"/>
        <v>1.1131746325400938E-2</v>
      </c>
      <c r="S428">
        <v>14341.12</v>
      </c>
      <c r="T428">
        <f t="shared" si="82"/>
        <v>-6.5428659900508886E-3</v>
      </c>
      <c r="U428">
        <f t="shared" si="83"/>
        <v>2.0785665610557668E-4</v>
      </c>
      <c r="V428" s="8">
        <f t="shared" si="76"/>
        <v>1.4417234689966613E-2</v>
      </c>
    </row>
    <row r="429" spans="2:22" x14ac:dyDescent="0.25">
      <c r="B429" s="2">
        <v>427</v>
      </c>
      <c r="C429" s="1">
        <v>39605</v>
      </c>
      <c r="D429">
        <v>12209.81</v>
      </c>
      <c r="E429">
        <f t="shared" si="72"/>
        <v>-3.1309577173141326E-2</v>
      </c>
      <c r="F429">
        <f t="shared" si="77"/>
        <v>1.3567610811328552E-4</v>
      </c>
      <c r="G429" s="8">
        <f t="shared" si="73"/>
        <v>1.164800876172771E-2</v>
      </c>
      <c r="I429">
        <v>5906.8</v>
      </c>
      <c r="J429">
        <f t="shared" si="78"/>
        <v>-1.4761563224525879E-2</v>
      </c>
      <c r="K429">
        <f t="shared" si="79"/>
        <v>9.0324166228050257E-5</v>
      </c>
      <c r="L429" s="8">
        <f t="shared" si="74"/>
        <v>9.5039026840582838E-3</v>
      </c>
      <c r="N429">
        <v>4795.32</v>
      </c>
      <c r="O429">
        <f t="shared" si="80"/>
        <v>-2.2771272411586711E-2</v>
      </c>
      <c r="P429">
        <f t="shared" si="81"/>
        <v>1.1327408272322648E-4</v>
      </c>
      <c r="Q429" s="8">
        <f t="shared" si="75"/>
        <v>1.0643029771790853E-2</v>
      </c>
      <c r="S429">
        <v>14489.44</v>
      </c>
      <c r="T429">
        <f t="shared" si="82"/>
        <v>1.0342288468404121E-2</v>
      </c>
      <c r="U429">
        <f t="shared" si="83"/>
        <v>1.9280556596682055E-4</v>
      </c>
      <c r="V429" s="8">
        <f t="shared" si="76"/>
        <v>1.3885444392125898E-2</v>
      </c>
    </row>
    <row r="430" spans="2:22" x14ac:dyDescent="0.25">
      <c r="B430" s="2">
        <v>428</v>
      </c>
      <c r="C430" s="1">
        <v>39608</v>
      </c>
      <c r="D430">
        <v>12280.32</v>
      </c>
      <c r="E430">
        <f t="shared" si="72"/>
        <v>5.7748646375332807E-3</v>
      </c>
      <c r="F430">
        <f t="shared" si="77"/>
        <v>1.6032142731864125E-4</v>
      </c>
      <c r="G430" s="8">
        <f t="shared" si="73"/>
        <v>1.2661809796338012E-2</v>
      </c>
      <c r="I430">
        <v>5877.6</v>
      </c>
      <c r="J430">
        <f t="shared" si="78"/>
        <v>-4.9434550010157476E-3</v>
      </c>
      <c r="K430">
        <f t="shared" si="79"/>
        <v>1.0451367458511347E-4</v>
      </c>
      <c r="L430" s="8">
        <f t="shared" si="74"/>
        <v>1.0223192974071919E-2</v>
      </c>
      <c r="N430">
        <v>4799.38</v>
      </c>
      <c r="O430">
        <f t="shared" si="80"/>
        <v>8.4665882568846305E-4</v>
      </c>
      <c r="P430">
        <f t="shared" si="81"/>
        <v>1.4883916076155663E-4</v>
      </c>
      <c r="Q430" s="8">
        <f t="shared" si="75"/>
        <v>1.2199965604933345E-2</v>
      </c>
      <c r="S430">
        <v>14181.38</v>
      </c>
      <c r="T430">
        <f t="shared" si="82"/>
        <v>-2.1261001115295091E-2</v>
      </c>
      <c r="U430">
        <f t="shared" si="83"/>
        <v>1.8497736642007352E-4</v>
      </c>
      <c r="V430" s="8">
        <f t="shared" si="76"/>
        <v>1.3600638456339964E-2</v>
      </c>
    </row>
    <row r="431" spans="2:22" x14ac:dyDescent="0.25">
      <c r="B431" s="2">
        <v>429</v>
      </c>
      <c r="C431" s="1">
        <v>39609</v>
      </c>
      <c r="D431">
        <v>12289.76</v>
      </c>
      <c r="E431">
        <f t="shared" si="72"/>
        <v>7.6870961017306628E-4</v>
      </c>
      <c r="F431">
        <f t="shared" si="77"/>
        <v>1.5661644932625328E-4</v>
      </c>
      <c r="G431" s="8">
        <f t="shared" si="73"/>
        <v>1.2514649388866365E-2</v>
      </c>
      <c r="I431">
        <v>5827.3</v>
      </c>
      <c r="J431">
        <f t="shared" si="78"/>
        <v>-8.5579147951545149E-3</v>
      </c>
      <c r="K431">
        <f t="shared" si="79"/>
        <v>9.5607562685735321E-5</v>
      </c>
      <c r="L431" s="8">
        <f t="shared" si="74"/>
        <v>9.7779119798521059E-3</v>
      </c>
      <c r="N431">
        <v>4761.08</v>
      </c>
      <c r="O431">
        <f t="shared" si="80"/>
        <v>-7.9801974421696512E-3</v>
      </c>
      <c r="P431">
        <f t="shared" si="81"/>
        <v>1.3584003854457877E-4</v>
      </c>
      <c r="Q431" s="8">
        <f t="shared" si="75"/>
        <v>1.1655043481024804E-2</v>
      </c>
      <c r="S431">
        <v>14021.17</v>
      </c>
      <c r="T431">
        <f t="shared" si="82"/>
        <v>-1.1297208029119814E-2</v>
      </c>
      <c r="U431">
        <f t="shared" si="83"/>
        <v>2.0933056362402923E-4</v>
      </c>
      <c r="V431" s="8">
        <f t="shared" si="76"/>
        <v>1.4468260559722763E-2</v>
      </c>
    </row>
    <row r="432" spans="2:22" x14ac:dyDescent="0.25">
      <c r="B432" s="2">
        <v>430</v>
      </c>
      <c r="C432" s="1">
        <v>39610</v>
      </c>
      <c r="D432">
        <v>12083.77</v>
      </c>
      <c r="E432">
        <f t="shared" si="72"/>
        <v>-1.6761108434989763E-2</v>
      </c>
      <c r="F432">
        <f t="shared" si="77"/>
        <v>1.5206371716632342E-4</v>
      </c>
      <c r="G432" s="8">
        <f t="shared" si="73"/>
        <v>1.2331411807507015E-2</v>
      </c>
      <c r="I432">
        <v>5723.3</v>
      </c>
      <c r="J432">
        <f t="shared" si="78"/>
        <v>-1.7847030357112211E-2</v>
      </c>
      <c r="K432">
        <f t="shared" si="79"/>
        <v>9.3119590636435594E-5</v>
      </c>
      <c r="L432" s="8">
        <f t="shared" si="74"/>
        <v>9.6498492545964466E-3</v>
      </c>
      <c r="N432">
        <v>4660.91</v>
      </c>
      <c r="O432">
        <f t="shared" si="80"/>
        <v>-2.1039344014383305E-2</v>
      </c>
      <c r="P432">
        <f t="shared" si="81"/>
        <v>1.2950763072936254E-4</v>
      </c>
      <c r="Q432" s="8">
        <f t="shared" si="75"/>
        <v>1.1380141946802006E-2</v>
      </c>
      <c r="S432">
        <v>14183.48</v>
      </c>
      <c r="T432">
        <f t="shared" si="82"/>
        <v>1.1576066761903571E-2</v>
      </c>
      <c r="U432">
        <f t="shared" si="83"/>
        <v>2.0187980784748866E-4</v>
      </c>
      <c r="V432" s="8">
        <f t="shared" si="76"/>
        <v>1.4208441429216952E-2</v>
      </c>
    </row>
    <row r="433" spans="2:22" x14ac:dyDescent="0.25">
      <c r="B433" s="2">
        <v>431</v>
      </c>
      <c r="C433" s="1">
        <v>39611</v>
      </c>
      <c r="D433">
        <v>12141.58</v>
      </c>
      <c r="E433">
        <f t="shared" si="72"/>
        <v>4.7841029744855696E-3</v>
      </c>
      <c r="F433">
        <f t="shared" si="77"/>
        <v>1.5582409730771252E-4</v>
      </c>
      <c r="G433" s="8">
        <f t="shared" si="73"/>
        <v>1.2482952267300894E-2</v>
      </c>
      <c r="I433">
        <v>5790.5</v>
      </c>
      <c r="J433">
        <f t="shared" si="78"/>
        <v>1.1741477818740903E-2</v>
      </c>
      <c r="K433">
        <f t="shared" si="79"/>
        <v>1.1818842342566245E-4</v>
      </c>
      <c r="L433" s="8">
        <f t="shared" si="74"/>
        <v>1.0871449922878845E-2</v>
      </c>
      <c r="N433">
        <v>4672.3</v>
      </c>
      <c r="O433">
        <f t="shared" si="80"/>
        <v>2.4437287997408933E-3</v>
      </c>
      <c r="P433">
        <f t="shared" si="81"/>
        <v>1.5698915827705025E-4</v>
      </c>
      <c r="Q433" s="8">
        <f t="shared" si="75"/>
        <v>1.2529531446827939E-2</v>
      </c>
      <c r="S433">
        <v>13888.6</v>
      </c>
      <c r="T433">
        <f t="shared" si="82"/>
        <v>-2.0790384306249188E-2</v>
      </c>
      <c r="U433">
        <f t="shared" si="83"/>
        <v>1.9569016769227187E-4</v>
      </c>
      <c r="V433" s="8">
        <f t="shared" si="76"/>
        <v>1.3988930183980184E-2</v>
      </c>
    </row>
    <row r="434" spans="2:22" x14ac:dyDescent="0.25">
      <c r="B434" s="2">
        <v>432</v>
      </c>
      <c r="C434" s="1">
        <v>39612</v>
      </c>
      <c r="D434">
        <v>12307.35</v>
      </c>
      <c r="E434">
        <f t="shared" si="72"/>
        <v>1.3653083041910562E-2</v>
      </c>
      <c r="F434">
        <f t="shared" si="77"/>
        <v>1.5194509071327834E-4</v>
      </c>
      <c r="G434" s="8">
        <f t="shared" si="73"/>
        <v>1.2326600939159113E-2</v>
      </c>
      <c r="I434">
        <v>5802.8</v>
      </c>
      <c r="J434">
        <f t="shared" si="78"/>
        <v>2.1241688973318682E-3</v>
      </c>
      <c r="K434">
        <f t="shared" si="79"/>
        <v>1.2037656865847567E-4</v>
      </c>
      <c r="L434" s="8">
        <f t="shared" si="74"/>
        <v>1.0971625616036835E-2</v>
      </c>
      <c r="N434">
        <v>4682.3</v>
      </c>
      <c r="O434">
        <f t="shared" si="80"/>
        <v>2.140273526956745E-3</v>
      </c>
      <c r="P434">
        <f t="shared" si="81"/>
        <v>1.4373597108572158E-4</v>
      </c>
      <c r="Q434" s="8">
        <f t="shared" si="75"/>
        <v>1.1988993747838956E-2</v>
      </c>
      <c r="S434">
        <v>13973.73</v>
      </c>
      <c r="T434">
        <f t="shared" si="82"/>
        <v>6.1294874933398033E-3</v>
      </c>
      <c r="U434">
        <f t="shared" si="83"/>
        <v>2.1726173185510503E-4</v>
      </c>
      <c r="V434" s="8">
        <f t="shared" si="76"/>
        <v>1.4739800943537367E-2</v>
      </c>
    </row>
    <row r="435" spans="2:22" x14ac:dyDescent="0.25">
      <c r="B435" s="2">
        <v>433</v>
      </c>
      <c r="C435" s="1">
        <v>39615</v>
      </c>
      <c r="D435">
        <v>12269.08</v>
      </c>
      <c r="E435">
        <f t="shared" si="72"/>
        <v>-3.1095239836358302E-3</v>
      </c>
      <c r="F435">
        <f t="shared" si="77"/>
        <v>1.5295065925856265E-4</v>
      </c>
      <c r="G435" s="8">
        <f t="shared" si="73"/>
        <v>1.2367322234767017E-2</v>
      </c>
      <c r="I435">
        <v>5794.6</v>
      </c>
      <c r="J435">
        <f t="shared" si="78"/>
        <v>-1.4131109119734986E-3</v>
      </c>
      <c r="K435">
        <f t="shared" si="79"/>
        <v>1.0749002439383794E-4</v>
      </c>
      <c r="L435" s="8">
        <f t="shared" si="74"/>
        <v>1.0367739599056196E-2</v>
      </c>
      <c r="N435">
        <v>4657.74</v>
      </c>
      <c r="O435">
        <f t="shared" si="80"/>
        <v>-5.2452854366444694E-3</v>
      </c>
      <c r="P435">
        <f t="shared" si="81"/>
        <v>1.3152379847823983E-4</v>
      </c>
      <c r="Q435" s="8">
        <f t="shared" si="75"/>
        <v>1.1468382557197848E-2</v>
      </c>
      <c r="S435">
        <v>14354.37</v>
      </c>
      <c r="T435">
        <f t="shared" si="82"/>
        <v>2.7239684751315593E-2</v>
      </c>
      <c r="U435">
        <f t="shared" si="83"/>
        <v>2.0087526024837257E-4</v>
      </c>
      <c r="V435" s="8">
        <f t="shared" si="76"/>
        <v>1.417304696416309E-2</v>
      </c>
    </row>
    <row r="436" spans="2:22" x14ac:dyDescent="0.25">
      <c r="B436" s="2">
        <v>434</v>
      </c>
      <c r="C436" s="1">
        <v>39616</v>
      </c>
      <c r="D436">
        <v>12160.3</v>
      </c>
      <c r="E436">
        <f t="shared" si="72"/>
        <v>-8.8661904560081647E-3</v>
      </c>
      <c r="F436">
        <f t="shared" si="77"/>
        <v>1.4876978986471019E-4</v>
      </c>
      <c r="G436" s="8">
        <f t="shared" si="73"/>
        <v>1.2197122196022724E-2</v>
      </c>
      <c r="I436">
        <v>5861.9</v>
      </c>
      <c r="J436">
        <f t="shared" si="78"/>
        <v>1.1614261553860365E-2</v>
      </c>
      <c r="K436">
        <f t="shared" si="79"/>
        <v>9.5756988521772274E-5</v>
      </c>
      <c r="L436" s="8">
        <f t="shared" si="74"/>
        <v>9.7855499856560075E-3</v>
      </c>
      <c r="N436">
        <v>4686.33</v>
      </c>
      <c r="O436">
        <f t="shared" si="80"/>
        <v>6.1381700137835404E-3</v>
      </c>
      <c r="P436">
        <f t="shared" si="81"/>
        <v>1.2239587810344829E-4</v>
      </c>
      <c r="Q436" s="8">
        <f t="shared" si="75"/>
        <v>1.1063267062827703E-2</v>
      </c>
      <c r="S436">
        <v>14348.37</v>
      </c>
      <c r="T436">
        <f t="shared" si="82"/>
        <v>-4.1799117620627027E-4</v>
      </c>
      <c r="U436">
        <f t="shared" si="83"/>
        <v>2.5022178557539907E-4</v>
      </c>
      <c r="V436" s="8">
        <f t="shared" si="76"/>
        <v>1.5818400221748061E-2</v>
      </c>
    </row>
    <row r="437" spans="2:22" x14ac:dyDescent="0.25">
      <c r="B437" s="2">
        <v>435</v>
      </c>
      <c r="C437" s="1">
        <v>39617</v>
      </c>
      <c r="D437">
        <v>12029.06</v>
      </c>
      <c r="E437">
        <f t="shared" si="72"/>
        <v>-1.0792496895635781E-2</v>
      </c>
      <c r="F437">
        <f t="shared" si="77"/>
        <v>1.4672254953519419E-4</v>
      </c>
      <c r="G437" s="8">
        <f t="shared" si="73"/>
        <v>1.2112908384661142E-2</v>
      </c>
      <c r="I437">
        <v>5756.9</v>
      </c>
      <c r="J437">
        <f t="shared" si="78"/>
        <v>-1.7912281001040618E-2</v>
      </c>
      <c r="K437">
        <f t="shared" si="79"/>
        <v>1.0010951410073122E-4</v>
      </c>
      <c r="L437" s="8">
        <f t="shared" si="74"/>
        <v>1.0005474206689617E-2</v>
      </c>
      <c r="N437">
        <v>4618.75</v>
      </c>
      <c r="O437">
        <f t="shared" si="80"/>
        <v>-1.4420666064916455E-2</v>
      </c>
      <c r="P437">
        <f t="shared" si="81"/>
        <v>1.149610143044053E-4</v>
      </c>
      <c r="Q437" s="8">
        <f t="shared" si="75"/>
        <v>1.0721987423253457E-2</v>
      </c>
      <c r="S437">
        <v>14452.82</v>
      </c>
      <c r="T437">
        <f t="shared" si="82"/>
        <v>7.2795725228718593E-3</v>
      </c>
      <c r="U437">
        <f t="shared" si="83"/>
        <v>2.2741938269944369E-4</v>
      </c>
      <c r="V437" s="8">
        <f t="shared" si="76"/>
        <v>1.5080430454713276E-2</v>
      </c>
    </row>
    <row r="438" spans="2:22" x14ac:dyDescent="0.25">
      <c r="B438" s="2">
        <v>436</v>
      </c>
      <c r="C438" s="1">
        <v>39618</v>
      </c>
      <c r="D438">
        <v>12063.09</v>
      </c>
      <c r="E438">
        <f t="shared" si="72"/>
        <v>2.8289824807591498E-3</v>
      </c>
      <c r="F438">
        <f t="shared" si="77"/>
        <v>1.458400312830978E-4</v>
      </c>
      <c r="G438" s="8">
        <f t="shared" si="73"/>
        <v>1.2076424606774052E-2</v>
      </c>
      <c r="I438">
        <v>5708.4</v>
      </c>
      <c r="J438">
        <f t="shared" si="78"/>
        <v>-8.4246730010943387E-3</v>
      </c>
      <c r="K438">
        <f t="shared" si="79"/>
        <v>1.2466043532848877E-4</v>
      </c>
      <c r="L438" s="8">
        <f t="shared" si="74"/>
        <v>1.1165143766583965E-2</v>
      </c>
      <c r="N438">
        <v>4591.3900000000003</v>
      </c>
      <c r="O438">
        <f t="shared" si="80"/>
        <v>-5.9236806495263162E-3</v>
      </c>
      <c r="P438">
        <f t="shared" si="81"/>
        <v>1.2312216134483705E-4</v>
      </c>
      <c r="Q438" s="8">
        <f t="shared" si="75"/>
        <v>1.1096042598369792E-2</v>
      </c>
      <c r="S438">
        <v>14130.17</v>
      </c>
      <c r="T438">
        <f t="shared" si="82"/>
        <v>-2.2324362996287206E-2</v>
      </c>
      <c r="U438">
        <f t="shared" si="83"/>
        <v>2.1151293974964785E-4</v>
      </c>
      <c r="V438" s="8">
        <f t="shared" si="76"/>
        <v>1.4543484443201631E-2</v>
      </c>
    </row>
    <row r="439" spans="2:22" x14ac:dyDescent="0.25">
      <c r="B439" s="2">
        <v>437</v>
      </c>
      <c r="C439" s="1">
        <v>39619</v>
      </c>
      <c r="D439">
        <v>11842.69</v>
      </c>
      <c r="E439">
        <f t="shared" si="72"/>
        <v>-1.8270608940163725E-2</v>
      </c>
      <c r="F439">
        <f t="shared" si="77"/>
        <v>1.418180329622236E-4</v>
      </c>
      <c r="G439" s="8">
        <f t="shared" si="73"/>
        <v>1.1908737672911583E-2</v>
      </c>
      <c r="I439">
        <v>5620.8</v>
      </c>
      <c r="J439">
        <f t="shared" si="78"/>
        <v>-1.5345806180365682E-2</v>
      </c>
      <c r="K439">
        <f t="shared" si="79"/>
        <v>1.1868950891990306E-4</v>
      </c>
      <c r="L439" s="8">
        <f t="shared" si="74"/>
        <v>1.0894471484193397E-2</v>
      </c>
      <c r="N439">
        <v>4509.2700000000004</v>
      </c>
      <c r="O439">
        <f t="shared" si="80"/>
        <v>-1.7885651186242048E-2</v>
      </c>
      <c r="P439">
        <f t="shared" si="81"/>
        <v>1.1539651372786814E-4</v>
      </c>
      <c r="Q439" s="8">
        <f t="shared" si="75"/>
        <v>1.0742276934052117E-2</v>
      </c>
      <c r="S439">
        <v>13942.08</v>
      </c>
      <c r="T439">
        <f t="shared" si="82"/>
        <v>-1.3311234047431853E-2</v>
      </c>
      <c r="U439">
        <f t="shared" si="83"/>
        <v>2.376727906811072E-4</v>
      </c>
      <c r="V439" s="8">
        <f t="shared" si="76"/>
        <v>1.5416640058103037E-2</v>
      </c>
    </row>
    <row r="440" spans="2:22" x14ac:dyDescent="0.25">
      <c r="B440" s="2">
        <v>438</v>
      </c>
      <c r="C440" s="1">
        <v>39622</v>
      </c>
      <c r="D440">
        <v>11842.36</v>
      </c>
      <c r="E440">
        <f t="shared" si="72"/>
        <v>-2.7865290740526623E-5</v>
      </c>
      <c r="F440">
        <f t="shared" si="77"/>
        <v>1.4742039449158845E-4</v>
      </c>
      <c r="G440" s="8">
        <f t="shared" si="73"/>
        <v>1.2141680052265768E-2</v>
      </c>
      <c r="I440">
        <v>5667.2</v>
      </c>
      <c r="J440">
        <f t="shared" si="78"/>
        <v>8.255052661542776E-3</v>
      </c>
      <c r="K440">
        <f t="shared" si="79"/>
        <v>1.3168057666727135E-4</v>
      </c>
      <c r="L440" s="8">
        <f t="shared" si="74"/>
        <v>1.1475215756894131E-2</v>
      </c>
      <c r="N440">
        <v>4511.37</v>
      </c>
      <c r="O440">
        <f t="shared" si="80"/>
        <v>4.6570730960875133E-4</v>
      </c>
      <c r="P440">
        <f t="shared" si="81"/>
        <v>1.3334330514555042E-4</v>
      </c>
      <c r="Q440" s="8">
        <f t="shared" si="75"/>
        <v>1.1547437167854623E-2</v>
      </c>
      <c r="S440">
        <v>13857.47</v>
      </c>
      <c r="T440">
        <f t="shared" si="82"/>
        <v>-6.068678418141381E-3</v>
      </c>
      <c r="U440">
        <f t="shared" si="83"/>
        <v>2.3215712170750966E-4</v>
      </c>
      <c r="V440" s="8">
        <f t="shared" si="76"/>
        <v>1.5236703111484113E-2</v>
      </c>
    </row>
    <row r="441" spans="2:22" x14ac:dyDescent="0.25">
      <c r="B441" s="2">
        <v>439</v>
      </c>
      <c r="C441" s="1">
        <v>39623</v>
      </c>
      <c r="D441">
        <v>11807.43</v>
      </c>
      <c r="E441">
        <f t="shared" si="72"/>
        <v>-2.9495809956799398E-3</v>
      </c>
      <c r="F441">
        <f t="shared" si="77"/>
        <v>1.4311877785847031E-4</v>
      </c>
      <c r="G441" s="8">
        <f t="shared" si="73"/>
        <v>1.1963226064004236E-2</v>
      </c>
      <c r="I441">
        <v>5634.7</v>
      </c>
      <c r="J441">
        <f t="shared" si="78"/>
        <v>-5.734754376058724E-3</v>
      </c>
      <c r="K441">
        <f t="shared" si="79"/>
        <v>1.2461419593486669E-4</v>
      </c>
      <c r="L441" s="8">
        <f t="shared" si="74"/>
        <v>1.1163072871520041E-2</v>
      </c>
      <c r="N441">
        <v>4473.76</v>
      </c>
      <c r="O441">
        <f t="shared" si="80"/>
        <v>-8.336713681209848E-3</v>
      </c>
      <c r="P441">
        <f t="shared" si="81"/>
        <v>1.216602143337832E-4</v>
      </c>
      <c r="Q441" s="8">
        <f t="shared" si="75"/>
        <v>1.1029968918078744E-2</v>
      </c>
      <c r="S441">
        <v>13849.56</v>
      </c>
      <c r="T441">
        <f t="shared" si="82"/>
        <v>-5.7081126641442162E-4</v>
      </c>
      <c r="U441">
        <f t="shared" si="83"/>
        <v>2.143446602911405E-4</v>
      </c>
      <c r="V441" s="8">
        <f t="shared" si="76"/>
        <v>1.4640514345170408E-2</v>
      </c>
    </row>
    <row r="442" spans="2:22" x14ac:dyDescent="0.25">
      <c r="B442" s="2">
        <v>440</v>
      </c>
      <c r="C442" s="1">
        <v>39624</v>
      </c>
      <c r="D442">
        <v>11811.83</v>
      </c>
      <c r="E442">
        <f t="shared" si="72"/>
        <v>3.7264671482275451E-4</v>
      </c>
      <c r="F442">
        <f t="shared" si="77"/>
        <v>1.3919651881482372E-4</v>
      </c>
      <c r="G442" s="8">
        <f t="shared" si="73"/>
        <v>1.1798157433041133E-2</v>
      </c>
      <c r="I442">
        <v>5666.1</v>
      </c>
      <c r="J442">
        <f t="shared" si="78"/>
        <v>5.5726125614496864E-3</v>
      </c>
      <c r="K442">
        <f t="shared" si="79"/>
        <v>1.1441226549348347E-4</v>
      </c>
      <c r="L442" s="8">
        <f t="shared" si="74"/>
        <v>1.0696366929639402E-2</v>
      </c>
      <c r="N442">
        <v>4536.29</v>
      </c>
      <c r="O442">
        <f t="shared" si="80"/>
        <v>1.3977057329852237E-2</v>
      </c>
      <c r="P442">
        <f t="shared" si="81"/>
        <v>1.1708273659284596E-4</v>
      </c>
      <c r="Q442" s="8">
        <f t="shared" si="75"/>
        <v>1.0820477650863938E-2</v>
      </c>
      <c r="S442">
        <v>13829.92</v>
      </c>
      <c r="T442">
        <f t="shared" si="82"/>
        <v>-1.4180955929285421E-3</v>
      </c>
      <c r="U442">
        <f t="shared" si="83"/>
        <v>1.9482776007566889E-4</v>
      </c>
      <c r="V442" s="8">
        <f t="shared" si="76"/>
        <v>1.395807150274238E-2</v>
      </c>
    </row>
    <row r="443" spans="2:22" x14ac:dyDescent="0.25">
      <c r="B443" s="2">
        <v>441</v>
      </c>
      <c r="C443" s="1">
        <v>39625</v>
      </c>
      <c r="D443">
        <v>11453.42</v>
      </c>
      <c r="E443">
        <f t="shared" si="72"/>
        <v>-3.0343308361193807E-2</v>
      </c>
      <c r="F443">
        <f t="shared" si="77"/>
        <v>1.351388993325023E-4</v>
      </c>
      <c r="G443" s="8">
        <f t="shared" si="73"/>
        <v>1.1624925777505089E-2</v>
      </c>
      <c r="I443">
        <v>5518.2</v>
      </c>
      <c r="J443">
        <f t="shared" si="78"/>
        <v>-2.6102610261026199E-2</v>
      </c>
      <c r="K443">
        <f t="shared" si="79"/>
        <v>1.0514109037257519E-4</v>
      </c>
      <c r="L443" s="8">
        <f t="shared" si="74"/>
        <v>1.0253832960048413E-2</v>
      </c>
      <c r="N443">
        <v>4426.1899999999996</v>
      </c>
      <c r="O443">
        <f t="shared" si="80"/>
        <v>-2.4270935059266575E-2</v>
      </c>
      <c r="P443">
        <f t="shared" si="81"/>
        <v>1.2395213588660439E-4</v>
      </c>
      <c r="Q443" s="8">
        <f t="shared" si="75"/>
        <v>1.1133379356089703E-2</v>
      </c>
      <c r="S443">
        <v>13822.32</v>
      </c>
      <c r="T443">
        <f t="shared" si="82"/>
        <v>-5.4953318601990201E-4</v>
      </c>
      <c r="U443">
        <f t="shared" si="83"/>
        <v>1.7724432838659847E-4</v>
      </c>
      <c r="V443" s="8">
        <f t="shared" si="76"/>
        <v>1.3313313952078141E-2</v>
      </c>
    </row>
    <row r="444" spans="2:22" x14ac:dyDescent="0.25">
      <c r="B444" s="2">
        <v>442</v>
      </c>
      <c r="C444" s="1">
        <v>39626</v>
      </c>
      <c r="D444">
        <v>11346.51</v>
      </c>
      <c r="E444">
        <f t="shared" si="72"/>
        <v>-9.3343298333598054E-3</v>
      </c>
      <c r="F444">
        <f t="shared" si="77"/>
        <v>1.5806158171878496E-4</v>
      </c>
      <c r="G444" s="8">
        <f t="shared" si="73"/>
        <v>1.2572254440584034E-2</v>
      </c>
      <c r="I444">
        <v>5529.9</v>
      </c>
      <c r="J444">
        <f t="shared" si="78"/>
        <v>2.1202566054147761E-3</v>
      </c>
      <c r="K444">
        <f t="shared" si="79"/>
        <v>1.6922711368103934E-4</v>
      </c>
      <c r="L444" s="8">
        <f t="shared" si="74"/>
        <v>1.3008732208829549E-2</v>
      </c>
      <c r="N444">
        <v>4397.32</v>
      </c>
      <c r="O444">
        <f t="shared" si="80"/>
        <v>-6.522539701187679E-3</v>
      </c>
      <c r="P444">
        <f t="shared" si="81"/>
        <v>1.6477131367467637E-4</v>
      </c>
      <c r="Q444" s="8">
        <f t="shared" si="75"/>
        <v>1.2836327889029494E-2</v>
      </c>
      <c r="S444">
        <v>13544.36</v>
      </c>
      <c r="T444">
        <f t="shared" si="82"/>
        <v>-2.0109504048524351E-2</v>
      </c>
      <c r="U444">
        <f t="shared" si="83"/>
        <v>1.6110852412642862E-4</v>
      </c>
      <c r="V444" s="8">
        <f t="shared" si="76"/>
        <v>1.2692853269711606E-2</v>
      </c>
    </row>
    <row r="445" spans="2:22" x14ac:dyDescent="0.25">
      <c r="B445" s="2">
        <v>443</v>
      </c>
      <c r="C445" s="1">
        <v>39629</v>
      </c>
      <c r="D445">
        <v>11350.01</v>
      </c>
      <c r="E445">
        <f t="shared" si="72"/>
        <v>3.0846489361045819E-4</v>
      </c>
      <c r="F445">
        <f t="shared" si="77"/>
        <v>1.5599183205779031E-4</v>
      </c>
      <c r="G445" s="8">
        <f t="shared" si="73"/>
        <v>1.2489669013140033E-2</v>
      </c>
      <c r="I445">
        <v>5625.9</v>
      </c>
      <c r="J445">
        <f t="shared" si="78"/>
        <v>1.7360169261650304E-2</v>
      </c>
      <c r="K445">
        <f t="shared" si="79"/>
        <v>1.5090552388949033E-4</v>
      </c>
      <c r="L445" s="8">
        <f t="shared" si="74"/>
        <v>1.228436094754181E-2</v>
      </c>
      <c r="N445">
        <v>4434.8500000000004</v>
      </c>
      <c r="O445">
        <f t="shared" si="80"/>
        <v>8.5347438894600933E-3</v>
      </c>
      <c r="P445">
        <f t="shared" si="81"/>
        <v>1.540446799615407E-4</v>
      </c>
      <c r="Q445" s="8">
        <f t="shared" si="75"/>
        <v>1.2411473722388518E-2</v>
      </c>
      <c r="S445">
        <v>13481.38</v>
      </c>
      <c r="T445">
        <f t="shared" si="82"/>
        <v>-4.6499059387081695E-3</v>
      </c>
      <c r="U445">
        <f t="shared" si="83"/>
        <v>1.8329415239121772E-4</v>
      </c>
      <c r="V445" s="8">
        <f t="shared" si="76"/>
        <v>1.3538617078240219E-2</v>
      </c>
    </row>
    <row r="446" spans="2:22" x14ac:dyDescent="0.25">
      <c r="B446" s="2">
        <v>444</v>
      </c>
      <c r="C446" s="1">
        <v>39630</v>
      </c>
      <c r="D446">
        <v>11382.26</v>
      </c>
      <c r="E446">
        <f t="shared" si="72"/>
        <v>2.8414071881874992E-3</v>
      </c>
      <c r="F446">
        <f t="shared" si="77"/>
        <v>1.5144285976314518E-4</v>
      </c>
      <c r="G446" s="8">
        <f t="shared" si="73"/>
        <v>1.2306212242731115E-2</v>
      </c>
      <c r="I446">
        <v>5479.9</v>
      </c>
      <c r="J446">
        <f t="shared" si="78"/>
        <v>-2.5951403331022593E-2</v>
      </c>
      <c r="K446">
        <f t="shared" si="79"/>
        <v>1.6764091846157371E-4</v>
      </c>
      <c r="L446" s="8">
        <f t="shared" si="74"/>
        <v>1.2947622116109727E-2</v>
      </c>
      <c r="N446">
        <v>4341.21</v>
      </c>
      <c r="O446">
        <f t="shared" si="80"/>
        <v>-2.1114581101953914E-2</v>
      </c>
      <c r="P446">
        <f t="shared" si="81"/>
        <v>1.4691837110881908E-4</v>
      </c>
      <c r="Q446" s="8">
        <f t="shared" si="75"/>
        <v>1.2120988866788843E-2</v>
      </c>
      <c r="S446">
        <v>13463.2</v>
      </c>
      <c r="T446">
        <f t="shared" si="82"/>
        <v>-1.3485266345135642E-3</v>
      </c>
      <c r="U446">
        <f t="shared" si="83"/>
        <v>1.6855083980789771E-4</v>
      </c>
      <c r="V446" s="8">
        <f t="shared" si="76"/>
        <v>1.2982713114287696E-2</v>
      </c>
    </row>
    <row r="447" spans="2:22" x14ac:dyDescent="0.25">
      <c r="B447" s="2">
        <v>445</v>
      </c>
      <c r="C447" s="1">
        <v>39631</v>
      </c>
      <c r="D447">
        <v>11215.51</v>
      </c>
      <c r="E447">
        <f t="shared" si="72"/>
        <v>-1.4649990423694416E-2</v>
      </c>
      <c r="F447">
        <f t="shared" si="77"/>
        <v>1.4725943001953721E-4</v>
      </c>
      <c r="G447" s="8">
        <f t="shared" si="73"/>
        <v>1.2135049650476805E-2</v>
      </c>
      <c r="I447">
        <v>5426.3</v>
      </c>
      <c r="J447">
        <f t="shared" si="78"/>
        <v>-9.7812003868682738E-3</v>
      </c>
      <c r="K447">
        <f t="shared" si="79"/>
        <v>2.2390024720483524E-4</v>
      </c>
      <c r="L447" s="8">
        <f t="shared" si="74"/>
        <v>1.4963296669010985E-2</v>
      </c>
      <c r="N447">
        <v>4296.4799999999996</v>
      </c>
      <c r="O447">
        <f t="shared" si="80"/>
        <v>-1.0303578956097603E-2</v>
      </c>
      <c r="P447">
        <f t="shared" si="81"/>
        <v>1.7315027528581295E-4</v>
      </c>
      <c r="Q447" s="8">
        <f t="shared" si="75"/>
        <v>1.3158657807155446E-2</v>
      </c>
      <c r="S447">
        <v>13286.37</v>
      </c>
      <c r="T447">
        <f t="shared" si="82"/>
        <v>-1.3134321706577926E-2</v>
      </c>
      <c r="U447">
        <f t="shared" si="83"/>
        <v>1.5334611274786121E-4</v>
      </c>
      <c r="V447" s="8">
        <f t="shared" si="76"/>
        <v>1.2383299751999109E-2</v>
      </c>
    </row>
    <row r="448" spans="2:22" x14ac:dyDescent="0.25">
      <c r="B448" s="2">
        <v>446</v>
      </c>
      <c r="C448" s="1">
        <v>39632</v>
      </c>
      <c r="D448">
        <v>11288.53</v>
      </c>
      <c r="E448">
        <f t="shared" si="72"/>
        <v>6.5106268016345611E-3</v>
      </c>
      <c r="F448">
        <f t="shared" si="77"/>
        <v>1.4922503608480445E-4</v>
      </c>
      <c r="G448" s="8">
        <f t="shared" si="73"/>
        <v>1.2215769975110225E-2</v>
      </c>
      <c r="I448">
        <v>5476.6</v>
      </c>
      <c r="J448">
        <f t="shared" si="78"/>
        <v>9.2696680979673408E-3</v>
      </c>
      <c r="K448">
        <f t="shared" si="79"/>
        <v>2.0963858059149863E-4</v>
      </c>
      <c r="L448" s="8">
        <f t="shared" si="74"/>
        <v>1.4478901221829599E-2</v>
      </c>
      <c r="N448">
        <v>4343.99</v>
      </c>
      <c r="O448">
        <f t="shared" si="80"/>
        <v>1.1057889248873548E-2</v>
      </c>
      <c r="P448">
        <f t="shared" si="81"/>
        <v>1.6727157913988579E-4</v>
      </c>
      <c r="Q448" s="8">
        <f t="shared" si="75"/>
        <v>1.2933351427216605E-2</v>
      </c>
      <c r="S448">
        <v>13265.4</v>
      </c>
      <c r="T448">
        <f t="shared" si="82"/>
        <v>-1.578309199578302E-3</v>
      </c>
      <c r="U448">
        <f t="shared" si="83"/>
        <v>1.5509375151513948E-4</v>
      </c>
      <c r="V448" s="8">
        <f t="shared" si="76"/>
        <v>1.2453664180278008E-2</v>
      </c>
    </row>
    <row r="449" spans="2:22" x14ac:dyDescent="0.25">
      <c r="B449" s="2">
        <v>447</v>
      </c>
      <c r="C449" s="1">
        <v>39636</v>
      </c>
      <c r="D449">
        <v>11231.96</v>
      </c>
      <c r="E449">
        <f t="shared" si="72"/>
        <v>-5.0112813625867603E-3</v>
      </c>
      <c r="F449">
        <f t="shared" si="77"/>
        <v>1.461076026427117E-4</v>
      </c>
      <c r="G449" s="8">
        <f t="shared" si="73"/>
        <v>1.2087497782531821E-2</v>
      </c>
      <c r="I449">
        <v>5512.7</v>
      </c>
      <c r="J449">
        <f t="shared" si="78"/>
        <v>6.5916809699447564E-3</v>
      </c>
      <c r="K449">
        <f t="shared" si="79"/>
        <v>1.95879246489549E-4</v>
      </c>
      <c r="L449" s="8">
        <f t="shared" si="74"/>
        <v>1.3995686710181426E-2</v>
      </c>
      <c r="N449">
        <v>4342.59</v>
      </c>
      <c r="O449">
        <f t="shared" si="80"/>
        <v>-3.2228435148322999E-4</v>
      </c>
      <c r="P449">
        <f t="shared" si="81"/>
        <v>1.6332287576381296E-4</v>
      </c>
      <c r="Q449" s="8">
        <f t="shared" si="75"/>
        <v>1.2779783869996118E-2</v>
      </c>
      <c r="S449">
        <v>13360.04</v>
      </c>
      <c r="T449">
        <f t="shared" si="82"/>
        <v>7.1343495107574015E-3</v>
      </c>
      <c r="U449">
        <f t="shared" si="83"/>
        <v>1.4117753938725679E-4</v>
      </c>
      <c r="V449" s="8">
        <f t="shared" si="76"/>
        <v>1.1881815492055782E-2</v>
      </c>
    </row>
    <row r="450" spans="2:22" x14ac:dyDescent="0.25">
      <c r="B450" s="2">
        <v>448</v>
      </c>
      <c r="C450" s="1">
        <v>39637</v>
      </c>
      <c r="D450">
        <v>11384.21</v>
      </c>
      <c r="E450">
        <f t="shared" si="72"/>
        <v>1.3555069640561399E-2</v>
      </c>
      <c r="F450">
        <f t="shared" si="77"/>
        <v>1.4257705049169583E-4</v>
      </c>
      <c r="G450" s="8">
        <f t="shared" si="73"/>
        <v>1.1940563240136363E-2</v>
      </c>
      <c r="I450">
        <v>5440.5</v>
      </c>
      <c r="J450">
        <f t="shared" si="78"/>
        <v>-1.3097030493224703E-2</v>
      </c>
      <c r="K450">
        <f t="shared" si="79"/>
        <v>1.7892596633487285E-4</v>
      </c>
      <c r="L450" s="8">
        <f t="shared" si="74"/>
        <v>1.3376321106151454E-2</v>
      </c>
      <c r="N450">
        <v>4275.6099999999997</v>
      </c>
      <c r="O450">
        <f t="shared" si="80"/>
        <v>-1.5423975093204855E-2</v>
      </c>
      <c r="P450">
        <f t="shared" si="81"/>
        <v>1.4899887852300222E-4</v>
      </c>
      <c r="Q450" s="8">
        <f t="shared" si="75"/>
        <v>1.2206509678159528E-2</v>
      </c>
      <c r="S450">
        <v>13033.1</v>
      </c>
      <c r="T450">
        <f t="shared" si="82"/>
        <v>-2.4471483618312556E-2</v>
      </c>
      <c r="U450">
        <f t="shared" si="83"/>
        <v>1.3294481370142318E-4</v>
      </c>
      <c r="V450" s="8">
        <f t="shared" si="76"/>
        <v>1.153016971693926E-2</v>
      </c>
    </row>
    <row r="451" spans="2:22" x14ac:dyDescent="0.25">
      <c r="B451" s="2">
        <v>449</v>
      </c>
      <c r="C451" s="1">
        <v>39638</v>
      </c>
      <c r="D451">
        <v>11147.44</v>
      </c>
      <c r="E451">
        <f t="shared" ref="E451:E502" si="84">(D451-D450)/D450</f>
        <v>-2.0798105446051911E-2</v>
      </c>
      <c r="F451">
        <f t="shared" si="77"/>
        <v>1.4377815829704789E-4</v>
      </c>
      <c r="G451" s="8">
        <f t="shared" si="73"/>
        <v>1.1990753032943674E-2</v>
      </c>
      <c r="I451">
        <v>5529.6</v>
      </c>
      <c r="J451">
        <f t="shared" si="78"/>
        <v>1.6377171215880962E-2</v>
      </c>
      <c r="K451">
        <f t="shared" si="79"/>
        <v>1.7810362629248913E-4</v>
      </c>
      <c r="L451" s="8">
        <f t="shared" si="74"/>
        <v>1.3345547058569353E-2</v>
      </c>
      <c r="N451">
        <v>4339.66</v>
      </c>
      <c r="O451">
        <f t="shared" si="80"/>
        <v>1.4980318597814157E-2</v>
      </c>
      <c r="P451">
        <f t="shared" si="81"/>
        <v>1.5680069778365311E-4</v>
      </c>
      <c r="Q451" s="8">
        <f t="shared" si="75"/>
        <v>1.2522008536319287E-2</v>
      </c>
      <c r="S451">
        <v>13052.13</v>
      </c>
      <c r="T451">
        <f t="shared" si="82"/>
        <v>1.4601284421970856E-3</v>
      </c>
      <c r="U451">
        <f t="shared" si="83"/>
        <v>1.7543216559046229E-4</v>
      </c>
      <c r="V451" s="8">
        <f t="shared" si="76"/>
        <v>1.3245080807245469E-2</v>
      </c>
    </row>
    <row r="452" spans="2:22" x14ac:dyDescent="0.25">
      <c r="B452" s="2">
        <v>450</v>
      </c>
      <c r="C452" s="1">
        <v>39639</v>
      </c>
      <c r="D452">
        <v>11229.02</v>
      </c>
      <c r="E452">
        <f t="shared" si="84"/>
        <v>7.3182721772891285E-3</v>
      </c>
      <c r="F452">
        <f t="shared" si="77"/>
        <v>1.5220467513292279E-4</v>
      </c>
      <c r="G452" s="8">
        <f t="shared" ref="G452:G503" si="85">SQRT(F452)</f>
        <v>1.2337125886239583E-2</v>
      </c>
      <c r="I452">
        <v>5406.8</v>
      </c>
      <c r="J452">
        <f t="shared" si="78"/>
        <v>-2.2207754629629661E-2</v>
      </c>
      <c r="K452">
        <f t="shared" si="79"/>
        <v>1.8812552606921323E-4</v>
      </c>
      <c r="L452" s="8">
        <f t="shared" ref="L452:L502" si="86">SQRT(K452)</f>
        <v>1.3715885901727721E-2</v>
      </c>
      <c r="N452">
        <v>4231.5600000000004</v>
      </c>
      <c r="O452">
        <f t="shared" si="80"/>
        <v>-2.4909785559237233E-2</v>
      </c>
      <c r="P452">
        <f t="shared" si="81"/>
        <v>1.6273404270042191E-4</v>
      </c>
      <c r="Q452" s="8">
        <f t="shared" ref="Q452:Q502" si="87">SQRT(P452)</f>
        <v>1.2756725390962287E-2</v>
      </c>
      <c r="S452">
        <v>13067.21</v>
      </c>
      <c r="T452">
        <f t="shared" si="82"/>
        <v>1.1553669784165441E-3</v>
      </c>
      <c r="U452">
        <f t="shared" si="83"/>
        <v>1.5962849798763215E-4</v>
      </c>
      <c r="V452" s="8">
        <f t="shared" ref="V452:V502" si="88">SQRT(U452)</f>
        <v>1.263441720015736E-2</v>
      </c>
    </row>
    <row r="453" spans="2:22" x14ac:dyDescent="0.25">
      <c r="B453" s="2">
        <v>451</v>
      </c>
      <c r="C453" s="1">
        <v>39640</v>
      </c>
      <c r="D453">
        <v>11100.54</v>
      </c>
      <c r="E453">
        <f t="shared" si="84"/>
        <v>-1.1441782096745715E-2</v>
      </c>
      <c r="F453">
        <f t="shared" ref="F453:F503" si="89">$A$2*F452+(1-$A$2)*E452*E452</f>
        <v>1.4932619788028892E-4</v>
      </c>
      <c r="G453" s="8">
        <f t="shared" si="85"/>
        <v>1.2219909896569979E-2</v>
      </c>
      <c r="I453">
        <v>5261.6</v>
      </c>
      <c r="J453">
        <f t="shared" ref="J453:J502" si="90">(I453-I452)/I452</f>
        <v>-2.6855071391580939E-2</v>
      </c>
      <c r="K453">
        <f t="shared" ref="K453:K503" si="91">H$2*K452+(1-H$2)*J452*J452</f>
        <v>2.2205442649242155E-4</v>
      </c>
      <c r="L453" s="8">
        <f t="shared" si="86"/>
        <v>1.4901490747318591E-2</v>
      </c>
      <c r="N453">
        <v>4100.6400000000003</v>
      </c>
      <c r="O453">
        <f t="shared" ref="O453:O502" si="92">(N453-N452)/N452</f>
        <v>-3.0938944502736595E-2</v>
      </c>
      <c r="P453">
        <f t="shared" ref="P453:P503" si="93">M$2*P452+(1-M$2)*O452*O452</f>
        <v>2.0290706766001236E-4</v>
      </c>
      <c r="Q453" s="8">
        <f t="shared" si="87"/>
        <v>1.4244545189651103E-2</v>
      </c>
      <c r="S453">
        <v>13039.69</v>
      </c>
      <c r="T453">
        <f t="shared" ref="T453:T502" si="94">(S453-S452)/S452</f>
        <v>-2.1060348766108925E-3</v>
      </c>
      <c r="U453">
        <f t="shared" ref="U453:U503" si="95">R$2*U452+(1-R$2)*T452*T452</f>
        <v>1.4519331573134006E-4</v>
      </c>
      <c r="V453" s="8">
        <f t="shared" si="88"/>
        <v>1.2049618903987796E-2</v>
      </c>
    </row>
    <row r="454" spans="2:22" x14ac:dyDescent="0.25">
      <c r="B454" s="2">
        <v>452</v>
      </c>
      <c r="C454" s="1">
        <v>39643</v>
      </c>
      <c r="D454">
        <v>11055.19</v>
      </c>
      <c r="E454">
        <f t="shared" si="84"/>
        <v>-4.0853868370367896E-3</v>
      </c>
      <c r="F454">
        <f t="shared" si="89"/>
        <v>1.4878895193129948E-4</v>
      </c>
      <c r="G454" s="8">
        <f t="shared" si="85"/>
        <v>1.2197907686619843E-2</v>
      </c>
      <c r="I454">
        <v>5300.4</v>
      </c>
      <c r="J454">
        <f t="shared" si="90"/>
        <v>7.3741827580962576E-3</v>
      </c>
      <c r="K454">
        <f t="shared" si="91"/>
        <v>2.7756924477459575E-4</v>
      </c>
      <c r="L454" s="8">
        <f t="shared" si="86"/>
        <v>1.6660409502007919E-2</v>
      </c>
      <c r="N454">
        <v>4142.53</v>
      </c>
      <c r="O454">
        <f t="shared" si="92"/>
        <v>1.0215478559444236E-2</v>
      </c>
      <c r="P454">
        <f t="shared" si="93"/>
        <v>2.6910494448216158E-4</v>
      </c>
      <c r="Q454" s="8">
        <f t="shared" si="87"/>
        <v>1.640441844388766E-2</v>
      </c>
      <c r="S454">
        <v>13010.16</v>
      </c>
      <c r="T454">
        <f t="shared" si="94"/>
        <v>-2.2646243890767845E-3</v>
      </c>
      <c r="U454">
        <f t="shared" si="95"/>
        <v>1.3235725608135227E-4</v>
      </c>
      <c r="V454" s="8">
        <f t="shared" si="88"/>
        <v>1.150466236277068E-2</v>
      </c>
    </row>
    <row r="455" spans="2:22" x14ac:dyDescent="0.25">
      <c r="B455" s="2">
        <v>453</v>
      </c>
      <c r="C455" s="1">
        <v>39644</v>
      </c>
      <c r="D455">
        <v>10962.54</v>
      </c>
      <c r="E455">
        <f t="shared" si="84"/>
        <v>-8.3806791199427261E-3</v>
      </c>
      <c r="F455">
        <f t="shared" si="89"/>
        <v>1.4493439445957806E-4</v>
      </c>
      <c r="G455" s="8">
        <f t="shared" si="85"/>
        <v>1.2038870148796276E-2</v>
      </c>
      <c r="I455">
        <v>5171.8999999999996</v>
      </c>
      <c r="J455">
        <f t="shared" si="90"/>
        <v>-2.4243453324277416E-2</v>
      </c>
      <c r="K455">
        <f t="shared" si="91"/>
        <v>2.5274579057331452E-4</v>
      </c>
      <c r="L455" s="8">
        <f t="shared" si="86"/>
        <v>1.5897980707414213E-2</v>
      </c>
      <c r="N455">
        <v>4061.15</v>
      </c>
      <c r="O455">
        <f t="shared" si="92"/>
        <v>-1.964499955341293E-2</v>
      </c>
      <c r="P455">
        <f t="shared" si="93"/>
        <v>2.5464668122281847E-4</v>
      </c>
      <c r="Q455" s="8">
        <f t="shared" si="87"/>
        <v>1.5957652747908085E-2</v>
      </c>
      <c r="S455">
        <v>12754.56</v>
      </c>
      <c r="T455">
        <f t="shared" si="94"/>
        <v>-1.9646184212953596E-2</v>
      </c>
      <c r="U455">
        <f t="shared" si="95"/>
        <v>1.2075495725394415E-4</v>
      </c>
      <c r="V455" s="8">
        <f t="shared" si="88"/>
        <v>1.0988856048467655E-2</v>
      </c>
    </row>
    <row r="456" spans="2:22" x14ac:dyDescent="0.25">
      <c r="B456" s="2">
        <v>454</v>
      </c>
      <c r="C456" s="1">
        <v>39645</v>
      </c>
      <c r="D456">
        <v>11239.28</v>
      </c>
      <c r="E456">
        <f t="shared" si="84"/>
        <v>2.5244149622259054E-2</v>
      </c>
      <c r="F456">
        <f t="shared" si="89"/>
        <v>1.4275473346229121E-4</v>
      </c>
      <c r="G456" s="8">
        <f t="shared" si="85"/>
        <v>1.1948001232938136E-2</v>
      </c>
      <c r="I456">
        <v>5150.6000000000004</v>
      </c>
      <c r="J456">
        <f t="shared" si="90"/>
        <v>-4.1184090953033268E-3</v>
      </c>
      <c r="K456">
        <f t="shared" si="91"/>
        <v>2.900046873143393E-4</v>
      </c>
      <c r="L456" s="8">
        <f t="shared" si="86"/>
        <v>1.7029523989658058E-2</v>
      </c>
      <c r="N456">
        <v>4112.45</v>
      </c>
      <c r="O456">
        <f t="shared" si="92"/>
        <v>1.2631889981901611E-2</v>
      </c>
      <c r="P456">
        <f t="shared" si="93"/>
        <v>2.6616767208833354E-4</v>
      </c>
      <c r="Q456" s="8">
        <f t="shared" si="87"/>
        <v>1.6314645938184914E-2</v>
      </c>
      <c r="S456">
        <v>12760.8</v>
      </c>
      <c r="T456">
        <f t="shared" si="94"/>
        <v>4.8923679060663657E-4</v>
      </c>
      <c r="U456">
        <f t="shared" si="95"/>
        <v>1.4494079762028479E-4</v>
      </c>
      <c r="V456" s="8">
        <f t="shared" si="88"/>
        <v>1.2039136082804479E-2</v>
      </c>
    </row>
    <row r="457" spans="2:22" x14ac:dyDescent="0.25">
      <c r="B457" s="2">
        <v>455</v>
      </c>
      <c r="C457" s="1">
        <v>39646</v>
      </c>
      <c r="D457">
        <v>11446.66</v>
      </c>
      <c r="E457">
        <f t="shared" si="84"/>
        <v>1.8451359873586134E-2</v>
      </c>
      <c r="F457">
        <f t="shared" si="89"/>
        <v>1.5718430944021159E-4</v>
      </c>
      <c r="G457" s="8">
        <f t="shared" si="85"/>
        <v>1.2537316676235453E-2</v>
      </c>
      <c r="I457">
        <v>5286.3</v>
      </c>
      <c r="J457">
        <f t="shared" si="90"/>
        <v>2.6346445074360233E-2</v>
      </c>
      <c r="K457">
        <f t="shared" si="91"/>
        <v>2.5963657166731401E-4</v>
      </c>
      <c r="L457" s="8">
        <f t="shared" si="86"/>
        <v>1.6113242121538234E-2</v>
      </c>
      <c r="N457">
        <v>4225.99</v>
      </c>
      <c r="O457">
        <f t="shared" si="92"/>
        <v>2.7608846308161794E-2</v>
      </c>
      <c r="P457">
        <f t="shared" si="93"/>
        <v>2.5681225762839668E-4</v>
      </c>
      <c r="Q457" s="8">
        <f t="shared" si="87"/>
        <v>1.6025362948413887E-2</v>
      </c>
      <c r="S457">
        <v>12887.95</v>
      </c>
      <c r="T457">
        <f t="shared" si="94"/>
        <v>9.964108833302102E-3</v>
      </c>
      <c r="U457">
        <f t="shared" si="95"/>
        <v>1.3174511946631085E-4</v>
      </c>
      <c r="V457" s="8">
        <f t="shared" si="88"/>
        <v>1.1478027681893386E-2</v>
      </c>
    </row>
    <row r="458" spans="2:22" x14ac:dyDescent="0.25">
      <c r="B458" s="2">
        <v>456</v>
      </c>
      <c r="C458" s="1">
        <v>39647</v>
      </c>
      <c r="D458">
        <v>11496.57</v>
      </c>
      <c r="E458">
        <f t="shared" si="84"/>
        <v>4.3602238556923901E-3</v>
      </c>
      <c r="F458">
        <f t="shared" si="89"/>
        <v>1.62531971351317E-4</v>
      </c>
      <c r="G458" s="8">
        <f t="shared" si="85"/>
        <v>1.2748802741878038E-2</v>
      </c>
      <c r="I458">
        <v>5376.4</v>
      </c>
      <c r="J458">
        <f t="shared" si="90"/>
        <v>1.7044057280139125E-2</v>
      </c>
      <c r="K458">
        <f t="shared" si="91"/>
        <v>3.0796187058092185E-4</v>
      </c>
      <c r="L458" s="8">
        <f t="shared" si="86"/>
        <v>1.7548842428517099E-2</v>
      </c>
      <c r="N458">
        <v>4299.3599999999997</v>
      </c>
      <c r="O458">
        <f t="shared" si="92"/>
        <v>1.736161230859512E-2</v>
      </c>
      <c r="P458">
        <f t="shared" si="93"/>
        <v>3.0116901419332886E-4</v>
      </c>
      <c r="Q458" s="8">
        <f t="shared" si="87"/>
        <v>1.7354221797399295E-2</v>
      </c>
      <c r="S458">
        <v>12803.7</v>
      </c>
      <c r="T458">
        <f t="shared" si="94"/>
        <v>-6.5371141259859015E-3</v>
      </c>
      <c r="U458">
        <f t="shared" si="95"/>
        <v>1.2878486190413065E-4</v>
      </c>
      <c r="V458" s="8">
        <f t="shared" si="88"/>
        <v>1.1348341812975614E-2</v>
      </c>
    </row>
    <row r="459" spans="2:22" x14ac:dyDescent="0.25">
      <c r="B459" s="2">
        <v>457</v>
      </c>
      <c r="C459" s="1">
        <v>39651</v>
      </c>
      <c r="D459">
        <v>11602.5</v>
      </c>
      <c r="E459">
        <f t="shared" si="84"/>
        <v>9.2140525391486584E-3</v>
      </c>
      <c r="F459">
        <f t="shared" si="89"/>
        <v>1.583441310145362E-4</v>
      </c>
      <c r="G459" s="8">
        <f t="shared" si="85"/>
        <v>1.2583486441147231E-2</v>
      </c>
      <c r="I459">
        <v>5364.1</v>
      </c>
      <c r="J459">
        <f t="shared" si="90"/>
        <v>-2.2877762071273106E-3</v>
      </c>
      <c r="K459">
        <f t="shared" si="91"/>
        <v>3.0601973427166895E-4</v>
      </c>
      <c r="L459" s="8">
        <f t="shared" si="86"/>
        <v>1.749341974205355E-2</v>
      </c>
      <c r="N459">
        <v>4327.26</v>
      </c>
      <c r="O459">
        <f t="shared" si="92"/>
        <v>6.4893379479737797E-3</v>
      </c>
      <c r="P459">
        <f t="shared" si="93"/>
        <v>3.0119153041817176E-4</v>
      </c>
      <c r="Q459" s="8">
        <f t="shared" si="87"/>
        <v>1.7354870509979952E-2</v>
      </c>
      <c r="S459">
        <v>13184.96</v>
      </c>
      <c r="T459">
        <f t="shared" si="94"/>
        <v>2.9777329990549481E-2</v>
      </c>
      <c r="U459">
        <f t="shared" si="95"/>
        <v>1.2093766098901425E-4</v>
      </c>
      <c r="V459" s="8">
        <f t="shared" si="88"/>
        <v>1.0997166043532045E-2</v>
      </c>
    </row>
    <row r="460" spans="2:22" x14ac:dyDescent="0.25">
      <c r="B460" s="2">
        <v>458</v>
      </c>
      <c r="C460" s="1">
        <v>39652</v>
      </c>
      <c r="D460">
        <v>11632.38</v>
      </c>
      <c r="E460">
        <f t="shared" si="84"/>
        <v>2.5753070458952123E-3</v>
      </c>
      <c r="F460">
        <f t="shared" si="89"/>
        <v>1.562010389634967E-4</v>
      </c>
      <c r="G460" s="8">
        <f t="shared" si="85"/>
        <v>1.2498041405096107E-2</v>
      </c>
      <c r="I460">
        <v>5449.9</v>
      </c>
      <c r="J460">
        <f t="shared" si="90"/>
        <v>1.5995227531179372E-2</v>
      </c>
      <c r="K460">
        <f t="shared" si="91"/>
        <v>2.7256608331464633E-4</v>
      </c>
      <c r="L460" s="8">
        <f t="shared" si="86"/>
        <v>1.6509575503768907E-2</v>
      </c>
      <c r="N460">
        <v>4408.74</v>
      </c>
      <c r="O460">
        <f t="shared" si="92"/>
        <v>1.8829467145491503E-2</v>
      </c>
      <c r="P460">
        <f t="shared" si="93"/>
        <v>2.7845483097810601E-4</v>
      </c>
      <c r="Q460" s="8">
        <f t="shared" si="87"/>
        <v>1.6686965900909189E-2</v>
      </c>
      <c r="S460">
        <v>13312.93</v>
      </c>
      <c r="T460">
        <f t="shared" si="94"/>
        <v>9.7057556488606093E-3</v>
      </c>
      <c r="U460">
        <f t="shared" si="95"/>
        <v>1.9076843046843858E-4</v>
      </c>
      <c r="V460" s="8">
        <f t="shared" si="88"/>
        <v>1.3811894528573499E-2</v>
      </c>
    </row>
    <row r="461" spans="2:22" x14ac:dyDescent="0.25">
      <c r="B461" s="2">
        <v>459</v>
      </c>
      <c r="C461" s="1">
        <v>39653</v>
      </c>
      <c r="D461">
        <v>11349.28</v>
      </c>
      <c r="E461">
        <f t="shared" si="84"/>
        <v>-2.4337237951304769E-2</v>
      </c>
      <c r="F461">
        <f t="shared" si="89"/>
        <v>1.5183670952967875E-4</v>
      </c>
      <c r="G461" s="8">
        <f t="shared" si="85"/>
        <v>1.2322203923392875E-2</v>
      </c>
      <c r="I461">
        <v>5362.3</v>
      </c>
      <c r="J461">
        <f t="shared" si="90"/>
        <v>-1.6073689425493948E-2</v>
      </c>
      <c r="K461">
        <f t="shared" si="91"/>
        <v>2.7070660660867421E-4</v>
      </c>
      <c r="L461" s="8">
        <f t="shared" si="86"/>
        <v>1.6453164030321772E-2</v>
      </c>
      <c r="N461">
        <v>4347.99</v>
      </c>
      <c r="O461">
        <f t="shared" si="92"/>
        <v>-1.3779447188992775E-2</v>
      </c>
      <c r="P461">
        <f t="shared" si="93"/>
        <v>2.8513279259774E-4</v>
      </c>
      <c r="Q461" s="8">
        <f t="shared" si="87"/>
        <v>1.6885875535421313E-2</v>
      </c>
      <c r="S461">
        <v>13603.31</v>
      </c>
      <c r="T461">
        <f t="shared" si="94"/>
        <v>2.1811877625736723E-2</v>
      </c>
      <c r="U461">
        <f t="shared" si="95"/>
        <v>1.8196227382005035E-4</v>
      </c>
      <c r="V461" s="8">
        <f t="shared" si="88"/>
        <v>1.3489339265510759E-2</v>
      </c>
    </row>
    <row r="462" spans="2:22" x14ac:dyDescent="0.25">
      <c r="B462" s="2">
        <v>460</v>
      </c>
      <c r="C462" s="1">
        <v>39654</v>
      </c>
      <c r="D462">
        <v>11370.69</v>
      </c>
      <c r="E462">
        <f t="shared" si="84"/>
        <v>1.8864632822522534E-3</v>
      </c>
      <c r="F462">
        <f t="shared" si="89"/>
        <v>1.6468919954175219E-4</v>
      </c>
      <c r="G462" s="8">
        <f t="shared" si="85"/>
        <v>1.2833128984848247E-2</v>
      </c>
      <c r="I462">
        <v>5352.6</v>
      </c>
      <c r="J462">
        <f t="shared" si="90"/>
        <v>-1.8089252746022822E-3</v>
      </c>
      <c r="K462">
        <f t="shared" si="91"/>
        <v>2.6933379500430709E-4</v>
      </c>
      <c r="L462" s="8">
        <f t="shared" si="86"/>
        <v>1.6411392232358202E-2</v>
      </c>
      <c r="N462">
        <v>4377.18</v>
      </c>
      <c r="O462">
        <f t="shared" si="92"/>
        <v>6.7134469030518725E-3</v>
      </c>
      <c r="P462">
        <f t="shared" si="93"/>
        <v>2.7677286775027111E-4</v>
      </c>
      <c r="Q462" s="8">
        <f t="shared" si="87"/>
        <v>1.6636492050617856E-2</v>
      </c>
      <c r="S462">
        <v>13334.76</v>
      </c>
      <c r="T462">
        <f t="shared" si="94"/>
        <v>-1.9741518792117455E-2</v>
      </c>
      <c r="U462">
        <f t="shared" si="95"/>
        <v>2.087542240974548E-4</v>
      </c>
      <c r="V462" s="8">
        <f t="shared" si="88"/>
        <v>1.4448329456980651E-2</v>
      </c>
    </row>
    <row r="463" spans="2:22" x14ac:dyDescent="0.25">
      <c r="B463" s="2">
        <v>461</v>
      </c>
      <c r="C463" s="1">
        <v>39657</v>
      </c>
      <c r="D463">
        <v>11131.08</v>
      </c>
      <c r="E463">
        <f t="shared" si="84"/>
        <v>-2.107259981584236E-2</v>
      </c>
      <c r="F463">
        <f t="shared" si="89"/>
        <v>1.5998750882916091E-4</v>
      </c>
      <c r="G463" s="8">
        <f t="shared" si="85"/>
        <v>1.2648616874155092E-2</v>
      </c>
      <c r="I463">
        <v>5312.6</v>
      </c>
      <c r="J463">
        <f t="shared" si="90"/>
        <v>-7.4730037738669052E-3</v>
      </c>
      <c r="K463">
        <f t="shared" si="91"/>
        <v>2.397422020733979E-4</v>
      </c>
      <c r="L463" s="8">
        <f t="shared" si="86"/>
        <v>1.5483610756971317E-2</v>
      </c>
      <c r="N463">
        <v>4324.45</v>
      </c>
      <c r="O463">
        <f t="shared" si="92"/>
        <v>-1.2046568795434611E-2</v>
      </c>
      <c r="P463">
        <f t="shared" si="93"/>
        <v>2.5643880263450069E-4</v>
      </c>
      <c r="Q463" s="8">
        <f t="shared" si="87"/>
        <v>1.6013706711267717E-2</v>
      </c>
      <c r="S463">
        <v>13353.78</v>
      </c>
      <c r="T463">
        <f t="shared" si="94"/>
        <v>1.4263473808302839E-3</v>
      </c>
      <c r="U463">
        <f t="shared" si="95"/>
        <v>2.2525762495140657E-4</v>
      </c>
      <c r="V463" s="8">
        <f t="shared" si="88"/>
        <v>1.5008585041615568E-2</v>
      </c>
    </row>
    <row r="464" spans="2:22" x14ac:dyDescent="0.25">
      <c r="B464" s="2">
        <v>462</v>
      </c>
      <c r="C464" s="1">
        <v>39658</v>
      </c>
      <c r="D464">
        <v>11397.56</v>
      </c>
      <c r="E464">
        <f t="shared" si="84"/>
        <v>2.3940174717996778E-2</v>
      </c>
      <c r="F464">
        <f t="shared" si="89"/>
        <v>1.6827641332783081E-4</v>
      </c>
      <c r="G464" s="8">
        <f t="shared" si="85"/>
        <v>1.2972139890081004E-2</v>
      </c>
      <c r="I464">
        <v>5319.2</v>
      </c>
      <c r="J464">
        <f t="shared" si="90"/>
        <v>1.2423295561494285E-3</v>
      </c>
      <c r="K464">
        <f t="shared" si="91"/>
        <v>2.1928908811966863E-4</v>
      </c>
      <c r="L464" s="8">
        <f t="shared" si="86"/>
        <v>1.4808412748153282E-2</v>
      </c>
      <c r="N464">
        <v>4320.49</v>
      </c>
      <c r="O464">
        <f t="shared" si="92"/>
        <v>-9.1572338678907995E-4</v>
      </c>
      <c r="P464">
        <f t="shared" si="93"/>
        <v>2.4666951891045647E-4</v>
      </c>
      <c r="Q464" s="8">
        <f t="shared" si="87"/>
        <v>1.5705716122178463E-2</v>
      </c>
      <c r="S464">
        <v>13159.45</v>
      </c>
      <c r="T464">
        <f t="shared" si="94"/>
        <v>-1.455243384270221E-2</v>
      </c>
      <c r="U464">
        <f t="shared" si="95"/>
        <v>2.0490136001462413E-4</v>
      </c>
      <c r="V464" s="8">
        <f t="shared" si="88"/>
        <v>1.4314375991101538E-2</v>
      </c>
    </row>
    <row r="465" spans="2:22" x14ac:dyDescent="0.25">
      <c r="B465" s="2">
        <v>463</v>
      </c>
      <c r="C465" s="1">
        <v>39659</v>
      </c>
      <c r="D465">
        <v>11583.69</v>
      </c>
      <c r="E465">
        <f t="shared" si="84"/>
        <v>1.6330688322763909E-2</v>
      </c>
      <c r="F465">
        <f t="shared" si="89"/>
        <v>1.8008985716101638E-4</v>
      </c>
      <c r="G465" s="8">
        <f t="shared" si="85"/>
        <v>1.3419756225841675E-2</v>
      </c>
      <c r="I465">
        <v>5420.7</v>
      </c>
      <c r="J465">
        <f t="shared" si="90"/>
        <v>1.9081816814558582E-2</v>
      </c>
      <c r="K465">
        <f t="shared" si="91"/>
        <v>1.950712278371477E-4</v>
      </c>
      <c r="L465" s="8">
        <f t="shared" si="86"/>
        <v>1.3966790176599192E-2</v>
      </c>
      <c r="N465">
        <v>4400.55</v>
      </c>
      <c r="O465">
        <f t="shared" si="92"/>
        <v>1.8530305590338227E-2</v>
      </c>
      <c r="P465">
        <f t="shared" si="93"/>
        <v>2.2509554807729725E-4</v>
      </c>
      <c r="Q465" s="8">
        <f t="shared" si="87"/>
        <v>1.5003184597854458E-2</v>
      </c>
      <c r="S465">
        <v>13367.79</v>
      </c>
      <c r="T465">
        <f t="shared" si="94"/>
        <v>1.5831968661304242E-2</v>
      </c>
      <c r="U465">
        <f t="shared" si="95"/>
        <v>2.0552803180818072E-4</v>
      </c>
      <c r="V465" s="8">
        <f t="shared" si="88"/>
        <v>1.4336248875078192E-2</v>
      </c>
    </row>
    <row r="466" spans="2:22" x14ac:dyDescent="0.25">
      <c r="B466" s="2">
        <v>464</v>
      </c>
      <c r="C466" s="1">
        <v>39660</v>
      </c>
      <c r="D466">
        <v>11378.02</v>
      </c>
      <c r="E466">
        <f t="shared" si="84"/>
        <v>-1.7755136748307324E-2</v>
      </c>
      <c r="F466">
        <f t="shared" si="89"/>
        <v>1.8261683803927066E-4</v>
      </c>
      <c r="G466" s="8">
        <f t="shared" si="85"/>
        <v>1.3513579764047374E-2</v>
      </c>
      <c r="I466">
        <v>5411.9</v>
      </c>
      <c r="J466">
        <f t="shared" si="90"/>
        <v>-1.6234065711070863E-3</v>
      </c>
      <c r="K466">
        <f t="shared" si="91"/>
        <v>2.1387249970983378E-4</v>
      </c>
      <c r="L466" s="8">
        <f t="shared" si="86"/>
        <v>1.4624380318831762E-2</v>
      </c>
      <c r="N466">
        <v>4392.3599999999997</v>
      </c>
      <c r="O466">
        <f t="shared" si="92"/>
        <v>-1.8611309949893783E-3</v>
      </c>
      <c r="P466">
        <f t="shared" si="93"/>
        <v>2.3547543466477403E-4</v>
      </c>
      <c r="Q466" s="8">
        <f t="shared" si="87"/>
        <v>1.5345208850477533E-2</v>
      </c>
      <c r="S466">
        <v>13376.81</v>
      </c>
      <c r="T466">
        <f t="shared" si="94"/>
        <v>6.7475626113206572E-4</v>
      </c>
      <c r="U466">
        <f t="shared" si="95"/>
        <v>2.096429266042978E-4</v>
      </c>
      <c r="V466" s="8">
        <f t="shared" si="88"/>
        <v>1.4479051301943017E-2</v>
      </c>
    </row>
    <row r="467" spans="2:22" x14ac:dyDescent="0.25">
      <c r="B467" s="2">
        <v>465</v>
      </c>
      <c r="C467" s="1">
        <v>39661</v>
      </c>
      <c r="D467">
        <v>11326.32</v>
      </c>
      <c r="E467">
        <f t="shared" si="84"/>
        <v>-4.5438485782236917E-3</v>
      </c>
      <c r="F467">
        <f t="shared" si="89"/>
        <v>1.8648684532243288E-4</v>
      </c>
      <c r="G467" s="8">
        <f t="shared" si="85"/>
        <v>1.3656018648289584E-2</v>
      </c>
      <c r="I467">
        <v>5354.7</v>
      </c>
      <c r="J467">
        <f t="shared" si="90"/>
        <v>-1.056930098486665E-2</v>
      </c>
      <c r="K467">
        <f t="shared" si="91"/>
        <v>1.9037853745750938E-4</v>
      </c>
      <c r="L467" s="8">
        <f t="shared" si="86"/>
        <v>1.379777291658003E-2</v>
      </c>
      <c r="N467">
        <v>4314.34</v>
      </c>
      <c r="O467">
        <f t="shared" si="92"/>
        <v>-1.7762660619803371E-2</v>
      </c>
      <c r="P467">
        <f t="shared" si="93"/>
        <v>2.1511424070106311E-4</v>
      </c>
      <c r="Q467" s="8">
        <f t="shared" si="87"/>
        <v>1.4666773356845162E-2</v>
      </c>
      <c r="S467">
        <v>13094.59</v>
      </c>
      <c r="T467">
        <f t="shared" si="94"/>
        <v>-2.1097705656281232E-2</v>
      </c>
      <c r="U467">
        <f t="shared" si="95"/>
        <v>1.9056659569817965E-4</v>
      </c>
      <c r="V467" s="8">
        <f t="shared" si="88"/>
        <v>1.380458603863874E-2</v>
      </c>
    </row>
    <row r="468" spans="2:22" x14ac:dyDescent="0.25">
      <c r="B468" s="2">
        <v>466</v>
      </c>
      <c r="C468" s="1">
        <v>39664</v>
      </c>
      <c r="D468">
        <v>11284.15</v>
      </c>
      <c r="E468">
        <f t="shared" si="84"/>
        <v>-3.7231863482578694E-3</v>
      </c>
      <c r="F468">
        <f t="shared" si="89"/>
        <v>1.8164772458801809E-4</v>
      </c>
      <c r="G468" s="8">
        <f t="shared" si="85"/>
        <v>1.3477675043864877E-2</v>
      </c>
      <c r="I468">
        <v>5320.2</v>
      </c>
      <c r="J468">
        <f t="shared" si="90"/>
        <v>-6.4429379797187516E-3</v>
      </c>
      <c r="K468">
        <f t="shared" si="91"/>
        <v>1.8162897034637129E-4</v>
      </c>
      <c r="L468" s="8">
        <f t="shared" si="86"/>
        <v>1.3476979273797644E-2</v>
      </c>
      <c r="N468">
        <v>4280.63</v>
      </c>
      <c r="O468">
        <f t="shared" si="92"/>
        <v>-7.8134778436562795E-3</v>
      </c>
      <c r="P468">
        <f t="shared" si="93"/>
        <v>2.2392509458608127E-4</v>
      </c>
      <c r="Q468" s="8">
        <f t="shared" si="87"/>
        <v>1.4964126923615734E-2</v>
      </c>
      <c r="S468">
        <v>12933.18</v>
      </c>
      <c r="T468">
        <f t="shared" si="94"/>
        <v>-1.2326464593393139E-2</v>
      </c>
      <c r="U468">
        <f t="shared" si="95"/>
        <v>2.1377932072851752E-4</v>
      </c>
      <c r="V468" s="8">
        <f t="shared" si="88"/>
        <v>1.4621194230585869E-2</v>
      </c>
    </row>
    <row r="469" spans="2:22" x14ac:dyDescent="0.25">
      <c r="B469" s="2">
        <v>467</v>
      </c>
      <c r="C469" s="1">
        <v>39665</v>
      </c>
      <c r="D469">
        <v>11615.77</v>
      </c>
      <c r="E469">
        <f t="shared" si="84"/>
        <v>2.9388124050105751E-2</v>
      </c>
      <c r="F469">
        <f t="shared" si="89"/>
        <v>1.7675184049948016E-4</v>
      </c>
      <c r="G469" s="8">
        <f t="shared" si="85"/>
        <v>1.3294805019235151E-2</v>
      </c>
      <c r="I469">
        <v>5454.5</v>
      </c>
      <c r="J469">
        <f t="shared" si="90"/>
        <v>2.5243411901808236E-2</v>
      </c>
      <c r="K469">
        <f t="shared" si="91"/>
        <v>1.6604498199933462E-4</v>
      </c>
      <c r="L469" s="8">
        <f t="shared" si="86"/>
        <v>1.2885844248606089E-2</v>
      </c>
      <c r="N469">
        <v>4386.3500000000004</v>
      </c>
      <c r="O469">
        <f t="shared" si="92"/>
        <v>2.4697299229319108E-2</v>
      </c>
      <c r="P469">
        <f t="shared" si="93"/>
        <v>2.0963131728300342E-4</v>
      </c>
      <c r="Q469" s="8">
        <f t="shared" si="87"/>
        <v>1.4478650395772508E-2</v>
      </c>
      <c r="S469">
        <v>12914.66</v>
      </c>
      <c r="T469">
        <f t="shared" si="94"/>
        <v>-1.4319757399185997E-3</v>
      </c>
      <c r="U469">
        <f t="shared" si="95"/>
        <v>2.0814019975463148E-4</v>
      </c>
      <c r="V469" s="8">
        <f t="shared" si="88"/>
        <v>1.4427064835046367E-2</v>
      </c>
    </row>
    <row r="470" spans="2:22" x14ac:dyDescent="0.25">
      <c r="B470" s="2">
        <v>468</v>
      </c>
      <c r="C470" s="1">
        <v>39666</v>
      </c>
      <c r="D470">
        <v>11656.07</v>
      </c>
      <c r="E470">
        <f t="shared" si="84"/>
        <v>3.4694213125775796E-3</v>
      </c>
      <c r="F470">
        <f t="shared" si="89"/>
        <v>1.9679546493926004E-4</v>
      </c>
      <c r="G470" s="8">
        <f t="shared" si="85"/>
        <v>1.4028380695549292E-2</v>
      </c>
      <c r="I470">
        <v>5486.1</v>
      </c>
      <c r="J470">
        <f t="shared" si="90"/>
        <v>5.7933816115134963E-3</v>
      </c>
      <c r="K470">
        <f t="shared" si="91"/>
        <v>2.1845055824390946E-4</v>
      </c>
      <c r="L470" s="8">
        <f t="shared" si="86"/>
        <v>1.4780073012130537E-2</v>
      </c>
      <c r="N470">
        <v>4448.33</v>
      </c>
      <c r="O470">
        <f t="shared" si="92"/>
        <v>1.4130199368495345E-2</v>
      </c>
      <c r="P470">
        <f t="shared" si="93"/>
        <v>2.4476361064305929E-4</v>
      </c>
      <c r="Q470" s="8">
        <f t="shared" si="87"/>
        <v>1.5644922839153259E-2</v>
      </c>
      <c r="S470">
        <v>13254.89</v>
      </c>
      <c r="T470">
        <f t="shared" si="94"/>
        <v>2.6344479839190468E-2</v>
      </c>
      <c r="U470">
        <f t="shared" si="95"/>
        <v>1.8934638169907516E-4</v>
      </c>
      <c r="V470" s="8">
        <f t="shared" si="88"/>
        <v>1.3760319098737324E-2</v>
      </c>
    </row>
    <row r="471" spans="2:22" x14ac:dyDescent="0.25">
      <c r="B471" s="2">
        <v>469</v>
      </c>
      <c r="C471" s="1">
        <v>39667</v>
      </c>
      <c r="D471">
        <v>11431.43</v>
      </c>
      <c r="E471">
        <f t="shared" si="84"/>
        <v>-1.9272361953900363E-2</v>
      </c>
      <c r="F471">
        <f t="shared" si="89"/>
        <v>1.9140431961871799E-4</v>
      </c>
      <c r="G471" s="8">
        <f t="shared" si="85"/>
        <v>1.3834894998471004E-2</v>
      </c>
      <c r="I471">
        <v>5477.5</v>
      </c>
      <c r="J471">
        <f t="shared" si="90"/>
        <v>-1.5675981115911783E-3</v>
      </c>
      <c r="K471">
        <f t="shared" si="91"/>
        <v>1.9788723877643894E-4</v>
      </c>
      <c r="L471" s="8">
        <f t="shared" si="86"/>
        <v>1.4067239913232409E-2</v>
      </c>
      <c r="N471">
        <v>4457.43</v>
      </c>
      <c r="O471">
        <f t="shared" si="92"/>
        <v>2.0457115366891315E-3</v>
      </c>
      <c r="P471">
        <f t="shared" si="93"/>
        <v>2.4080556862136502E-4</v>
      </c>
      <c r="Q471" s="8">
        <f t="shared" si="87"/>
        <v>1.5517911219663715E-2</v>
      </c>
      <c r="S471">
        <v>13124.99</v>
      </c>
      <c r="T471">
        <f t="shared" si="94"/>
        <v>-9.8001567723307887E-3</v>
      </c>
      <c r="U471">
        <f t="shared" si="95"/>
        <v>2.3536986092582927E-4</v>
      </c>
      <c r="V471" s="8">
        <f t="shared" si="88"/>
        <v>1.5341768507112512E-2</v>
      </c>
    </row>
    <row r="472" spans="2:22" x14ac:dyDescent="0.25">
      <c r="B472" s="2">
        <v>470</v>
      </c>
      <c r="C472" s="1">
        <v>39668</v>
      </c>
      <c r="D472">
        <v>11734.32</v>
      </c>
      <c r="E472">
        <f t="shared" si="84"/>
        <v>2.649624762606248E-2</v>
      </c>
      <c r="F472">
        <f t="shared" si="89"/>
        <v>1.9665718476272615E-4</v>
      </c>
      <c r="G472" s="8">
        <f t="shared" si="85"/>
        <v>1.4023451242926121E-2</v>
      </c>
      <c r="I472">
        <v>5489.2</v>
      </c>
      <c r="J472">
        <f t="shared" si="90"/>
        <v>2.1360109539022946E-3</v>
      </c>
      <c r="K472">
        <f t="shared" si="91"/>
        <v>1.7615136390488061E-4</v>
      </c>
      <c r="L472" s="8">
        <f t="shared" si="86"/>
        <v>1.3272202677207752E-2</v>
      </c>
      <c r="N472">
        <v>4491.8500000000004</v>
      </c>
      <c r="O472">
        <f t="shared" si="92"/>
        <v>7.7219384264026738E-3</v>
      </c>
      <c r="P472">
        <f t="shared" si="93"/>
        <v>2.2003989112400363E-4</v>
      </c>
      <c r="Q472" s="8">
        <f t="shared" si="87"/>
        <v>1.4833741642754994E-2</v>
      </c>
      <c r="S472">
        <v>13168.41</v>
      </c>
      <c r="T472">
        <f t="shared" si="94"/>
        <v>3.3081929967184792E-3</v>
      </c>
      <c r="U472">
        <f t="shared" si="95"/>
        <v>2.2266431085306168E-4</v>
      </c>
      <c r="V472" s="8">
        <f t="shared" si="88"/>
        <v>1.4921940586031754E-2</v>
      </c>
    </row>
    <row r="473" spans="2:22" x14ac:dyDescent="0.25">
      <c r="B473" s="2">
        <v>471</v>
      </c>
      <c r="C473" s="1">
        <v>39671</v>
      </c>
      <c r="D473">
        <v>11782.35</v>
      </c>
      <c r="E473">
        <f t="shared" si="84"/>
        <v>4.0931217147649503E-3</v>
      </c>
      <c r="F473">
        <f t="shared" si="89"/>
        <v>2.1140427925319706E-4</v>
      </c>
      <c r="G473" s="8">
        <f t="shared" si="85"/>
        <v>1.4539748252744854E-2</v>
      </c>
      <c r="I473">
        <v>5541.8</v>
      </c>
      <c r="J473">
        <f t="shared" si="90"/>
        <v>9.5824528164396208E-3</v>
      </c>
      <c r="K473">
        <f t="shared" si="91"/>
        <v>1.5706711106891466E-4</v>
      </c>
      <c r="L473" s="8">
        <f t="shared" si="86"/>
        <v>1.2532641823211683E-2</v>
      </c>
      <c r="N473">
        <v>4538.49</v>
      </c>
      <c r="O473">
        <f t="shared" si="92"/>
        <v>1.0383249663278919E-2</v>
      </c>
      <c r="P473">
        <f t="shared" si="93"/>
        <v>2.0596227396807492E-4</v>
      </c>
      <c r="Q473" s="8">
        <f t="shared" si="87"/>
        <v>1.4351385785633209E-2</v>
      </c>
      <c r="S473">
        <v>13430.91</v>
      </c>
      <c r="T473">
        <f t="shared" si="94"/>
        <v>1.9934069489027151E-2</v>
      </c>
      <c r="U473">
        <f t="shared" si="95"/>
        <v>2.0335703149806431E-4</v>
      </c>
      <c r="V473" s="8">
        <f t="shared" si="88"/>
        <v>1.4260330693853643E-2</v>
      </c>
    </row>
    <row r="474" spans="2:22" x14ac:dyDescent="0.25">
      <c r="B474" s="2">
        <v>472</v>
      </c>
      <c r="C474" s="1">
        <v>39672</v>
      </c>
      <c r="D474">
        <v>11642.47</v>
      </c>
      <c r="E474">
        <f t="shared" si="84"/>
        <v>-1.1871994975535528E-2</v>
      </c>
      <c r="F474">
        <f t="shared" si="89"/>
        <v>2.05724489713562E-4</v>
      </c>
      <c r="G474" s="8">
        <f t="shared" si="85"/>
        <v>1.4343099027531045E-2</v>
      </c>
      <c r="I474">
        <v>5534.5</v>
      </c>
      <c r="J474">
        <f t="shared" si="90"/>
        <v>-1.3172615395720131E-3</v>
      </c>
      <c r="K474">
        <f t="shared" si="91"/>
        <v>1.4981065093258323E-4</v>
      </c>
      <c r="L474" s="8">
        <f t="shared" si="86"/>
        <v>1.2239716129575197E-2</v>
      </c>
      <c r="N474">
        <v>4518.4799999999996</v>
      </c>
      <c r="O474">
        <f t="shared" si="92"/>
        <v>-4.4089554014661745E-3</v>
      </c>
      <c r="P474">
        <f t="shared" si="93"/>
        <v>1.9734865673755024E-4</v>
      </c>
      <c r="Q474" s="8">
        <f t="shared" si="87"/>
        <v>1.4048083738985551E-2</v>
      </c>
      <c r="S474">
        <v>13303.6</v>
      </c>
      <c r="T474">
        <f t="shared" si="94"/>
        <v>-9.478881177820378E-3</v>
      </c>
      <c r="U474">
        <f t="shared" si="95"/>
        <v>2.2104928585779825E-4</v>
      </c>
      <c r="V474" s="8">
        <f t="shared" si="88"/>
        <v>1.4867726317692233E-2</v>
      </c>
    </row>
    <row r="475" spans="2:22" x14ac:dyDescent="0.25">
      <c r="B475" s="2">
        <v>473</v>
      </c>
      <c r="C475" s="1">
        <v>39673</v>
      </c>
      <c r="D475">
        <v>11532.96</v>
      </c>
      <c r="E475">
        <f t="shared" si="84"/>
        <v>-9.4060796377401206E-3</v>
      </c>
      <c r="F475">
        <f t="shared" si="89"/>
        <v>2.0383424133843235E-4</v>
      </c>
      <c r="G475" s="8">
        <f t="shared" si="85"/>
        <v>1.4277052964055023E-2</v>
      </c>
      <c r="I475">
        <v>5448.6</v>
      </c>
      <c r="J475">
        <f t="shared" si="90"/>
        <v>-1.5520823922666842E-2</v>
      </c>
      <c r="K475">
        <f t="shared" si="91"/>
        <v>1.3334157243044618E-4</v>
      </c>
      <c r="L475" s="8">
        <f t="shared" si="86"/>
        <v>1.1547362141651495E-2</v>
      </c>
      <c r="N475">
        <v>4402.97</v>
      </c>
      <c r="O475">
        <f t="shared" si="92"/>
        <v>-2.5563906446415458E-2</v>
      </c>
      <c r="P475">
        <f t="shared" si="93"/>
        <v>1.8173540762630536E-4</v>
      </c>
      <c r="Q475" s="8">
        <f t="shared" si="87"/>
        <v>1.348092755066599E-2</v>
      </c>
      <c r="S475">
        <v>13023.05</v>
      </c>
      <c r="T475">
        <f t="shared" si="94"/>
        <v>-2.1088276857392067E-2</v>
      </c>
      <c r="U475">
        <f t="shared" si="95"/>
        <v>2.0908482855574648E-4</v>
      </c>
      <c r="V475" s="8">
        <f t="shared" si="88"/>
        <v>1.4459765854112109E-2</v>
      </c>
    </row>
    <row r="476" spans="2:22" x14ac:dyDescent="0.25">
      <c r="B476" s="2">
        <v>474</v>
      </c>
      <c r="C476" s="1">
        <v>39674</v>
      </c>
      <c r="D476">
        <v>11615.93</v>
      </c>
      <c r="E476">
        <f t="shared" si="84"/>
        <v>7.1941635104952389E-3</v>
      </c>
      <c r="F476">
        <f t="shared" si="89"/>
        <v>2.0046810796877141E-4</v>
      </c>
      <c r="G476" s="8">
        <f t="shared" si="85"/>
        <v>1.4158676066948189E-2</v>
      </c>
      <c r="I476">
        <v>5497.4</v>
      </c>
      <c r="J476">
        <f t="shared" si="90"/>
        <v>8.9564291744667016E-3</v>
      </c>
      <c r="K476">
        <f t="shared" si="91"/>
        <v>1.4530386346744032E-4</v>
      </c>
      <c r="L476" s="8">
        <f t="shared" si="86"/>
        <v>1.2054205219235331E-2</v>
      </c>
      <c r="N476">
        <v>4420.91</v>
      </c>
      <c r="O476">
        <f t="shared" si="92"/>
        <v>4.0745224246360066E-3</v>
      </c>
      <c r="P476">
        <f t="shared" si="93"/>
        <v>2.2313833901030448E-4</v>
      </c>
      <c r="Q476" s="8">
        <f t="shared" si="87"/>
        <v>1.4937815737593783E-2</v>
      </c>
      <c r="S476">
        <v>12956.8</v>
      </c>
      <c r="T476">
        <f t="shared" si="94"/>
        <v>-5.0871339663135749E-3</v>
      </c>
      <c r="U476">
        <f t="shared" si="95"/>
        <v>2.3057255771446821E-4</v>
      </c>
      <c r="V476" s="8">
        <f t="shared" si="88"/>
        <v>1.5184615823736477E-2</v>
      </c>
    </row>
    <row r="477" spans="2:22" x14ac:dyDescent="0.25">
      <c r="B477" s="2">
        <v>475</v>
      </c>
      <c r="C477" s="1">
        <v>39675</v>
      </c>
      <c r="D477">
        <v>11659.9</v>
      </c>
      <c r="E477">
        <f t="shared" si="84"/>
        <v>3.7853189542291789E-3</v>
      </c>
      <c r="F477">
        <f t="shared" si="89"/>
        <v>1.9612877691663978E-4</v>
      </c>
      <c r="G477" s="8">
        <f t="shared" si="85"/>
        <v>1.4004598420398915E-2</v>
      </c>
      <c r="I477">
        <v>5454.8</v>
      </c>
      <c r="J477">
        <f t="shared" si="90"/>
        <v>-7.749117764761425E-3</v>
      </c>
      <c r="K477">
        <f t="shared" si="91"/>
        <v>1.3806491718553425E-4</v>
      </c>
      <c r="L477" s="8">
        <f t="shared" si="86"/>
        <v>1.1750102858508697E-2</v>
      </c>
      <c r="N477">
        <v>4453.62</v>
      </c>
      <c r="O477">
        <f t="shared" si="92"/>
        <v>7.3989291797390217E-3</v>
      </c>
      <c r="P477">
        <f t="shared" si="93"/>
        <v>2.0501281673892567E-4</v>
      </c>
      <c r="Q477" s="8">
        <f t="shared" si="87"/>
        <v>1.4318268636218755E-2</v>
      </c>
      <c r="S477">
        <v>13019.41</v>
      </c>
      <c r="T477">
        <f t="shared" si="94"/>
        <v>4.8322116571993534E-3</v>
      </c>
      <c r="U477">
        <f t="shared" si="95"/>
        <v>2.1190604608750226E-4</v>
      </c>
      <c r="V477" s="8">
        <f t="shared" si="88"/>
        <v>1.4556993030413331E-2</v>
      </c>
    </row>
    <row r="478" spans="2:22" x14ac:dyDescent="0.25">
      <c r="B478" s="2">
        <v>476</v>
      </c>
      <c r="C478" s="1">
        <v>39678</v>
      </c>
      <c r="D478">
        <v>11479.39</v>
      </c>
      <c r="E478">
        <f t="shared" si="84"/>
        <v>-1.5481264847897514E-2</v>
      </c>
      <c r="F478">
        <f t="shared" si="89"/>
        <v>1.9082395721105043E-4</v>
      </c>
      <c r="G478" s="8">
        <f t="shared" si="85"/>
        <v>1.3813904488270159E-2</v>
      </c>
      <c r="I478">
        <v>5450.2</v>
      </c>
      <c r="J478">
        <f t="shared" si="90"/>
        <v>-8.4329397961435129E-4</v>
      </c>
      <c r="K478">
        <f t="shared" si="91"/>
        <v>1.2938790199708611E-4</v>
      </c>
      <c r="L478" s="8">
        <f t="shared" si="86"/>
        <v>1.1374880306934492E-2</v>
      </c>
      <c r="N478">
        <v>4448.84</v>
      </c>
      <c r="O478">
        <f t="shared" si="92"/>
        <v>-1.0732842047592173E-3</v>
      </c>
      <c r="P478">
        <f t="shared" si="93"/>
        <v>1.9182533359182524E-4</v>
      </c>
      <c r="Q478" s="8">
        <f t="shared" si="87"/>
        <v>1.3850102295355989E-2</v>
      </c>
      <c r="S478">
        <v>13165.45</v>
      </c>
      <c r="T478">
        <f t="shared" si="94"/>
        <v>1.1217098163434509E-2</v>
      </c>
      <c r="U478">
        <f t="shared" si="95"/>
        <v>1.9471118433464323E-4</v>
      </c>
      <c r="V478" s="8">
        <f t="shared" si="88"/>
        <v>1.3953894952114382E-2</v>
      </c>
    </row>
    <row r="479" spans="2:22" x14ac:dyDescent="0.25">
      <c r="B479" s="2">
        <v>477</v>
      </c>
      <c r="C479" s="1">
        <v>39679</v>
      </c>
      <c r="D479">
        <v>11348.55</v>
      </c>
      <c r="E479">
        <f t="shared" si="84"/>
        <v>-1.1397818176749824E-2</v>
      </c>
      <c r="F479">
        <f t="shared" si="89"/>
        <v>1.9224924283985643E-4</v>
      </c>
      <c r="G479" s="8">
        <f t="shared" si="85"/>
        <v>1.3865397319942059E-2</v>
      </c>
      <c r="I479">
        <v>5320.4</v>
      </c>
      <c r="J479">
        <f t="shared" si="90"/>
        <v>-2.3815639793035151E-2</v>
      </c>
      <c r="K479">
        <f t="shared" si="91"/>
        <v>1.1507636495288716E-4</v>
      </c>
      <c r="L479" s="8">
        <f t="shared" si="86"/>
        <v>1.0727365238160168E-2</v>
      </c>
      <c r="N479">
        <v>4332.79</v>
      </c>
      <c r="O479">
        <f t="shared" si="92"/>
        <v>-2.6085451488477934E-2</v>
      </c>
      <c r="P479">
        <f t="shared" si="93"/>
        <v>1.7509195674839359E-4</v>
      </c>
      <c r="Q479" s="8">
        <f t="shared" si="87"/>
        <v>1.3232231737254059E-2</v>
      </c>
      <c r="S479">
        <v>12865.05</v>
      </c>
      <c r="T479">
        <f t="shared" si="94"/>
        <v>-2.2817298307312051E-2</v>
      </c>
      <c r="U479">
        <f t="shared" si="95"/>
        <v>1.8842912912427775E-4</v>
      </c>
      <c r="V479" s="8">
        <f t="shared" si="88"/>
        <v>1.3726949010041444E-2</v>
      </c>
    </row>
    <row r="480" spans="2:22" x14ac:dyDescent="0.25">
      <c r="B480" s="2">
        <v>478</v>
      </c>
      <c r="C480" s="1">
        <v>39680</v>
      </c>
      <c r="D480">
        <v>11417.43</v>
      </c>
      <c r="E480">
        <f t="shared" si="84"/>
        <v>6.0694978653661504E-3</v>
      </c>
      <c r="F480">
        <f t="shared" si="89"/>
        <v>1.9043022843345892E-4</v>
      </c>
      <c r="G480" s="8">
        <f t="shared" si="85"/>
        <v>1.3799645953192384E-2</v>
      </c>
      <c r="I480">
        <v>5371.8</v>
      </c>
      <c r="J480">
        <f t="shared" si="90"/>
        <v>9.6609277497933521E-3</v>
      </c>
      <c r="K480">
        <f t="shared" si="91"/>
        <v>1.6536023365518605E-4</v>
      </c>
      <c r="L480" s="8">
        <f t="shared" si="86"/>
        <v>1.285924700964975E-2</v>
      </c>
      <c r="N480">
        <v>4365.87</v>
      </c>
      <c r="O480">
        <f t="shared" si="92"/>
        <v>7.634803440739091E-3</v>
      </c>
      <c r="P480">
        <f t="shared" si="93"/>
        <v>2.1944192826527047E-4</v>
      </c>
      <c r="Q480" s="8">
        <f t="shared" si="87"/>
        <v>1.4813572434266842E-2</v>
      </c>
      <c r="S480">
        <v>12851.69</v>
      </c>
      <c r="T480">
        <f t="shared" si="94"/>
        <v>-1.0384724505539244E-3</v>
      </c>
      <c r="U480">
        <f t="shared" si="95"/>
        <v>2.1872325594473824E-4</v>
      </c>
      <c r="V480" s="8">
        <f t="shared" si="88"/>
        <v>1.4789295316029707E-2</v>
      </c>
    </row>
    <row r="481" spans="2:22" x14ac:dyDescent="0.25">
      <c r="B481" s="2">
        <v>479</v>
      </c>
      <c r="C481" s="1">
        <v>39681</v>
      </c>
      <c r="D481">
        <v>11430.21</v>
      </c>
      <c r="E481">
        <f t="shared" si="84"/>
        <v>1.1193412177695713E-3</v>
      </c>
      <c r="F481">
        <f t="shared" si="89"/>
        <v>1.8594852217562708E-4</v>
      </c>
      <c r="G481" s="8">
        <f t="shared" si="85"/>
        <v>1.3636294297778524E-2</v>
      </c>
      <c r="I481">
        <v>5370.2</v>
      </c>
      <c r="J481">
        <f t="shared" si="90"/>
        <v>-2.9785174429434525E-4</v>
      </c>
      <c r="K481">
        <f t="shared" si="91"/>
        <v>1.5734936260728362E-4</v>
      </c>
      <c r="L481" s="8">
        <f t="shared" si="86"/>
        <v>1.2543897424934709E-2</v>
      </c>
      <c r="N481">
        <v>4304.6099999999997</v>
      </c>
      <c r="O481">
        <f t="shared" si="92"/>
        <v>-1.4031567591339233E-2</v>
      </c>
      <c r="P481">
        <f t="shared" si="93"/>
        <v>2.0529935630849371E-4</v>
      </c>
      <c r="Q481" s="8">
        <f t="shared" si="87"/>
        <v>1.4328271225395397E-2</v>
      </c>
      <c r="S481">
        <v>12752.21</v>
      </c>
      <c r="T481">
        <f t="shared" si="94"/>
        <v>-7.7406162146769321E-3</v>
      </c>
      <c r="U481">
        <f t="shared" si="95"/>
        <v>1.9887569228732653E-4</v>
      </c>
      <c r="V481" s="8">
        <f t="shared" si="88"/>
        <v>1.4102329321332931E-2</v>
      </c>
    </row>
    <row r="482" spans="2:22" x14ac:dyDescent="0.25">
      <c r="B482" s="2">
        <v>480</v>
      </c>
      <c r="C482" s="1">
        <v>39682</v>
      </c>
      <c r="D482">
        <v>11628.06</v>
      </c>
      <c r="E482">
        <f t="shared" si="84"/>
        <v>1.7309393265740557E-2</v>
      </c>
      <c r="F482">
        <f t="shared" si="89"/>
        <v>1.8055921466971197E-4</v>
      </c>
      <c r="G482" s="8">
        <f t="shared" si="85"/>
        <v>1.3437232403650388E-2</v>
      </c>
      <c r="I482">
        <v>5505.6</v>
      </c>
      <c r="J482">
        <f t="shared" si="90"/>
        <v>2.5213213660571405E-2</v>
      </c>
      <c r="K482">
        <f t="shared" si="91"/>
        <v>1.3985870133896683E-4</v>
      </c>
      <c r="L482" s="8">
        <f t="shared" si="86"/>
        <v>1.1826187100624056E-2</v>
      </c>
      <c r="N482">
        <v>4400.45</v>
      </c>
      <c r="O482">
        <f t="shared" si="92"/>
        <v>2.2264502475253311E-2</v>
      </c>
      <c r="P482">
        <f t="shared" si="93"/>
        <v>2.0456090797110095E-4</v>
      </c>
      <c r="Q482" s="8">
        <f t="shared" si="87"/>
        <v>1.4302479084798585E-2</v>
      </c>
      <c r="S482">
        <v>12666.04</v>
      </c>
      <c r="T482">
        <f t="shared" si="94"/>
        <v>-6.7572601141291004E-3</v>
      </c>
      <c r="U482">
        <f t="shared" si="95"/>
        <v>1.8620372248713606E-4</v>
      </c>
      <c r="V482" s="8">
        <f t="shared" si="88"/>
        <v>1.3645648481737174E-2</v>
      </c>
    </row>
    <row r="483" spans="2:22" x14ac:dyDescent="0.25">
      <c r="B483" s="2">
        <v>481</v>
      </c>
      <c r="C483" s="1">
        <v>39686</v>
      </c>
      <c r="D483">
        <v>11412.87</v>
      </c>
      <c r="E483">
        <f t="shared" si="84"/>
        <v>-1.8506096459770478E-2</v>
      </c>
      <c r="F483">
        <f t="shared" si="89"/>
        <v>1.840331943405908E-4</v>
      </c>
      <c r="G483" s="8">
        <f t="shared" si="85"/>
        <v>1.3565883470699237E-2</v>
      </c>
      <c r="I483">
        <v>5470.7</v>
      </c>
      <c r="J483">
        <f t="shared" si="90"/>
        <v>-6.3390002906132921E-3</v>
      </c>
      <c r="K483">
        <f t="shared" si="91"/>
        <v>1.9500727037344686E-4</v>
      </c>
      <c r="L483" s="8">
        <f t="shared" si="86"/>
        <v>1.3964500362470791E-2</v>
      </c>
      <c r="N483">
        <v>4368.55</v>
      </c>
      <c r="O483">
        <f t="shared" si="92"/>
        <v>-7.2492585985523385E-3</v>
      </c>
      <c r="P483">
        <f t="shared" si="93"/>
        <v>2.301117993108416E-4</v>
      </c>
      <c r="Q483" s="8">
        <f t="shared" si="87"/>
        <v>1.51694363544214E-2</v>
      </c>
      <c r="S483">
        <v>12778.71</v>
      </c>
      <c r="T483">
        <f t="shared" si="94"/>
        <v>8.8954400901937979E-3</v>
      </c>
      <c r="U483">
        <f t="shared" si="95"/>
        <v>1.7338724865677353E-4</v>
      </c>
      <c r="V483" s="8">
        <f t="shared" si="88"/>
        <v>1.3167659194282541E-2</v>
      </c>
    </row>
    <row r="484" spans="2:22" x14ac:dyDescent="0.25">
      <c r="B484" s="2">
        <v>482</v>
      </c>
      <c r="C484" s="1">
        <v>39687</v>
      </c>
      <c r="D484">
        <v>11502.51</v>
      </c>
      <c r="E484">
        <f t="shared" si="84"/>
        <v>7.8542908137917474E-3</v>
      </c>
      <c r="F484">
        <f t="shared" si="89"/>
        <v>1.8865644953090907E-4</v>
      </c>
      <c r="G484" s="8">
        <f t="shared" si="85"/>
        <v>1.3735226591902627E-2</v>
      </c>
      <c r="I484">
        <v>5528.1</v>
      </c>
      <c r="J484">
        <f t="shared" si="90"/>
        <v>1.0492258760304997E-2</v>
      </c>
      <c r="K484">
        <f t="shared" si="91"/>
        <v>1.7778757657763703E-4</v>
      </c>
      <c r="L484" s="8">
        <f t="shared" si="86"/>
        <v>1.3333700783264827E-2</v>
      </c>
      <c r="N484">
        <v>4373.08</v>
      </c>
      <c r="O484">
        <f t="shared" si="92"/>
        <v>1.0369573428253643E-3</v>
      </c>
      <c r="P484">
        <f t="shared" si="93"/>
        <v>2.145292413994774E-4</v>
      </c>
      <c r="Q484" s="8">
        <f t="shared" si="87"/>
        <v>1.4646816766774868E-2</v>
      </c>
      <c r="S484">
        <v>12752.96</v>
      </c>
      <c r="T484">
        <f t="shared" si="94"/>
        <v>-2.0150703787784529E-3</v>
      </c>
      <c r="U484">
        <f t="shared" si="95"/>
        <v>1.6479159548902334E-4</v>
      </c>
      <c r="V484" s="8">
        <f t="shared" si="88"/>
        <v>1.2837117880935087E-2</v>
      </c>
    </row>
    <row r="485" spans="2:22" x14ac:dyDescent="0.25">
      <c r="B485" s="2">
        <v>483</v>
      </c>
      <c r="C485" s="1">
        <v>39688</v>
      </c>
      <c r="D485">
        <v>11715.18</v>
      </c>
      <c r="E485">
        <f t="shared" si="84"/>
        <v>1.8489008051286202E-2</v>
      </c>
      <c r="F485">
        <f t="shared" si="89"/>
        <v>1.8495164079054843E-4</v>
      </c>
      <c r="G485" s="8">
        <f t="shared" si="85"/>
        <v>1.3599692672650673E-2</v>
      </c>
      <c r="I485">
        <v>5601.2</v>
      </c>
      <c r="J485">
        <f t="shared" si="90"/>
        <v>1.3223349794685235E-2</v>
      </c>
      <c r="K485">
        <f t="shared" si="91"/>
        <v>1.7025791650648515E-4</v>
      </c>
      <c r="L485" s="8">
        <f t="shared" si="86"/>
        <v>1.3048291708361104E-2</v>
      </c>
      <c r="N485">
        <v>4461.49</v>
      </c>
      <c r="O485">
        <f t="shared" si="92"/>
        <v>2.0216872318823312E-2</v>
      </c>
      <c r="P485">
        <f t="shared" si="93"/>
        <v>1.9579665642983359E-4</v>
      </c>
      <c r="Q485" s="8">
        <f t="shared" si="87"/>
        <v>1.3992735845067382E-2</v>
      </c>
      <c r="S485">
        <v>12768.25</v>
      </c>
      <c r="T485">
        <f t="shared" si="94"/>
        <v>1.1989373447419951E-3</v>
      </c>
      <c r="U485">
        <f t="shared" si="95"/>
        <v>1.501341351453455E-4</v>
      </c>
      <c r="V485" s="8">
        <f t="shared" si="88"/>
        <v>1.2252923534624115E-2</v>
      </c>
    </row>
    <row r="486" spans="2:22" x14ac:dyDescent="0.25">
      <c r="B486" s="2">
        <v>484</v>
      </c>
      <c r="C486" s="1">
        <v>39689</v>
      </c>
      <c r="D486">
        <v>11543.55</v>
      </c>
      <c r="E486">
        <f t="shared" si="84"/>
        <v>-1.4650223043948194E-2</v>
      </c>
      <c r="F486">
        <f t="shared" si="89"/>
        <v>1.8952964940717985E-4</v>
      </c>
      <c r="G486" s="8">
        <f t="shared" si="85"/>
        <v>1.3766976770779409E-2</v>
      </c>
      <c r="I486">
        <v>5636.6</v>
      </c>
      <c r="J486">
        <f t="shared" si="90"/>
        <v>6.320074269799426E-3</v>
      </c>
      <c r="K486">
        <f t="shared" si="91"/>
        <v>1.7076942818885027E-4</v>
      </c>
      <c r="L486" s="8">
        <f t="shared" si="86"/>
        <v>1.3067877723213141E-2</v>
      </c>
      <c r="N486">
        <v>4482.6000000000004</v>
      </c>
      <c r="O486">
        <f t="shared" si="92"/>
        <v>4.7316031191374595E-3</v>
      </c>
      <c r="P486">
        <f t="shared" si="93"/>
        <v>2.1448284381580342E-4</v>
      </c>
      <c r="Q486" s="8">
        <f t="shared" si="87"/>
        <v>1.4645232801693643E-2</v>
      </c>
      <c r="S486">
        <v>13072.87</v>
      </c>
      <c r="T486">
        <f t="shared" si="94"/>
        <v>2.3857615569870639E-2</v>
      </c>
      <c r="U486">
        <f t="shared" si="95"/>
        <v>1.3657412135289717E-4</v>
      </c>
      <c r="V486" s="8">
        <f t="shared" si="88"/>
        <v>1.1686493116110461E-2</v>
      </c>
    </row>
    <row r="487" spans="2:22" x14ac:dyDescent="0.25">
      <c r="B487" s="2">
        <v>485</v>
      </c>
      <c r="C487" s="1">
        <v>39693</v>
      </c>
      <c r="D487">
        <v>11516.92</v>
      </c>
      <c r="E487">
        <f t="shared" si="84"/>
        <v>-2.3069159833845913E-3</v>
      </c>
      <c r="F487">
        <f t="shared" si="89"/>
        <v>1.9026203453353319E-4</v>
      </c>
      <c r="G487" s="8">
        <f t="shared" si="85"/>
        <v>1.379355046873477E-2</v>
      </c>
      <c r="I487">
        <v>5620.7</v>
      </c>
      <c r="J487">
        <f t="shared" si="90"/>
        <v>-2.820849448249041E-3</v>
      </c>
      <c r="K487">
        <f t="shared" si="91"/>
        <v>1.5621884061704308E-4</v>
      </c>
      <c r="L487" s="8">
        <f t="shared" si="86"/>
        <v>1.2498753562537469E-2</v>
      </c>
      <c r="N487">
        <v>4539.07</v>
      </c>
      <c r="O487">
        <f t="shared" si="92"/>
        <v>1.2597599607370575E-2</v>
      </c>
      <c r="P487">
        <f t="shared" si="93"/>
        <v>1.9762472746084043E-4</v>
      </c>
      <c r="Q487" s="8">
        <f t="shared" si="87"/>
        <v>1.4057906226065118E-2</v>
      </c>
      <c r="S487">
        <v>12609.47</v>
      </c>
      <c r="T487">
        <f t="shared" si="94"/>
        <v>-3.5447457214827456E-2</v>
      </c>
      <c r="U487">
        <f t="shared" si="95"/>
        <v>1.7602503872715899E-4</v>
      </c>
      <c r="V487" s="8">
        <f t="shared" si="88"/>
        <v>1.326744281039715E-2</v>
      </c>
    </row>
    <row r="488" spans="2:22" x14ac:dyDescent="0.25">
      <c r="B488" s="2">
        <v>486</v>
      </c>
      <c r="C488" s="1">
        <v>39694</v>
      </c>
      <c r="D488">
        <v>11532.88</v>
      </c>
      <c r="E488">
        <f t="shared" si="84"/>
        <v>1.385787172264731E-3</v>
      </c>
      <c r="F488">
        <f t="shared" si="89"/>
        <v>1.8486559045248472E-4</v>
      </c>
      <c r="G488" s="8">
        <f t="shared" si="85"/>
        <v>1.3596528617720212E-2</v>
      </c>
      <c r="I488">
        <v>5499.7</v>
      </c>
      <c r="J488">
        <f t="shared" si="90"/>
        <v>-2.1527567740672871E-2</v>
      </c>
      <c r="K488">
        <f t="shared" si="91"/>
        <v>1.3972905545950735E-4</v>
      </c>
      <c r="L488" s="8">
        <f t="shared" si="86"/>
        <v>1.1820704524668034E-2</v>
      </c>
      <c r="N488">
        <v>4447.13</v>
      </c>
      <c r="O488">
        <f t="shared" si="92"/>
        <v>-2.0255250524887171E-2</v>
      </c>
      <c r="P488">
        <f t="shared" si="93"/>
        <v>1.9420867544351551E-4</v>
      </c>
      <c r="Q488" s="8">
        <f t="shared" si="87"/>
        <v>1.3935877275705161E-2</v>
      </c>
      <c r="S488">
        <v>12689.59</v>
      </c>
      <c r="T488">
        <f t="shared" si="94"/>
        <v>6.3539546071326395E-3</v>
      </c>
      <c r="U488">
        <f t="shared" si="95"/>
        <v>2.7455821572186783E-4</v>
      </c>
      <c r="V488" s="8">
        <f t="shared" si="88"/>
        <v>1.6569798300578913E-2</v>
      </c>
    </row>
    <row r="489" spans="2:22" x14ac:dyDescent="0.25">
      <c r="B489" s="2">
        <v>487</v>
      </c>
      <c r="C489" s="1">
        <v>39695</v>
      </c>
      <c r="D489">
        <v>11188.23</v>
      </c>
      <c r="E489">
        <f t="shared" si="84"/>
        <v>-2.9884122612911922E-2</v>
      </c>
      <c r="F489">
        <f t="shared" si="89"/>
        <v>1.7952735895656108E-4</v>
      </c>
      <c r="G489" s="8">
        <f t="shared" si="85"/>
        <v>1.3398781995262147E-2</v>
      </c>
      <c r="I489">
        <v>5362.1</v>
      </c>
      <c r="J489">
        <f t="shared" si="90"/>
        <v>-2.5019546520719214E-2</v>
      </c>
      <c r="K489">
        <f t="shared" si="91"/>
        <v>1.7573203300043279E-4</v>
      </c>
      <c r="L489" s="8">
        <f t="shared" si="86"/>
        <v>1.3256395928020285E-2</v>
      </c>
      <c r="N489">
        <v>4304.01</v>
      </c>
      <c r="O489">
        <f t="shared" si="92"/>
        <v>-3.2182553691931626E-2</v>
      </c>
      <c r="P489">
        <f t="shared" si="93"/>
        <v>2.1317053505751009E-4</v>
      </c>
      <c r="Q489" s="8">
        <f t="shared" si="87"/>
        <v>1.4600360785183019E-2</v>
      </c>
      <c r="S489">
        <v>12557.66</v>
      </c>
      <c r="T489">
        <f t="shared" si="94"/>
        <v>-1.0396711004847303E-2</v>
      </c>
      <c r="U489">
        <f t="shared" si="95"/>
        <v>2.5320227019176648E-4</v>
      </c>
      <c r="V489" s="8">
        <f t="shared" si="88"/>
        <v>1.5912330759249773E-2</v>
      </c>
    </row>
    <row r="490" spans="2:22" x14ac:dyDescent="0.25">
      <c r="B490" s="2">
        <v>488</v>
      </c>
      <c r="C490" s="1">
        <v>39696</v>
      </c>
      <c r="D490">
        <v>11220.96</v>
      </c>
      <c r="E490">
        <f t="shared" si="84"/>
        <v>2.9253957060231661E-3</v>
      </c>
      <c r="F490">
        <f t="shared" si="89"/>
        <v>2.003478392441519E-4</v>
      </c>
      <c r="G490" s="8">
        <f t="shared" si="85"/>
        <v>1.4154428255643246E-2</v>
      </c>
      <c r="I490">
        <v>5240.7</v>
      </c>
      <c r="J490">
        <f t="shared" si="90"/>
        <v>-2.2640383431864482E-2</v>
      </c>
      <c r="K490">
        <f t="shared" si="91"/>
        <v>2.2580873523765969E-4</v>
      </c>
      <c r="L490" s="8">
        <f t="shared" si="86"/>
        <v>1.502693366051969E-2</v>
      </c>
      <c r="N490">
        <v>4196.66</v>
      </c>
      <c r="O490">
        <f t="shared" si="92"/>
        <v>-2.4941856547731154E-2</v>
      </c>
      <c r="P490">
        <f t="shared" si="93"/>
        <v>2.853566731243223E-4</v>
      </c>
      <c r="Q490" s="8">
        <f t="shared" si="87"/>
        <v>1.689250345935505E-2</v>
      </c>
      <c r="S490">
        <v>12212.23</v>
      </c>
      <c r="T490">
        <f t="shared" si="94"/>
        <v>-2.7507513342453951E-2</v>
      </c>
      <c r="U490">
        <f t="shared" si="95"/>
        <v>2.3996927376591874E-4</v>
      </c>
      <c r="V490" s="8">
        <f t="shared" si="88"/>
        <v>1.5490941668146541E-2</v>
      </c>
    </row>
    <row r="491" spans="2:22" x14ac:dyDescent="0.25">
      <c r="B491" s="2">
        <v>489</v>
      </c>
      <c r="C491" s="1">
        <v>39699</v>
      </c>
      <c r="D491">
        <v>11510.74</v>
      </c>
      <c r="E491">
        <f t="shared" si="84"/>
        <v>2.5824884858336603E-2</v>
      </c>
      <c r="F491">
        <f t="shared" si="89"/>
        <v>1.9475152423811056E-4</v>
      </c>
      <c r="G491" s="8">
        <f t="shared" si="85"/>
        <v>1.3955340348343732E-2</v>
      </c>
      <c r="I491">
        <v>5446.3</v>
      </c>
      <c r="J491">
        <f t="shared" si="90"/>
        <v>3.9231400385444766E-2</v>
      </c>
      <c r="K491">
        <f t="shared" si="91"/>
        <v>2.5770445053471835E-4</v>
      </c>
      <c r="L491" s="8">
        <f t="shared" si="86"/>
        <v>1.6053175714939347E-2</v>
      </c>
      <c r="N491">
        <v>4340.18</v>
      </c>
      <c r="O491">
        <f t="shared" si="92"/>
        <v>3.4198624620531672E-2</v>
      </c>
      <c r="P491">
        <f t="shared" si="93"/>
        <v>3.1490872231056648E-4</v>
      </c>
      <c r="Q491" s="8">
        <f t="shared" si="87"/>
        <v>1.7745667705402535E-2</v>
      </c>
      <c r="S491">
        <v>12624.46</v>
      </c>
      <c r="T491">
        <f t="shared" si="94"/>
        <v>3.3755505751201835E-2</v>
      </c>
      <c r="U491">
        <f t="shared" si="95"/>
        <v>2.8708786298853886E-4</v>
      </c>
      <c r="V491" s="8">
        <f t="shared" si="88"/>
        <v>1.6943667341769279E-2</v>
      </c>
    </row>
    <row r="492" spans="2:22" x14ac:dyDescent="0.25">
      <c r="B492" s="2">
        <v>490</v>
      </c>
      <c r="C492" s="1">
        <v>39700</v>
      </c>
      <c r="D492">
        <v>11230.73</v>
      </c>
      <c r="E492">
        <f t="shared" si="84"/>
        <v>-2.4325977304673743E-2</v>
      </c>
      <c r="F492">
        <f t="shared" si="89"/>
        <v>2.0852925558094144E-4</v>
      </c>
      <c r="G492" s="8">
        <f t="shared" si="85"/>
        <v>1.4440542080577911E-2</v>
      </c>
      <c r="I492">
        <v>5415.6</v>
      </c>
      <c r="J492">
        <f t="shared" si="90"/>
        <v>-5.6368543782016811E-3</v>
      </c>
      <c r="K492">
        <f t="shared" si="91"/>
        <v>4.0022264882110626E-4</v>
      </c>
      <c r="L492" s="8">
        <f t="shared" si="86"/>
        <v>2.0005565446172879E-2</v>
      </c>
      <c r="N492">
        <v>4293.34</v>
      </c>
      <c r="O492">
        <f t="shared" si="92"/>
        <v>-1.0792179126211388E-2</v>
      </c>
      <c r="P492">
        <f t="shared" si="93"/>
        <v>3.8991114423791279E-4</v>
      </c>
      <c r="Q492" s="8">
        <f t="shared" si="87"/>
        <v>1.9746167836770575E-2</v>
      </c>
      <c r="S492">
        <v>12400.65</v>
      </c>
      <c r="T492">
        <f t="shared" si="94"/>
        <v>-1.7728283031511805E-2</v>
      </c>
      <c r="U492">
        <f t="shared" si="95"/>
        <v>3.6481540416710489E-4</v>
      </c>
      <c r="V492" s="8">
        <f t="shared" si="88"/>
        <v>1.9100141469819139E-2</v>
      </c>
    </row>
    <row r="493" spans="2:22" x14ac:dyDescent="0.25">
      <c r="B493" s="2">
        <v>491</v>
      </c>
      <c r="C493" s="1">
        <v>39701</v>
      </c>
      <c r="D493">
        <v>11268.92</v>
      </c>
      <c r="E493">
        <f t="shared" si="84"/>
        <v>3.4004913304834603E-3</v>
      </c>
      <c r="F493">
        <f t="shared" si="89"/>
        <v>2.1971150116336448E-4</v>
      </c>
      <c r="G493" s="8">
        <f t="shared" si="85"/>
        <v>1.4822668489963758E-2</v>
      </c>
      <c r="I493">
        <v>5366.2</v>
      </c>
      <c r="J493">
        <f t="shared" si="90"/>
        <v>-9.1217962921930247E-3</v>
      </c>
      <c r="K493">
        <f t="shared" si="91"/>
        <v>3.5924349472100763E-4</v>
      </c>
      <c r="L493" s="8">
        <f t="shared" si="86"/>
        <v>1.8953719812242864E-2</v>
      </c>
      <c r="N493">
        <v>4283.66</v>
      </c>
      <c r="O493">
        <f t="shared" si="92"/>
        <v>-2.2546548840763347E-3</v>
      </c>
      <c r="P493">
        <f t="shared" si="93"/>
        <v>3.6591422108645948E-4</v>
      </c>
      <c r="Q493" s="8">
        <f t="shared" si="87"/>
        <v>1.9128884470518907E-2</v>
      </c>
      <c r="S493">
        <v>12346.63</v>
      </c>
      <c r="T493">
        <f t="shared" si="94"/>
        <v>-4.3562232624903083E-3</v>
      </c>
      <c r="U493">
        <f t="shared" si="95"/>
        <v>3.6020805330924292E-4</v>
      </c>
      <c r="V493" s="8">
        <f t="shared" si="88"/>
        <v>1.8979147855192099E-2</v>
      </c>
    </row>
    <row r="494" spans="2:22" x14ac:dyDescent="0.25">
      <c r="B494" s="2">
        <v>492</v>
      </c>
      <c r="C494" s="1">
        <v>39702</v>
      </c>
      <c r="D494">
        <v>11433.71</v>
      </c>
      <c r="E494">
        <f t="shared" si="84"/>
        <v>1.4623406679610739E-2</v>
      </c>
      <c r="F494">
        <f t="shared" si="89"/>
        <v>2.1363786185597193E-4</v>
      </c>
      <c r="G494" s="8">
        <f t="shared" si="85"/>
        <v>1.4616355970486349E-2</v>
      </c>
      <c r="I494">
        <v>5318.4</v>
      </c>
      <c r="J494">
        <f t="shared" si="90"/>
        <v>-8.9076068726473452E-3</v>
      </c>
      <c r="K494">
        <f t="shared" si="91"/>
        <v>3.2854250251946807E-4</v>
      </c>
      <c r="L494" s="8">
        <f t="shared" si="86"/>
        <v>1.8125741433648115E-2</v>
      </c>
      <c r="N494">
        <v>4249.07</v>
      </c>
      <c r="O494">
        <f t="shared" si="92"/>
        <v>-8.0748705546192148E-3</v>
      </c>
      <c r="P494">
        <f t="shared" si="93"/>
        <v>3.3424794184647974E-4</v>
      </c>
      <c r="Q494" s="8">
        <f t="shared" si="87"/>
        <v>1.8282449011182277E-2</v>
      </c>
      <c r="S494">
        <v>12102.5</v>
      </c>
      <c r="T494">
        <f t="shared" si="94"/>
        <v>-1.9773006885279564E-2</v>
      </c>
      <c r="U494">
        <f t="shared" si="95"/>
        <v>3.2909033113256433E-4</v>
      </c>
      <c r="V494" s="8">
        <f t="shared" si="88"/>
        <v>1.8140847034594728E-2</v>
      </c>
    </row>
    <row r="495" spans="2:22" x14ac:dyDescent="0.25">
      <c r="B495" s="2">
        <v>493</v>
      </c>
      <c r="C495" s="1">
        <v>39703</v>
      </c>
      <c r="D495">
        <v>11421.99</v>
      </c>
      <c r="E495">
        <f t="shared" si="84"/>
        <v>-1.0250391167870574E-3</v>
      </c>
      <c r="F495">
        <f t="shared" si="89"/>
        <v>2.13643877512927E-4</v>
      </c>
      <c r="G495" s="8">
        <f t="shared" si="85"/>
        <v>1.461656175415159E-2</v>
      </c>
      <c r="I495">
        <v>5416.7</v>
      </c>
      <c r="J495">
        <f t="shared" si="90"/>
        <v>1.8483002406738905E-2</v>
      </c>
      <c r="K495">
        <f t="shared" si="91"/>
        <v>3.0082659812145007E-4</v>
      </c>
      <c r="L495" s="8">
        <f t="shared" si="86"/>
        <v>1.7344353493902565E-2</v>
      </c>
      <c r="N495">
        <v>4332.66</v>
      </c>
      <c r="O495">
        <f t="shared" si="92"/>
        <v>1.9672540108776778E-2</v>
      </c>
      <c r="P495">
        <f t="shared" si="93"/>
        <v>3.1063677435534692E-4</v>
      </c>
      <c r="Q495" s="8">
        <f t="shared" si="87"/>
        <v>1.7624890761515286E-2</v>
      </c>
      <c r="S495">
        <v>12214.76</v>
      </c>
      <c r="T495">
        <f t="shared" si="94"/>
        <v>9.2757694691179681E-3</v>
      </c>
      <c r="U495">
        <f t="shared" si="95"/>
        <v>3.3473345352105424E-4</v>
      </c>
      <c r="V495" s="8">
        <f t="shared" si="88"/>
        <v>1.8295722273828224E-2</v>
      </c>
    </row>
    <row r="496" spans="2:22" x14ac:dyDescent="0.25">
      <c r="B496" s="2">
        <v>494</v>
      </c>
      <c r="C496" s="1">
        <v>39707</v>
      </c>
      <c r="D496">
        <v>11059.02</v>
      </c>
      <c r="E496">
        <f t="shared" si="84"/>
        <v>-3.1778175256675881E-2</v>
      </c>
      <c r="F496">
        <f t="shared" si="89"/>
        <v>2.0744053539029889E-4</v>
      </c>
      <c r="G496" s="8">
        <f t="shared" si="85"/>
        <v>1.4402796096255022E-2</v>
      </c>
      <c r="I496">
        <v>5025.6000000000004</v>
      </c>
      <c r="J496">
        <f t="shared" si="90"/>
        <v>-7.2202632599183914E-2</v>
      </c>
      <c r="K496">
        <f t="shared" si="91"/>
        <v>3.0536382780771383E-4</v>
      </c>
      <c r="L496" s="8">
        <f t="shared" si="86"/>
        <v>1.7474662451896283E-2</v>
      </c>
      <c r="N496">
        <v>4087.4</v>
      </c>
      <c r="O496">
        <f t="shared" si="92"/>
        <v>-5.6607257435386062E-2</v>
      </c>
      <c r="P496">
        <f t="shared" si="93"/>
        <v>3.1733913816713472E-4</v>
      </c>
      <c r="Q496" s="8">
        <f t="shared" si="87"/>
        <v>1.7814015217438618E-2</v>
      </c>
      <c r="S496">
        <v>11609.72</v>
      </c>
      <c r="T496">
        <f t="shared" si="94"/>
        <v>-4.9533515189819598E-2</v>
      </c>
      <c r="U496">
        <f t="shared" si="95"/>
        <v>3.1205448095384563E-4</v>
      </c>
      <c r="V496" s="8">
        <f t="shared" si="88"/>
        <v>1.7665063853658881E-2</v>
      </c>
    </row>
    <row r="497" spans="2:22" x14ac:dyDescent="0.25">
      <c r="B497" s="2">
        <v>495</v>
      </c>
      <c r="C497" s="1">
        <v>39708</v>
      </c>
      <c r="D497">
        <v>10609.66</v>
      </c>
      <c r="E497">
        <f t="shared" si="84"/>
        <v>-4.0632895138990668E-2</v>
      </c>
      <c r="F497">
        <f t="shared" si="89"/>
        <v>2.3085443624859908E-4</v>
      </c>
      <c r="G497" s="8">
        <f t="shared" si="85"/>
        <v>1.5193894703090419E-2</v>
      </c>
      <c r="I497">
        <v>4912.3999999999996</v>
      </c>
      <c r="J497">
        <f t="shared" si="90"/>
        <v>-2.2524673670805618E-2</v>
      </c>
      <c r="K497">
        <f t="shared" si="91"/>
        <v>8.5121973153582905E-4</v>
      </c>
      <c r="L497" s="8">
        <f t="shared" si="86"/>
        <v>2.9175670198571771E-2</v>
      </c>
      <c r="N497">
        <v>4000.11</v>
      </c>
      <c r="O497">
        <f t="shared" si="92"/>
        <v>-2.1355874149826287E-2</v>
      </c>
      <c r="P497">
        <f t="shared" si="93"/>
        <v>5.7070416311886607E-4</v>
      </c>
      <c r="Q497" s="8">
        <f t="shared" si="87"/>
        <v>2.388941529462088E-2</v>
      </c>
      <c r="S497">
        <v>11749.79</v>
      </c>
      <c r="T497">
        <f t="shared" si="94"/>
        <v>1.2064890453861207E-2</v>
      </c>
      <c r="U497">
        <f t="shared" si="95"/>
        <v>5.0734443148169994E-4</v>
      </c>
      <c r="V497" s="8">
        <f t="shared" si="88"/>
        <v>2.2524307569417087E-2</v>
      </c>
    </row>
    <row r="498" spans="2:22" x14ac:dyDescent="0.25">
      <c r="B498" s="2">
        <v>496</v>
      </c>
      <c r="C498" s="1">
        <v>39709</v>
      </c>
      <c r="D498">
        <v>11019.69</v>
      </c>
      <c r="E498">
        <f t="shared" si="84"/>
        <v>3.8646855789912275E-2</v>
      </c>
      <c r="F498">
        <f t="shared" si="89"/>
        <v>2.72294376416477E-4</v>
      </c>
      <c r="G498" s="8">
        <f t="shared" si="85"/>
        <v>1.6501344685099967E-2</v>
      </c>
      <c r="I498">
        <v>4880</v>
      </c>
      <c r="J498">
        <f t="shared" si="90"/>
        <v>-6.59555410797159E-3</v>
      </c>
      <c r="K498">
        <f t="shared" si="91"/>
        <v>8.1297546608251553E-4</v>
      </c>
      <c r="L498" s="8">
        <f t="shared" si="86"/>
        <v>2.8512724634494606E-2</v>
      </c>
      <c r="N498">
        <v>3957.86</v>
      </c>
      <c r="O498">
        <f t="shared" si="92"/>
        <v>-1.0562209539237671E-2</v>
      </c>
      <c r="P498">
        <f t="shared" si="93"/>
        <v>5.6064423620230219E-4</v>
      </c>
      <c r="Q498" s="8">
        <f t="shared" si="87"/>
        <v>2.3677927193956446E-2</v>
      </c>
      <c r="S498">
        <v>11489.3</v>
      </c>
      <c r="T498">
        <f t="shared" si="94"/>
        <v>-2.2169757927588629E-2</v>
      </c>
      <c r="U498">
        <f t="shared" si="95"/>
        <v>4.743525698704561E-4</v>
      </c>
      <c r="V498" s="8">
        <f t="shared" si="88"/>
        <v>2.1779636587198972E-2</v>
      </c>
    </row>
    <row r="499" spans="2:22" x14ac:dyDescent="0.25">
      <c r="B499" s="2">
        <v>497</v>
      </c>
      <c r="C499" s="1">
        <v>39710</v>
      </c>
      <c r="D499">
        <v>11388.44</v>
      </c>
      <c r="E499">
        <f t="shared" si="84"/>
        <v>3.3462828809158879E-2</v>
      </c>
      <c r="F499">
        <f t="shared" si="89"/>
        <v>3.0793074768446787E-4</v>
      </c>
      <c r="G499" s="8">
        <f t="shared" si="85"/>
        <v>1.7547955655416614E-2</v>
      </c>
      <c r="I499">
        <v>5311.3</v>
      </c>
      <c r="J499">
        <f t="shared" si="90"/>
        <v>8.838114754098364E-2</v>
      </c>
      <c r="K499">
        <f t="shared" si="91"/>
        <v>7.273939066744057E-4</v>
      </c>
      <c r="L499" s="8">
        <f t="shared" si="86"/>
        <v>2.6970241131187643E-2</v>
      </c>
      <c r="N499">
        <v>4324.87</v>
      </c>
      <c r="O499">
        <f t="shared" si="92"/>
        <v>9.2729404274026817E-2</v>
      </c>
      <c r="P499">
        <f t="shared" si="93"/>
        <v>5.2123291061909733E-4</v>
      </c>
      <c r="Q499" s="8">
        <f t="shared" si="87"/>
        <v>2.2830525850691598E-2</v>
      </c>
      <c r="S499">
        <v>11920.86</v>
      </c>
      <c r="T499">
        <f t="shared" si="94"/>
        <v>3.7561905425047767E-2</v>
      </c>
      <c r="U499">
        <f t="shared" si="95"/>
        <v>4.7591611870580886E-4</v>
      </c>
      <c r="V499" s="8">
        <f t="shared" si="88"/>
        <v>2.1815501798166569E-2</v>
      </c>
    </row>
    <row r="500" spans="2:22" x14ac:dyDescent="0.25">
      <c r="B500" s="2">
        <v>498</v>
      </c>
      <c r="C500" s="1">
        <v>39713</v>
      </c>
      <c r="D500">
        <v>11015.69</v>
      </c>
      <c r="E500">
        <f t="shared" si="84"/>
        <v>-3.273055835566592E-2</v>
      </c>
      <c r="F500">
        <f t="shared" si="89"/>
        <v>3.3161946825419357E-4</v>
      </c>
      <c r="G500" s="8">
        <f t="shared" si="85"/>
        <v>1.8210421968043289E-2</v>
      </c>
      <c r="I500">
        <v>5236.3</v>
      </c>
      <c r="J500">
        <f t="shared" si="90"/>
        <v>-1.4120836706644324E-2</v>
      </c>
      <c r="K500">
        <f t="shared" si="91"/>
        <v>1.5152638012243802E-3</v>
      </c>
      <c r="L500" s="8">
        <f t="shared" si="86"/>
        <v>3.8926389522075895E-2</v>
      </c>
      <c r="N500">
        <v>4223.51</v>
      </c>
      <c r="O500">
        <f t="shared" si="92"/>
        <v>-2.3436542601280426E-2</v>
      </c>
      <c r="P500">
        <f t="shared" si="93"/>
        <v>1.2301100500074977E-3</v>
      </c>
      <c r="Q500" s="8">
        <f t="shared" si="87"/>
        <v>3.5072924742705701E-2</v>
      </c>
      <c r="S500">
        <v>12090.59</v>
      </c>
      <c r="T500">
        <f t="shared" si="94"/>
        <v>1.4238066716663023E-2</v>
      </c>
      <c r="U500">
        <f t="shared" si="95"/>
        <v>5.611792848695524E-4</v>
      </c>
      <c r="V500" s="8">
        <f t="shared" si="88"/>
        <v>2.3689222968885079E-2</v>
      </c>
    </row>
    <row r="501" spans="2:22" x14ac:dyDescent="0.25">
      <c r="B501" s="2">
        <v>499</v>
      </c>
      <c r="C501" s="1">
        <v>39715</v>
      </c>
      <c r="D501">
        <v>10825.17</v>
      </c>
      <c r="E501">
        <f t="shared" si="84"/>
        <v>-1.7295330569396961E-2</v>
      </c>
      <c r="F501">
        <f t="shared" si="89"/>
        <v>3.5320259769428436E-4</v>
      </c>
      <c r="G501" s="8">
        <f t="shared" si="85"/>
        <v>1.8793685048289075E-2</v>
      </c>
      <c r="I501">
        <v>5095.6000000000004</v>
      </c>
      <c r="J501">
        <f t="shared" si="90"/>
        <v>-2.6870118213242138E-2</v>
      </c>
      <c r="K501">
        <f t="shared" si="91"/>
        <v>1.3689121046087432E-3</v>
      </c>
      <c r="L501" s="8">
        <f t="shared" si="86"/>
        <v>3.6998812205376853E-2</v>
      </c>
      <c r="N501">
        <v>4114.54</v>
      </c>
      <c r="O501">
        <f t="shared" si="92"/>
        <v>-2.5800814961962976E-2</v>
      </c>
      <c r="P501">
        <f t="shared" si="93"/>
        <v>1.1703600908520215E-3</v>
      </c>
      <c r="Q501" s="8">
        <f t="shared" si="87"/>
        <v>3.4210526024193513E-2</v>
      </c>
      <c r="S501">
        <v>12115.03</v>
      </c>
      <c r="T501">
        <f t="shared" si="94"/>
        <v>2.0214067303581142E-3</v>
      </c>
      <c r="U501">
        <f t="shared" si="95"/>
        <v>5.2849073924058222E-4</v>
      </c>
      <c r="V501" s="8">
        <f t="shared" si="88"/>
        <v>2.2988926448196362E-2</v>
      </c>
    </row>
    <row r="502" spans="2:22" x14ac:dyDescent="0.25">
      <c r="B502" s="2">
        <v>500</v>
      </c>
      <c r="C502" s="1">
        <v>39716</v>
      </c>
      <c r="D502">
        <v>11022.06</v>
      </c>
      <c r="E502">
        <f t="shared" si="84"/>
        <v>1.818816702185734E-2</v>
      </c>
      <c r="F502">
        <f t="shared" si="89"/>
        <v>3.5162474655488788E-4</v>
      </c>
      <c r="G502" s="8">
        <f t="shared" si="85"/>
        <v>1.8751659834662315E-2</v>
      </c>
      <c r="I502">
        <v>5197</v>
      </c>
      <c r="J502">
        <f t="shared" si="90"/>
        <v>1.9899521155506639E-2</v>
      </c>
      <c r="K502">
        <f t="shared" si="91"/>
        <v>1.2969623586403139E-3</v>
      </c>
      <c r="L502" s="8">
        <f t="shared" si="86"/>
        <v>3.6013363611863775E-2</v>
      </c>
      <c r="N502">
        <v>4226.8100000000004</v>
      </c>
      <c r="O502">
        <f t="shared" si="92"/>
        <v>2.7286160785895977E-2</v>
      </c>
      <c r="P502">
        <f t="shared" si="93"/>
        <v>1.1260698645498414E-3</v>
      </c>
      <c r="Q502" s="8">
        <f t="shared" si="87"/>
        <v>3.3556964471624089E-2</v>
      </c>
      <c r="S502">
        <v>12006.53</v>
      </c>
      <c r="T502">
        <f t="shared" si="94"/>
        <v>-8.9558176909178104E-3</v>
      </c>
      <c r="U502">
        <f t="shared" si="95"/>
        <v>4.8066899814891271E-4</v>
      </c>
      <c r="V502" s="8">
        <f t="shared" si="88"/>
        <v>2.192416470812315E-2</v>
      </c>
    </row>
    <row r="503" spans="2:22" x14ac:dyDescent="0.25">
      <c r="B503" s="2">
        <v>501</v>
      </c>
      <c r="F503">
        <f t="shared" si="89"/>
        <v>3.5101736771486075E-4</v>
      </c>
      <c r="G503" s="8">
        <f t="shared" si="85"/>
        <v>1.8735457499481051E-2</v>
      </c>
      <c r="K503">
        <f t="shared" si="91"/>
        <v>1.1967555607978052E-3</v>
      </c>
      <c r="L503" s="8">
        <f>SQRT(K503)</f>
        <v>3.4594155009160223E-2</v>
      </c>
      <c r="P503">
        <f t="shared" si="93"/>
        <v>1.0925865677917841E-3</v>
      </c>
      <c r="Q503" s="8">
        <f>SQRT(P503)</f>
        <v>3.3054297266645744E-2</v>
      </c>
      <c r="U503">
        <f t="shared" si="95"/>
        <v>4.4414986049347245E-4</v>
      </c>
      <c r="V503" s="8">
        <f>SQRT(U503)</f>
        <v>2.1074863237835553E-2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0"/>
  <sheetViews>
    <sheetView workbookViewId="0">
      <selection activeCell="I1" sqref="I1:I1048576"/>
    </sheetView>
  </sheetViews>
  <sheetFormatPr defaultRowHeight="15" x14ac:dyDescent="0.25"/>
  <cols>
    <col min="2" max="2" width="12.5703125" style="4" bestFit="1" customWidth="1"/>
    <col min="3" max="4" width="9.140625" style="4"/>
    <col min="5" max="5" width="9.7109375" style="4" customWidth="1"/>
    <col min="7" max="7" width="14.42578125" style="5" bestFit="1" customWidth="1"/>
    <col min="8" max="8" width="14.5703125" style="5" customWidth="1"/>
    <col min="9" max="9" width="13.7109375" style="5" customWidth="1"/>
    <col min="10" max="10" width="12.7109375" customWidth="1"/>
    <col min="11" max="11" width="10.5703125" customWidth="1"/>
  </cols>
  <sheetData>
    <row r="1" spans="1:16" x14ac:dyDescent="0.25">
      <c r="A1" t="s">
        <v>3</v>
      </c>
      <c r="B1" s="3" t="s">
        <v>1</v>
      </c>
      <c r="C1" s="3" t="s">
        <v>4</v>
      </c>
      <c r="D1" s="3" t="s">
        <v>5</v>
      </c>
      <c r="E1" s="3" t="s">
        <v>6</v>
      </c>
      <c r="G1" s="6" t="s">
        <v>7</v>
      </c>
      <c r="I1" s="5" t="s">
        <v>8</v>
      </c>
      <c r="K1" t="s">
        <v>31</v>
      </c>
      <c r="L1" t="s">
        <v>1</v>
      </c>
      <c r="M1" t="s">
        <v>4</v>
      </c>
      <c r="N1" t="s">
        <v>33</v>
      </c>
      <c r="O1" t="s">
        <v>6</v>
      </c>
      <c r="P1" t="s">
        <v>42</v>
      </c>
    </row>
    <row r="2" spans="1:16" x14ac:dyDescent="0.25">
      <c r="A2">
        <f>Data!A2</f>
        <v>0</v>
      </c>
      <c r="B2" s="4">
        <f>'Data with Vol Ests'!D$502*('Data with Vol Ests'!D2+('Data with Vol Ests'!D3-'Data with Vol Ests'!D2)*('Data with Vol Ests'!G$503/'Data with Vol Ests'!G3))/'Data with Vol Ests'!D2</f>
        <v>10946.051828070578</v>
      </c>
      <c r="C2" s="4">
        <f>'Data with Vol Ests'!I$502*('Data with Vol Ests'!I2+('Data with Vol Ests'!I3-'Data with Vol Ests'!I2)*('Data with Vol Ests'!L$503/'Data with Vol Ests'!L3))/'Data with Vol Ests'!I2</f>
        <v>5171.3228558209903</v>
      </c>
      <c r="D2" s="4">
        <f>'Data with Vol Ests'!N$502*('Data with Vol Ests'!N2+('Data with Vol Ests'!N3-'Data with Vol Ests'!N2)*('Data with Vol Ests'!Q$503/'Data with Vol Ests'!Q3))/'Data with Vol Ests'!N2</f>
        <v>4251.2111757731709</v>
      </c>
      <c r="E2" s="4">
        <f>'Data with Vol Ests'!S$502*('Data with Vol Ests'!S2+('Data with Vol Ests'!S3-'Data with Vol Ests'!S2)*('Data with Vol Ests'!V$503/'Data with Vol Ests'!V3))/'Data with Vol Ests'!S2</f>
        <v>12359.389450557925</v>
      </c>
      <c r="G2" s="5">
        <f>$L$2*B2/Data!C$501+$M$2*C2/Data!D$501+$N$2*D2/Data!E$501+$O$2*E2/Data!F$501</f>
        <v>50969.289448485804</v>
      </c>
      <c r="I2" s="5">
        <f>$P$2-G2</f>
        <v>-969.28944848580431</v>
      </c>
      <c r="K2" t="s">
        <v>32</v>
      </c>
      <c r="L2" s="17">
        <v>10000</v>
      </c>
      <c r="M2" s="17">
        <v>15000</v>
      </c>
      <c r="N2" s="17">
        <v>10000</v>
      </c>
      <c r="O2" s="17">
        <v>15000</v>
      </c>
      <c r="P2" s="20">
        <f>SUM(L2:O2)</f>
        <v>50000</v>
      </c>
    </row>
    <row r="3" spans="1:16" x14ac:dyDescent="0.25">
      <c r="A3">
        <f>Data!A3</f>
        <v>1</v>
      </c>
      <c r="B3" s="4">
        <f>'Data with Vol Ests'!D$502*('Data with Vol Ests'!D3+('Data with Vol Ests'!D4-'Data with Vol Ests'!D3)*('Data with Vol Ests'!G$503/'Data with Vol Ests'!G4))/'Data with Vol Ests'!D3</f>
        <v>10857.616238325596</v>
      </c>
      <c r="C3" s="4">
        <f>'Data with Vol Ests'!I$502*('Data with Vol Ests'!I3+('Data with Vol Ests'!I4-'Data with Vol Ests'!I3)*('Data with Vol Ests'!L$503/'Data with Vol Ests'!L4))/'Data with Vol Ests'!I3</f>
        <v>5304.9881909701489</v>
      </c>
      <c r="D3" s="4">
        <f>'Data with Vol Ests'!N$502*('Data with Vol Ests'!N3+('Data with Vol Ests'!N4-'Data with Vol Ests'!N3)*('Data with Vol Ests'!Q$503/'Data with Vol Ests'!Q4))/'Data with Vol Ests'!N3</f>
        <v>4352.2013159556618</v>
      </c>
      <c r="E3" s="4">
        <f>'Data with Vol Ests'!S$502*('Data with Vol Ests'!S3+('Data with Vol Ests'!S4-'Data with Vol Ests'!S3)*('Data with Vol Ests'!V$503/'Data with Vol Ests'!V4))/'Data with Vol Ests'!S3</f>
        <v>12211.54616401336</v>
      </c>
      <c r="G3" s="5">
        <f>$L$2*B3/Data!C$501+$M$2*C3/Data!D$501+$N$2*D3/Data!E$501+$O$2*E3/Data!F$501</f>
        <v>51343.465391347403</v>
      </c>
      <c r="I3" s="5">
        <f t="shared" ref="I3:I66" si="0">$P$2-G3</f>
        <v>-1343.4653913474031</v>
      </c>
    </row>
    <row r="4" spans="1:16" x14ac:dyDescent="0.25">
      <c r="A4">
        <f>Data!A4</f>
        <v>2</v>
      </c>
      <c r="B4" s="4">
        <f>'Data with Vol Ests'!D$502*('Data with Vol Ests'!D4+('Data with Vol Ests'!D5-'Data with Vol Ests'!D4)*('Data with Vol Ests'!G$503/'Data with Vol Ests'!G5))/'Data with Vol Ests'!D4</f>
        <v>11104.569544397391</v>
      </c>
      <c r="C4" s="4">
        <f>'Data with Vol Ests'!I$502*('Data with Vol Ests'!I4+('Data with Vol Ests'!I5-'Data with Vol Ests'!I4)*('Data with Vol Ests'!L$503/'Data with Vol Ests'!L5))/'Data with Vol Ests'!I4</f>
        <v>5099.6703637140999</v>
      </c>
      <c r="D4" s="4">
        <f>'Data with Vol Ests'!N$502*('Data with Vol Ests'!N4+('Data with Vol Ests'!N5-'Data with Vol Ests'!N4)*('Data with Vol Ests'!Q$503/'Data with Vol Ests'!Q5))/'Data with Vol Ests'!N4</f>
        <v>4120.7699682760276</v>
      </c>
      <c r="E4" s="4">
        <f>'Data with Vol Ests'!S$502*('Data with Vol Ests'!S4+('Data with Vol Ests'!S5-'Data with Vol Ests'!S4)*('Data with Vol Ests'!V$503/'Data with Vol Ests'!V5))/'Data with Vol Ests'!S4</f>
        <v>11979.000708443567</v>
      </c>
      <c r="G4" s="5">
        <f>$L$2*B4/Data!C$501+$M$2*C4/Data!D$501+$N$2*D4/Data!E$501+$O$2*E4/Data!F$501</f>
        <v>50116.802957123815</v>
      </c>
      <c r="I4" s="5">
        <f t="shared" si="0"/>
        <v>-116.80295712381485</v>
      </c>
    </row>
    <row r="5" spans="1:16" x14ac:dyDescent="0.25">
      <c r="A5">
        <f>Data!A5</f>
        <v>3</v>
      </c>
      <c r="B5" s="4">
        <f>'Data with Vol Ests'!D$502*('Data with Vol Ests'!D5+('Data with Vol Ests'!D6-'Data with Vol Ests'!D5)*('Data with Vol Ests'!G$503/'Data with Vol Ests'!G6))/'Data with Vol Ests'!D5</f>
        <v>10959.318151318055</v>
      </c>
      <c r="C5" s="4">
        <f>'Data with Vol Ests'!I$502*('Data with Vol Ests'!I5+('Data with Vol Ests'!I6-'Data with Vol Ests'!I5)*('Data with Vol Ests'!L$503/'Data with Vol Ests'!L6))/'Data with Vol Ests'!I5</f>
        <v>5187.923364229996</v>
      </c>
      <c r="D5" s="4">
        <f>'Data with Vol Ests'!N$502*('Data with Vol Ests'!N5+('Data with Vol Ests'!N6-'Data with Vol Ests'!N5)*('Data with Vol Ests'!Q$503/'Data with Vol Ests'!Q6))/'Data with Vol Ests'!N5</f>
        <v>4246.7854977529605</v>
      </c>
      <c r="E5" s="4">
        <f>'Data with Vol Ests'!S$502*('Data with Vol Ests'!S5+('Data with Vol Ests'!S6-'Data with Vol Ests'!S5)*('Data with Vol Ests'!V$503/'Data with Vol Ests'!V6))/'Data with Vol Ests'!S5</f>
        <v>11932.358217066245</v>
      </c>
      <c r="G5" s="5">
        <f>$L$2*B5/Data!C$501+$M$2*C5/Data!D$501+$N$2*D5/Data!E$501+$O$2*E5/Data!F$501</f>
        <v>50490.934700868784</v>
      </c>
      <c r="I5" s="5">
        <f t="shared" si="0"/>
        <v>-490.93470086878369</v>
      </c>
    </row>
    <row r="6" spans="1:16" x14ac:dyDescent="0.25">
      <c r="A6">
        <f>Data!A6</f>
        <v>4</v>
      </c>
      <c r="B6" s="4">
        <f>'Data with Vol Ests'!D$502*('Data with Vol Ests'!D6+('Data with Vol Ests'!D7-'Data with Vol Ests'!D6)*('Data with Vol Ests'!G$503/'Data with Vol Ests'!G7))/'Data with Vol Ests'!D6</f>
        <v>11039.347786928633</v>
      </c>
      <c r="C6" s="4">
        <f>'Data with Vol Ests'!I$502*('Data with Vol Ests'!I6+('Data with Vol Ests'!I7-'Data with Vol Ests'!I6)*('Data with Vol Ests'!L$503/'Data with Vol Ests'!L7))/'Data with Vol Ests'!I6</f>
        <v>5345.2704737924105</v>
      </c>
      <c r="D6" s="4">
        <f>'Data with Vol Ests'!N$502*('Data with Vol Ests'!N6+('Data with Vol Ests'!N7-'Data with Vol Ests'!N6)*('Data with Vol Ests'!Q$503/'Data with Vol Ests'!Q7))/'Data with Vol Ests'!N6</f>
        <v>4371.044181429992</v>
      </c>
      <c r="E6" s="4">
        <f>'Data with Vol Ests'!S$502*('Data with Vol Ests'!S6+('Data with Vol Ests'!S7-'Data with Vol Ests'!S6)*('Data with Vol Ests'!V$503/'Data with Vol Ests'!V7))/'Data with Vol Ests'!S6</f>
        <v>12351.411843261942</v>
      </c>
      <c r="G6" s="5">
        <f>$L$2*B6/Data!C$501+$M$2*C6/Data!D$501+$N$2*D6/Data!E$501+$O$2*E6/Data!F$501</f>
        <v>51848.891600605923</v>
      </c>
      <c r="I6" s="5">
        <f t="shared" si="0"/>
        <v>-1848.8916006059226</v>
      </c>
    </row>
    <row r="7" spans="1:16" x14ac:dyDescent="0.25">
      <c r="A7">
        <f>Data!A7</f>
        <v>5</v>
      </c>
      <c r="B7" s="4">
        <f>'Data with Vol Ests'!D$502*('Data with Vol Ests'!D7+('Data with Vol Ests'!D8-'Data with Vol Ests'!D7)*('Data with Vol Ests'!G$503/'Data with Vol Ests'!G8))/'Data with Vol Ests'!D7</f>
        <v>11257.650347313114</v>
      </c>
      <c r="C7" s="4">
        <f>'Data with Vol Ests'!I$502*('Data with Vol Ests'!I7+('Data with Vol Ests'!I8-'Data with Vol Ests'!I7)*('Data with Vol Ests'!L$503/'Data with Vol Ests'!L8))/'Data with Vol Ests'!I7</f>
        <v>5276.5511161316563</v>
      </c>
      <c r="D7" s="4">
        <f>'Data with Vol Ests'!N$502*('Data with Vol Ests'!N7+('Data with Vol Ests'!N8-'Data with Vol Ests'!N7)*('Data with Vol Ests'!Q$503/'Data with Vol Ests'!Q8))/'Data with Vol Ests'!N7</f>
        <v>4384.3338245337827</v>
      </c>
      <c r="E7" s="4">
        <f>'Data with Vol Ests'!S$502*('Data with Vol Ests'!S7+('Data with Vol Ests'!S8-'Data with Vol Ests'!S7)*('Data with Vol Ests'!V$503/'Data with Vol Ests'!V8))/'Data with Vol Ests'!S7</f>
        <v>11960.856737748702</v>
      </c>
      <c r="G7" s="5">
        <f>$L$2*B7/Data!C$501+$M$2*C7/Data!D$501+$N$2*D7/Data!E$501+$O$2*E7/Data!F$501</f>
        <v>51397.003983228744</v>
      </c>
      <c r="I7" s="5">
        <f t="shared" si="0"/>
        <v>-1397.0039832287439</v>
      </c>
    </row>
    <row r="8" spans="1:16" x14ac:dyDescent="0.25">
      <c r="A8">
        <f>Data!A8</f>
        <v>6</v>
      </c>
      <c r="B8" s="4">
        <f>'Data with Vol Ests'!D$502*('Data with Vol Ests'!D8+('Data with Vol Ests'!D9-'Data with Vol Ests'!D8)*('Data with Vol Ests'!G$503/'Data with Vol Ests'!G9))/'Data with Vol Ests'!D8</f>
        <v>11191.647666856095</v>
      </c>
      <c r="C8" s="4">
        <f>'Data with Vol Ests'!I$502*('Data with Vol Ests'!I8+('Data with Vol Ests'!I9-'Data with Vol Ests'!I8)*('Data with Vol Ests'!L$503/'Data with Vol Ests'!L9))/'Data with Vol Ests'!I8</f>
        <v>5193.0044171836671</v>
      </c>
      <c r="D8" s="4">
        <f>'Data with Vol Ests'!N$502*('Data with Vol Ests'!N8+('Data with Vol Ests'!N9-'Data with Vol Ests'!N8)*('Data with Vol Ests'!Q$503/'Data with Vol Ests'!Q9))/'Data with Vol Ests'!N8</f>
        <v>4277.0958087101526</v>
      </c>
      <c r="E8" s="4">
        <f>'Data with Vol Ests'!S$502*('Data with Vol Ests'!S8+('Data with Vol Ests'!S9-'Data with Vol Ests'!S8)*('Data with Vol Ests'!V$503/'Data with Vol Ests'!V9))/'Data with Vol Ests'!S8</f>
        <v>12305.572884763338</v>
      </c>
      <c r="G8" s="5">
        <f>$L$2*B8/Data!C$501+$M$2*C8/Data!D$501+$N$2*D8/Data!E$501+$O$2*E8/Data!F$501</f>
        <v>51256.2667868922</v>
      </c>
      <c r="I8" s="5">
        <f t="shared" si="0"/>
        <v>-1256.2667868921999</v>
      </c>
    </row>
    <row r="9" spans="1:16" x14ac:dyDescent="0.25">
      <c r="A9">
        <f>Data!A9</f>
        <v>7</v>
      </c>
      <c r="B9" s="4">
        <f>'Data with Vol Ests'!D$502*('Data with Vol Ests'!D9+('Data with Vol Ests'!D10-'Data with Vol Ests'!D9)*('Data with Vol Ests'!G$503/'Data with Vol Ests'!G10))/'Data with Vol Ests'!D9</f>
        <v>11035.734420927667</v>
      </c>
      <c r="C9" s="4">
        <f>'Data with Vol Ests'!I$502*('Data with Vol Ests'!I9+('Data with Vol Ests'!I10-'Data with Vol Ests'!I9)*('Data with Vol Ests'!L$503/'Data with Vol Ests'!L10))/'Data with Vol Ests'!I9</f>
        <v>5209.3909831203227</v>
      </c>
      <c r="D9" s="4">
        <f>'Data with Vol Ests'!N$502*('Data with Vol Ests'!N9+('Data with Vol Ests'!N10-'Data with Vol Ests'!N9)*('Data with Vol Ests'!Q$503/'Data with Vol Ests'!Q10))/'Data with Vol Ests'!N9</f>
        <v>4244.409397548191</v>
      </c>
      <c r="E9" s="4">
        <f>'Data with Vol Ests'!S$502*('Data with Vol Ests'!S9+('Data with Vol Ests'!S10-'Data with Vol Ests'!S9)*('Data with Vol Ests'!V$503/'Data with Vol Ests'!V10))/'Data with Vol Ests'!S9</f>
        <v>11949.289987759783</v>
      </c>
      <c r="G9" s="5">
        <f>$L$2*B9/Data!C$501+$M$2*C9/Data!D$501+$N$2*D9/Data!E$501+$O$2*E9/Data!F$501</f>
        <v>50639.909437155467</v>
      </c>
      <c r="I9" s="5">
        <f t="shared" si="0"/>
        <v>-639.90943715546746</v>
      </c>
    </row>
    <row r="10" spans="1:16" x14ac:dyDescent="0.25">
      <c r="A10">
        <f>Data!A10</f>
        <v>8</v>
      </c>
      <c r="B10" s="4">
        <f>'Data with Vol Ests'!D$502*('Data with Vol Ests'!D10+('Data with Vol Ests'!D11-'Data with Vol Ests'!D10)*('Data with Vol Ests'!G$503/'Data with Vol Ests'!G11))/'Data with Vol Ests'!D10</f>
        <v>11104.329834358845</v>
      </c>
      <c r="C10" s="4">
        <f>'Data with Vol Ests'!I$502*('Data with Vol Ests'!I10+('Data with Vol Ests'!I11-'Data with Vol Ests'!I10)*('Data with Vol Ests'!L$503/'Data with Vol Ests'!L11))/'Data with Vol Ests'!I10</f>
        <v>5207.366631658525</v>
      </c>
      <c r="D10" s="4">
        <f>'Data with Vol Ests'!N$502*('Data with Vol Ests'!N10+('Data with Vol Ests'!N11-'Data with Vol Ests'!N10)*('Data with Vol Ests'!Q$503/'Data with Vol Ests'!Q11))/'Data with Vol Ests'!N10</f>
        <v>4204.4690369709097</v>
      </c>
      <c r="E10" s="4">
        <f>'Data with Vol Ests'!S$502*('Data with Vol Ests'!S10+('Data with Vol Ests'!S11-'Data with Vol Ests'!S10)*('Data with Vol Ests'!V$503/'Data with Vol Ests'!V11))/'Data with Vol Ests'!S10</f>
        <v>12107.778652704133</v>
      </c>
      <c r="G10" s="5">
        <f>$L$2*B10/Data!C$501+$M$2*C10/Data!D$501+$N$2*D10/Data!E$501+$O$2*E10/Data!F$501</f>
        <v>50796.47545262779</v>
      </c>
      <c r="I10" s="5">
        <f t="shared" si="0"/>
        <v>-796.47545262779022</v>
      </c>
    </row>
    <row r="11" spans="1:16" x14ac:dyDescent="0.25">
      <c r="A11">
        <f>Data!A11</f>
        <v>9</v>
      </c>
      <c r="B11" s="4">
        <f>'Data with Vol Ests'!D$502*('Data with Vol Ests'!D11+('Data with Vol Ests'!D12-'Data with Vol Ests'!D11)*('Data with Vol Ests'!G$503/'Data with Vol Ests'!G12))/'Data with Vol Ests'!D11</f>
        <v>10957.081129405971</v>
      </c>
      <c r="C11" s="4">
        <f>'Data with Vol Ests'!I$502*('Data with Vol Ests'!I11+('Data with Vol Ests'!I12-'Data with Vol Ests'!I11)*('Data with Vol Ests'!L$503/'Data with Vol Ests'!L12))/'Data with Vol Ests'!I11</f>
        <v>5240.2205614933555</v>
      </c>
      <c r="D11" s="4">
        <f>'Data with Vol Ests'!N$502*('Data with Vol Ests'!N11+('Data with Vol Ests'!N12-'Data with Vol Ests'!N11)*('Data with Vol Ests'!Q$503/'Data with Vol Ests'!Q12))/'Data with Vol Ests'!N11</f>
        <v>4147.4160547448819</v>
      </c>
      <c r="E11" s="4">
        <f>'Data with Vol Ests'!S$502*('Data with Vol Ests'!S11+('Data with Vol Ests'!S12-'Data with Vol Ests'!S11)*('Data with Vol Ests'!V$503/'Data with Vol Ests'!V12))/'Data with Vol Ests'!S11</f>
        <v>11837.957321250329</v>
      </c>
      <c r="G11" s="5">
        <f>$L$2*B11/Data!C$501+$M$2*C11/Data!D$501+$N$2*D11/Data!E$501+$O$2*E11/Data!F$501</f>
        <v>50284.427558538708</v>
      </c>
      <c r="I11" s="5">
        <f t="shared" si="0"/>
        <v>-284.42755853870767</v>
      </c>
    </row>
    <row r="12" spans="1:16" x14ac:dyDescent="0.25">
      <c r="A12">
        <f>Data!A12</f>
        <v>10</v>
      </c>
      <c r="B12" s="4">
        <f>'Data with Vol Ests'!D$502*('Data with Vol Ests'!D12+('Data with Vol Ests'!D13-'Data with Vol Ests'!D12)*('Data with Vol Ests'!G$503/'Data with Vol Ests'!G13))/'Data with Vol Ests'!D12</f>
        <v>11012.630386239953</v>
      </c>
      <c r="C12" s="4">
        <f>'Data with Vol Ests'!I$502*('Data with Vol Ests'!I12+('Data with Vol Ests'!I13-'Data with Vol Ests'!I12)*('Data with Vol Ests'!L$503/'Data with Vol Ests'!L13))/'Data with Vol Ests'!I12</f>
        <v>5148.3200618610654</v>
      </c>
      <c r="D12" s="4">
        <f>'Data with Vol Ests'!N$502*('Data with Vol Ests'!N12+('Data with Vol Ests'!N13-'Data with Vol Ests'!N12)*('Data with Vol Ests'!Q$503/'Data with Vol Ests'!Q13))/'Data with Vol Ests'!N12</f>
        <v>4289.6422162449671</v>
      </c>
      <c r="E12" s="4">
        <f>'Data with Vol Ests'!S$502*('Data with Vol Ests'!S12+('Data with Vol Ests'!S13-'Data with Vol Ests'!S12)*('Data with Vol Ests'!V$503/'Data with Vol Ests'!V13))/'Data with Vol Ests'!S12</f>
        <v>12276.844872193846</v>
      </c>
      <c r="G12" s="5">
        <f>$L$2*B12/Data!C$501+$M$2*C12/Data!D$501+$N$2*D12/Data!E$501+$O$2*E12/Data!F$501</f>
        <v>50954.281193614668</v>
      </c>
      <c r="I12" s="5">
        <f t="shared" si="0"/>
        <v>-954.28119361466815</v>
      </c>
    </row>
    <row r="13" spans="1:16" x14ac:dyDescent="0.25">
      <c r="A13">
        <f>Data!A13</f>
        <v>11</v>
      </c>
      <c r="B13" s="4">
        <f>'Data with Vol Ests'!D$502*('Data with Vol Ests'!D13+('Data with Vol Ests'!D14-'Data with Vol Ests'!D13)*('Data with Vol Ests'!G$503/'Data with Vol Ests'!G14))/'Data with Vol Ests'!D13</f>
        <v>10944.839076319022</v>
      </c>
      <c r="C13" s="4">
        <f>'Data with Vol Ests'!I$502*('Data with Vol Ests'!I13+('Data with Vol Ests'!I14-'Data with Vol Ests'!I13)*('Data with Vol Ests'!L$503/'Data with Vol Ests'!L14))/'Data with Vol Ests'!I13</f>
        <v>5022.8453437916069</v>
      </c>
      <c r="D13" s="4">
        <f>'Data with Vol Ests'!N$502*('Data with Vol Ests'!N13+('Data with Vol Ests'!N14-'Data with Vol Ests'!N13)*('Data with Vol Ests'!Q$503/'Data with Vol Ests'!Q14))/'Data with Vol Ests'!N13</f>
        <v>4101.9232259582359</v>
      </c>
      <c r="E13" s="4">
        <f>'Data with Vol Ests'!S$502*('Data with Vol Ests'!S13+('Data with Vol Ests'!S14-'Data with Vol Ests'!S13)*('Data with Vol Ests'!V$503/'Data with Vol Ests'!V14))/'Data with Vol Ests'!S13</f>
        <v>11983.862944812945</v>
      </c>
      <c r="G13" s="5">
        <f>$L$2*B13/Data!C$501+$M$2*C13/Data!D$501+$N$2*D13/Data!E$501+$O$2*E13/Data!F$501</f>
        <v>49703.312073004265</v>
      </c>
      <c r="I13" s="5">
        <f t="shared" si="0"/>
        <v>296.68792699573532</v>
      </c>
    </row>
    <row r="14" spans="1:16" x14ac:dyDescent="0.25">
      <c r="A14">
        <f>Data!A14</f>
        <v>12</v>
      </c>
      <c r="B14" s="4">
        <f>'Data with Vol Ests'!D$502*('Data with Vol Ests'!D14+('Data with Vol Ests'!D15-'Data with Vol Ests'!D14)*('Data with Vol Ests'!G$503/'Data with Vol Ests'!G15))/'Data with Vol Ests'!D14</f>
        <v>11034.338331959018</v>
      </c>
      <c r="C14" s="4">
        <f>'Data with Vol Ests'!I$502*('Data with Vol Ests'!I14+('Data with Vol Ests'!I15-'Data with Vol Ests'!I14)*('Data with Vol Ests'!L$503/'Data with Vol Ests'!L15))/'Data with Vol Ests'!I14</f>
        <v>5234.6016557464236</v>
      </c>
      <c r="D14" s="4">
        <f>'Data with Vol Ests'!N$502*('Data with Vol Ests'!N14+('Data with Vol Ests'!N15-'Data with Vol Ests'!N14)*('Data with Vol Ests'!Q$503/'Data with Vol Ests'!Q15))/'Data with Vol Ests'!N14</f>
        <v>4310.784979781698</v>
      </c>
      <c r="E14" s="4">
        <f>'Data with Vol Ests'!S$502*('Data with Vol Ests'!S14+('Data with Vol Ests'!S15-'Data with Vol Ests'!S14)*('Data with Vol Ests'!V$503/'Data with Vol Ests'!V15))/'Data with Vol Ests'!S14</f>
        <v>11741.028988141861</v>
      </c>
      <c r="G14" s="5">
        <f>$L$2*B14/Data!C$501+$M$2*C14/Data!D$501+$N$2*D14/Data!E$501+$O$2*E14/Data!F$501</f>
        <v>50616.297902360435</v>
      </c>
      <c r="I14" s="5">
        <f t="shared" si="0"/>
        <v>-616.29790236043482</v>
      </c>
    </row>
    <row r="15" spans="1:16" x14ac:dyDescent="0.25">
      <c r="A15">
        <f>Data!A15</f>
        <v>13</v>
      </c>
      <c r="B15" s="4">
        <f>'Data with Vol Ests'!D$502*('Data with Vol Ests'!D15+('Data with Vol Ests'!D16-'Data with Vol Ests'!D15)*('Data with Vol Ests'!G$503/'Data with Vol Ests'!G16))/'Data with Vol Ests'!D15</f>
        <v>10983.313375129959</v>
      </c>
      <c r="C15" s="4">
        <f>'Data with Vol Ests'!I$502*('Data with Vol Ests'!I15+('Data with Vol Ests'!I16-'Data with Vol Ests'!I15)*('Data with Vol Ests'!L$503/'Data with Vol Ests'!L16))/'Data with Vol Ests'!I15</f>
        <v>5238.460349677719</v>
      </c>
      <c r="D15" s="4">
        <f>'Data with Vol Ests'!N$502*('Data with Vol Ests'!N15+('Data with Vol Ests'!N16-'Data with Vol Ests'!N15)*('Data with Vol Ests'!Q$503/'Data with Vol Ests'!Q16))/'Data with Vol Ests'!N15</f>
        <v>4221.9033605064587</v>
      </c>
      <c r="E15" s="4">
        <f>'Data with Vol Ests'!S$502*('Data with Vol Ests'!S15+('Data with Vol Ests'!S16-'Data with Vol Ests'!S15)*('Data with Vol Ests'!V$503/'Data with Vol Ests'!V16))/'Data with Vol Ests'!S15</f>
        <v>11977.49313826654</v>
      </c>
      <c r="G15" s="5">
        <f>$L$2*B15/Data!C$501+$M$2*C15/Data!D$501+$N$2*D15/Data!E$501+$O$2*E15/Data!F$501</f>
        <v>50657.276668755694</v>
      </c>
      <c r="I15" s="5">
        <f t="shared" si="0"/>
        <v>-657.27666875569412</v>
      </c>
    </row>
    <row r="16" spans="1:16" x14ac:dyDescent="0.25">
      <c r="A16">
        <f>Data!A16</f>
        <v>14</v>
      </c>
      <c r="B16" s="4">
        <f>'Data with Vol Ests'!D$502*('Data with Vol Ests'!D16+('Data with Vol Ests'!D17-'Data with Vol Ests'!D16)*('Data with Vol Ests'!G$503/'Data with Vol Ests'!G17))/'Data with Vol Ests'!D16</f>
        <v>11187.758718728348</v>
      </c>
      <c r="C16" s="4">
        <f>'Data with Vol Ests'!I$502*('Data with Vol Ests'!I16+('Data with Vol Ests'!I17-'Data with Vol Ests'!I16)*('Data with Vol Ests'!L$503/'Data with Vol Ests'!L17))/'Data with Vol Ests'!I16</f>
        <v>5241.6829082530094</v>
      </c>
      <c r="D16" s="4">
        <f>'Data with Vol Ests'!N$502*('Data with Vol Ests'!N16+('Data with Vol Ests'!N17-'Data with Vol Ests'!N16)*('Data with Vol Ests'!Q$503/'Data with Vol Ests'!Q17))/'Data with Vol Ests'!N16</f>
        <v>4373.7696744460409</v>
      </c>
      <c r="E16" s="4">
        <f>'Data with Vol Ests'!S$502*('Data with Vol Ests'!S16+('Data with Vol Ests'!S17-'Data with Vol Ests'!S16)*('Data with Vol Ests'!V$503/'Data with Vol Ests'!V17))/'Data with Vol Ests'!S16</f>
        <v>11939.766720320202</v>
      </c>
      <c r="G16" s="5">
        <f>$L$2*B16/Data!C$501+$M$2*C16/Data!D$501+$N$2*D16/Data!E$501+$O$2*E16/Data!F$501</f>
        <v>51178.01049448194</v>
      </c>
      <c r="I16" s="5">
        <f t="shared" si="0"/>
        <v>-1178.0104944819395</v>
      </c>
    </row>
    <row r="17" spans="1:9" x14ac:dyDescent="0.25">
      <c r="A17">
        <f>Data!A17</f>
        <v>15</v>
      </c>
      <c r="B17" s="4">
        <f>'Data with Vol Ests'!D$502*('Data with Vol Ests'!D17+('Data with Vol Ests'!D18-'Data with Vol Ests'!D17)*('Data with Vol Ests'!G$503/'Data with Vol Ests'!G18))/'Data with Vol Ests'!D17</f>
        <v>11047.022714673103</v>
      </c>
      <c r="C17" s="4">
        <f>'Data with Vol Ests'!I$502*('Data with Vol Ests'!I17+('Data with Vol Ests'!I18-'Data with Vol Ests'!I17)*('Data with Vol Ests'!L$503/'Data with Vol Ests'!L18))/'Data with Vol Ests'!I17</f>
        <v>5396.2363465870567</v>
      </c>
      <c r="D17" s="4">
        <f>'Data with Vol Ests'!N$502*('Data with Vol Ests'!N17+('Data with Vol Ests'!N18-'Data with Vol Ests'!N17)*('Data with Vol Ests'!Q$503/'Data with Vol Ests'!Q18))/'Data with Vol Ests'!N17</f>
        <v>4292.992986448854</v>
      </c>
      <c r="E17" s="4">
        <f>'Data with Vol Ests'!S$502*('Data with Vol Ests'!S17+('Data with Vol Ests'!S18-'Data with Vol Ests'!S17)*('Data with Vol Ests'!V$503/'Data with Vol Ests'!V18))/'Data with Vol Ests'!S17</f>
        <v>11979.548421968046</v>
      </c>
      <c r="G17" s="5">
        <f>$L$2*B17/Data!C$501+$M$2*C17/Data!D$501+$N$2*D17/Data!E$501+$O$2*E17/Data!F$501</f>
        <v>51355.898705770531</v>
      </c>
      <c r="I17" s="5">
        <f t="shared" si="0"/>
        <v>-1355.8987057705308</v>
      </c>
    </row>
    <row r="18" spans="1:9" x14ac:dyDescent="0.25">
      <c r="A18">
        <f>Data!A18</f>
        <v>16</v>
      </c>
      <c r="B18" s="4">
        <f>'Data with Vol Ests'!D$502*('Data with Vol Ests'!D18+('Data with Vol Ests'!D19-'Data with Vol Ests'!D18)*('Data with Vol Ests'!G$503/'Data with Vol Ests'!G19))/'Data with Vol Ests'!D18</f>
        <v>11018.62675707692</v>
      </c>
      <c r="C18" s="4">
        <f>'Data with Vol Ests'!I$502*('Data with Vol Ests'!I18+('Data with Vol Ests'!I19-'Data with Vol Ests'!I18)*('Data with Vol Ests'!L$503/'Data with Vol Ests'!L19))/'Data with Vol Ests'!I18</f>
        <v>5086.4345321640303</v>
      </c>
      <c r="D18" s="4">
        <f>'Data with Vol Ests'!N$502*('Data with Vol Ests'!N18+('Data with Vol Ests'!N19-'Data with Vol Ests'!N18)*('Data with Vol Ests'!Q$503/'Data with Vol Ests'!Q19))/'Data with Vol Ests'!N18</f>
        <v>4172.8884647964696</v>
      </c>
      <c r="E18" s="4">
        <f>'Data with Vol Ests'!S$502*('Data with Vol Ests'!S18+('Data with Vol Ests'!S19-'Data with Vol Ests'!S18)*('Data with Vol Ests'!V$503/'Data with Vol Ests'!V19))/'Data with Vol Ests'!S18</f>
        <v>12417.030184789084</v>
      </c>
      <c r="G18" s="5">
        <f>$L$2*B18/Data!C$501+$M$2*C18/Data!D$501+$N$2*D18/Data!E$501+$O$2*E18/Data!F$501</f>
        <v>50667.455953112418</v>
      </c>
      <c r="I18" s="5">
        <f t="shared" si="0"/>
        <v>-667.45595311241777</v>
      </c>
    </row>
    <row r="19" spans="1:9" x14ac:dyDescent="0.25">
      <c r="A19">
        <f>Data!A19</f>
        <v>17</v>
      </c>
      <c r="B19" s="4">
        <f>'Data with Vol Ests'!D$502*('Data with Vol Ests'!D19+('Data with Vol Ests'!D20-'Data with Vol Ests'!D19)*('Data with Vol Ests'!G$503/'Data with Vol Ests'!G20))/'Data with Vol Ests'!D19</f>
        <v>11186.408527860684</v>
      </c>
      <c r="C19" s="4">
        <f>'Data with Vol Ests'!I$502*('Data with Vol Ests'!I19+('Data with Vol Ests'!I20-'Data with Vol Ests'!I19)*('Data with Vol Ests'!L$503/'Data with Vol Ests'!L20))/'Data with Vol Ests'!I19</f>
        <v>5410.2378362018944</v>
      </c>
      <c r="D19" s="4">
        <f>'Data with Vol Ests'!N$502*('Data with Vol Ests'!N19+('Data with Vol Ests'!N20-'Data with Vol Ests'!N19)*('Data with Vol Ests'!Q$503/'Data with Vol Ests'!Q20))/'Data with Vol Ests'!N19</f>
        <v>4285.1495930295623</v>
      </c>
      <c r="E19" s="4">
        <f>'Data with Vol Ests'!S$502*('Data with Vol Ests'!S19+('Data with Vol Ests'!S20-'Data with Vol Ests'!S19)*('Data with Vol Ests'!V$503/'Data with Vol Ests'!V20))/'Data with Vol Ests'!S19</f>
        <v>11997.406833678122</v>
      </c>
      <c r="G19" s="5">
        <f>$L$2*B19/Data!C$501+$M$2*C19/Data!D$501+$N$2*D19/Data!E$501+$O$2*E19/Data!F$501</f>
        <v>51528.924407060869</v>
      </c>
      <c r="I19" s="5">
        <f t="shared" si="0"/>
        <v>-1528.9244070608693</v>
      </c>
    </row>
    <row r="20" spans="1:9" x14ac:dyDescent="0.25">
      <c r="A20">
        <f>Data!A20</f>
        <v>18</v>
      </c>
      <c r="B20" s="4">
        <f>'Data with Vol Ests'!D$502*('Data with Vol Ests'!D20+('Data with Vol Ests'!D21-'Data with Vol Ests'!D20)*('Data with Vol Ests'!G$503/'Data with Vol Ests'!G21))/'Data with Vol Ests'!D20</f>
        <v>11032.198758019525</v>
      </c>
      <c r="C20" s="4">
        <f>'Data with Vol Ests'!I$502*('Data with Vol Ests'!I20+('Data with Vol Ests'!I21-'Data with Vol Ests'!I20)*('Data with Vol Ests'!L$503/'Data with Vol Ests'!L21))/'Data with Vol Ests'!I20</f>
        <v>5353.9838823629725</v>
      </c>
      <c r="D20" s="4">
        <f>'Data with Vol Ests'!N$502*('Data with Vol Ests'!N20+('Data with Vol Ests'!N21-'Data with Vol Ests'!N20)*('Data with Vol Ests'!Q$503/'Data with Vol Ests'!Q21))/'Data with Vol Ests'!N20</f>
        <v>4192.0561130612959</v>
      </c>
      <c r="E20" s="4">
        <f>'Data with Vol Ests'!S$502*('Data with Vol Ests'!S20+('Data with Vol Ests'!S21-'Data with Vol Ests'!S20)*('Data with Vol Ests'!V$503/'Data with Vol Ests'!V21))/'Data with Vol Ests'!S20</f>
        <v>12376.678491141014</v>
      </c>
      <c r="G20" s="5">
        <f>$L$2*B20/Data!C$501+$M$2*C20/Data!D$501+$N$2*D20/Data!E$501+$O$2*E20/Data!F$501</f>
        <v>51464.207196461794</v>
      </c>
      <c r="I20" s="5">
        <f t="shared" si="0"/>
        <v>-1464.2071964617935</v>
      </c>
    </row>
    <row r="21" spans="1:9" x14ac:dyDescent="0.25">
      <c r="A21">
        <f>Data!A21</f>
        <v>19</v>
      </c>
      <c r="B21" s="4">
        <f>'Data with Vol Ests'!D$502*('Data with Vol Ests'!D21+('Data with Vol Ests'!D22-'Data with Vol Ests'!D21)*('Data with Vol Ests'!G$503/'Data with Vol Ests'!G22))/'Data with Vol Ests'!D21</f>
        <v>10895.592317826944</v>
      </c>
      <c r="C21" s="4">
        <f>'Data with Vol Ests'!I$502*('Data with Vol Ests'!I21+('Data with Vol Ests'!I22-'Data with Vol Ests'!I21)*('Data with Vol Ests'!L$503/'Data with Vol Ests'!L22))/'Data with Vol Ests'!I21</f>
        <v>4942.6626081109071</v>
      </c>
      <c r="D21" s="4">
        <f>'Data with Vol Ests'!N$502*('Data with Vol Ests'!N21+('Data with Vol Ests'!N22-'Data with Vol Ests'!N21)*('Data with Vol Ests'!Q$503/'Data with Vol Ests'!Q22))/'Data with Vol Ests'!N21</f>
        <v>4030.1912113831913</v>
      </c>
      <c r="E21" s="4">
        <f>'Data with Vol Ests'!S$502*('Data with Vol Ests'!S21+('Data with Vol Ests'!S22-'Data with Vol Ests'!S21)*('Data with Vol Ests'!V$503/'Data with Vol Ests'!V22))/'Data with Vol Ests'!S21</f>
        <v>11866.143775827069</v>
      </c>
      <c r="G21" s="5">
        <f>$L$2*B21/Data!C$501+$M$2*C21/Data!D$501+$N$2*D21/Data!E$501+$O$2*E21/Data!F$501</f>
        <v>49101.694352180173</v>
      </c>
      <c r="I21" s="5">
        <f t="shared" si="0"/>
        <v>898.30564781982685</v>
      </c>
    </row>
    <row r="22" spans="1:9" x14ac:dyDescent="0.25">
      <c r="A22">
        <f>Data!A22</f>
        <v>20</v>
      </c>
      <c r="B22" s="4">
        <f>'Data with Vol Ests'!D$502*('Data with Vol Ests'!D22+('Data with Vol Ests'!D23-'Data with Vol Ests'!D22)*('Data with Vol Ests'!G$503/'Data with Vol Ests'!G23))/'Data with Vol Ests'!D22</f>
        <v>10869.953200895619</v>
      </c>
      <c r="C22" s="4">
        <f>'Data with Vol Ests'!I$502*('Data with Vol Ests'!I22+('Data with Vol Ests'!I23-'Data with Vol Ests'!I22)*('Data with Vol Ests'!L$503/'Data with Vol Ests'!L23))/'Data with Vol Ests'!I22</f>
        <v>4866.2864810336414</v>
      </c>
      <c r="D22" s="4">
        <f>'Data with Vol Ests'!N$502*('Data with Vol Ests'!N22+('Data with Vol Ests'!N23-'Data with Vol Ests'!N22)*('Data with Vol Ests'!Q$503/'Data with Vol Ests'!Q23))/'Data with Vol Ests'!N22</f>
        <v>4042.3492293687882</v>
      </c>
      <c r="E22" s="4">
        <f>'Data with Vol Ests'!S$502*('Data with Vol Ests'!S22+('Data with Vol Ests'!S23-'Data with Vol Ests'!S22)*('Data with Vol Ests'!V$503/'Data with Vol Ests'!V23))/'Data with Vol Ests'!S22</f>
        <v>11617.303123403517</v>
      </c>
      <c r="G22" s="5">
        <f>$L$2*B22/Data!C$501+$M$2*C22/Data!D$501+$N$2*D22/Data!E$501+$O$2*E22/Data!F$501</f>
        <v>48574.631456218165</v>
      </c>
      <c r="I22" s="5">
        <f t="shared" si="0"/>
        <v>1425.3685437818349</v>
      </c>
    </row>
    <row r="23" spans="1:9" x14ac:dyDescent="0.25">
      <c r="A23">
        <f>Data!A23</f>
        <v>21</v>
      </c>
      <c r="B23" s="4">
        <f>'Data with Vol Ests'!D$502*('Data with Vol Ests'!D23+('Data with Vol Ests'!D24-'Data with Vol Ests'!D23)*('Data with Vol Ests'!G$503/'Data with Vol Ests'!G24))/'Data with Vol Ests'!D23</f>
        <v>11147.151329212318</v>
      </c>
      <c r="C23" s="4">
        <f>'Data with Vol Ests'!I$502*('Data with Vol Ests'!I23+('Data with Vol Ests'!I24-'Data with Vol Ests'!I23)*('Data with Vol Ests'!L$503/'Data with Vol Ests'!L24))/'Data with Vol Ests'!I23</f>
        <v>5285.6112618947091</v>
      </c>
      <c r="D23" s="4">
        <f>'Data with Vol Ests'!N$502*('Data with Vol Ests'!N23+('Data with Vol Ests'!N24-'Data with Vol Ests'!N23)*('Data with Vol Ests'!Q$503/'Data with Vol Ests'!Q24))/'Data with Vol Ests'!N23</f>
        <v>4270.7501798187168</v>
      </c>
      <c r="E23" s="4">
        <f>'Data with Vol Ests'!S$502*('Data with Vol Ests'!S23+('Data with Vol Ests'!S24-'Data with Vol Ests'!S23)*('Data with Vol Ests'!V$503/'Data with Vol Ests'!V24))/'Data with Vol Ests'!S23</f>
        <v>12100.024167019326</v>
      </c>
      <c r="G23" s="5">
        <f>$L$2*B23/Data!C$501+$M$2*C23/Data!D$501+$N$2*D23/Data!E$501+$O$2*E23/Data!F$501</f>
        <v>51217.851746675609</v>
      </c>
      <c r="I23" s="5">
        <f t="shared" si="0"/>
        <v>-1217.8517466756093</v>
      </c>
    </row>
    <row r="24" spans="1:9" x14ac:dyDescent="0.25">
      <c r="A24">
        <f>Data!A24</f>
        <v>22</v>
      </c>
      <c r="B24" s="4">
        <f>'Data with Vol Ests'!D$502*('Data with Vol Ests'!D24+('Data with Vol Ests'!D25-'Data with Vol Ests'!D24)*('Data with Vol Ests'!G$503/'Data with Vol Ests'!G25))/'Data with Vol Ests'!D24</f>
        <v>11031.851381703085</v>
      </c>
      <c r="C24" s="4">
        <f>'Data with Vol Ests'!I$502*('Data with Vol Ests'!I24+('Data with Vol Ests'!I25-'Data with Vol Ests'!I24)*('Data with Vol Ests'!L$503/'Data with Vol Ests'!L25))/'Data with Vol Ests'!I24</f>
        <v>5072.9692313998867</v>
      </c>
      <c r="D24" s="4">
        <f>'Data with Vol Ests'!N$502*('Data with Vol Ests'!N24+('Data with Vol Ests'!N25-'Data with Vol Ests'!N24)*('Data with Vol Ests'!Q$503/'Data with Vol Ests'!Q25))/'Data with Vol Ests'!N24</f>
        <v>4175.1136502534046</v>
      </c>
      <c r="E24" s="4">
        <f>'Data with Vol Ests'!S$502*('Data with Vol Ests'!S24+('Data with Vol Ests'!S25-'Data with Vol Ests'!S24)*('Data with Vol Ests'!V$503/'Data with Vol Ests'!V25))/'Data with Vol Ests'!S24</f>
        <v>11598.763421884692</v>
      </c>
      <c r="G24" s="5">
        <f>$L$2*B24/Data!C$501+$M$2*C24/Data!D$501+$N$2*D24/Data!E$501+$O$2*E24/Data!F$501</f>
        <v>49632.320747340214</v>
      </c>
      <c r="I24" s="5">
        <f t="shared" si="0"/>
        <v>367.67925265978556</v>
      </c>
    </row>
    <row r="25" spans="1:9" x14ac:dyDescent="0.25">
      <c r="A25">
        <f>Data!A25</f>
        <v>23</v>
      </c>
      <c r="B25" s="4">
        <f>'Data with Vol Ests'!D$502*('Data with Vol Ests'!D25+('Data with Vol Ests'!D26-'Data with Vol Ests'!D25)*('Data with Vol Ests'!G$503/'Data with Vol Ests'!G26))/'Data with Vol Ests'!D25</f>
        <v>11234.68455983987</v>
      </c>
      <c r="C25" s="4">
        <f>'Data with Vol Ests'!I$502*('Data with Vol Ests'!I25+('Data with Vol Ests'!I26-'Data with Vol Ests'!I25)*('Data with Vol Ests'!L$503/'Data with Vol Ests'!L26))/'Data with Vol Ests'!I25</f>
        <v>5398.4388171707233</v>
      </c>
      <c r="D25" s="4">
        <f>'Data with Vol Ests'!N$502*('Data with Vol Ests'!N25+('Data with Vol Ests'!N26-'Data with Vol Ests'!N25)*('Data with Vol Ests'!Q$503/'Data with Vol Ests'!Q26))/'Data with Vol Ests'!N25</f>
        <v>4465.9484709845365</v>
      </c>
      <c r="E25" s="4">
        <f>'Data with Vol Ests'!S$502*('Data with Vol Ests'!S25+('Data with Vol Ests'!S26-'Data with Vol Ests'!S25)*('Data with Vol Ests'!V$503/'Data with Vol Ests'!V26))/'Data with Vol Ests'!S25</f>
        <v>11904.79012492489</v>
      </c>
      <c r="G25" s="5">
        <f>$L$2*B25/Data!C$501+$M$2*C25/Data!D$501+$N$2*D25/Data!E$501+$O$2*E25/Data!F$501</f>
        <v>51863.530436642111</v>
      </c>
      <c r="I25" s="5">
        <f t="shared" si="0"/>
        <v>-1863.5304366421115</v>
      </c>
    </row>
    <row r="26" spans="1:9" x14ac:dyDescent="0.25">
      <c r="A26">
        <f>Data!A26</f>
        <v>24</v>
      </c>
      <c r="B26" s="4">
        <f>'Data with Vol Ests'!D$502*('Data with Vol Ests'!D26+('Data with Vol Ests'!D27-'Data with Vol Ests'!D26)*('Data with Vol Ests'!G$503/'Data with Vol Ests'!G27))/'Data with Vol Ests'!D26</f>
        <v>11116.123873277171</v>
      </c>
      <c r="C26" s="4">
        <f>'Data with Vol Ests'!I$502*('Data with Vol Ests'!I26+('Data with Vol Ests'!I27-'Data with Vol Ests'!I26)*('Data with Vol Ests'!L$503/'Data with Vol Ests'!L27))/'Data with Vol Ests'!I26</f>
        <v>5182.4466698005053</v>
      </c>
      <c r="D26" s="4">
        <f>'Data with Vol Ests'!N$502*('Data with Vol Ests'!N26+('Data with Vol Ests'!N27-'Data with Vol Ests'!N26)*('Data with Vol Ests'!Q$503/'Data with Vol Ests'!Q27))/'Data with Vol Ests'!N26</f>
        <v>4265.3850507382494</v>
      </c>
      <c r="E26" s="4">
        <f>'Data with Vol Ests'!S$502*('Data with Vol Ests'!S26+('Data with Vol Ests'!S27-'Data with Vol Ests'!S26)*('Data with Vol Ests'!V$503/'Data with Vol Ests'!V27))/'Data with Vol Ests'!S26</f>
        <v>12050.062759927412</v>
      </c>
      <c r="G26" s="5">
        <f>$L$2*B26/Data!C$501+$M$2*C26/Data!D$501+$N$2*D26/Data!E$501+$O$2*E26/Data!F$501</f>
        <v>50810.603915191779</v>
      </c>
      <c r="I26" s="5">
        <f t="shared" si="0"/>
        <v>-810.60391519177938</v>
      </c>
    </row>
    <row r="27" spans="1:9" x14ac:dyDescent="0.25">
      <c r="A27">
        <f>Data!A27</f>
        <v>25</v>
      </c>
      <c r="B27" s="4">
        <f>'Data with Vol Ests'!D$502*('Data with Vol Ests'!D27+('Data with Vol Ests'!D28-'Data with Vol Ests'!D27)*('Data with Vol Ests'!G$503/'Data with Vol Ests'!G28))/'Data with Vol Ests'!D27</f>
        <v>10988.672221221286</v>
      </c>
      <c r="C27" s="4">
        <f>'Data with Vol Ests'!I$502*('Data with Vol Ests'!I27+('Data with Vol Ests'!I28-'Data with Vol Ests'!I27)*('Data with Vol Ests'!L$503/'Data with Vol Ests'!L28))/'Data with Vol Ests'!I27</f>
        <v>5126.8208748088064</v>
      </c>
      <c r="D27" s="4">
        <f>'Data with Vol Ests'!N$502*('Data with Vol Ests'!N27+('Data with Vol Ests'!N28-'Data with Vol Ests'!N27)*('Data with Vol Ests'!Q$503/'Data with Vol Ests'!Q28))/'Data with Vol Ests'!N27</f>
        <v>4179.5466503773832</v>
      </c>
      <c r="E27" s="4">
        <f>'Data with Vol Ests'!S$502*('Data with Vol Ests'!S27+('Data with Vol Ests'!S28-'Data with Vol Ests'!S27)*('Data with Vol Ests'!V$503/'Data with Vol Ests'!V28))/'Data with Vol Ests'!S27</f>
        <v>12291.552033204402</v>
      </c>
      <c r="G27" s="5">
        <f>$L$2*B27/Data!C$501+$M$2*C27/Data!D$501+$N$2*D27/Data!E$501+$O$2*E27/Data!F$501</f>
        <v>50619.494330518879</v>
      </c>
      <c r="I27" s="5">
        <f t="shared" si="0"/>
        <v>-619.494330518879</v>
      </c>
    </row>
    <row r="28" spans="1:9" x14ac:dyDescent="0.25">
      <c r="A28">
        <f>Data!A28</f>
        <v>26</v>
      </c>
      <c r="B28" s="4">
        <f>'Data with Vol Ests'!D$502*('Data with Vol Ests'!D28+('Data with Vol Ests'!D29-'Data with Vol Ests'!D28)*('Data with Vol Ests'!G$503/'Data with Vol Ests'!G29))/'Data with Vol Ests'!D28</f>
        <v>11093.135151736549</v>
      </c>
      <c r="C28" s="4">
        <f>'Data with Vol Ests'!I$502*('Data with Vol Ests'!I28+('Data with Vol Ests'!I29-'Data with Vol Ests'!I28)*('Data with Vol Ests'!L$503/'Data with Vol Ests'!L29))/'Data with Vol Ests'!I28</f>
        <v>5196.0142761688212</v>
      </c>
      <c r="D28" s="4">
        <f>'Data with Vol Ests'!N$502*('Data with Vol Ests'!N28+('Data with Vol Ests'!N29-'Data with Vol Ests'!N28)*('Data with Vol Ests'!Q$503/'Data with Vol Ests'!Q29))/'Data with Vol Ests'!N28</f>
        <v>4300.5190227415233</v>
      </c>
      <c r="E28" s="4">
        <f>'Data with Vol Ests'!S$502*('Data with Vol Ests'!S28+('Data with Vol Ests'!S29-'Data with Vol Ests'!S28)*('Data with Vol Ests'!V$503/'Data with Vol Ests'!V29))/'Data with Vol Ests'!S28</f>
        <v>11897.387086694198</v>
      </c>
      <c r="G28" s="5">
        <f>$L$2*B28/Data!C$501+$M$2*C28/Data!D$501+$N$2*D28/Data!E$501+$O$2*E28/Data!F$501</f>
        <v>50725.663972699818</v>
      </c>
      <c r="I28" s="5">
        <f t="shared" si="0"/>
        <v>-725.66397269981826</v>
      </c>
    </row>
    <row r="29" spans="1:9" x14ac:dyDescent="0.25">
      <c r="A29">
        <f>Data!A29</f>
        <v>27</v>
      </c>
      <c r="B29" s="4">
        <f>'Data with Vol Ests'!D$502*('Data with Vol Ests'!D29+('Data with Vol Ests'!D30-'Data with Vol Ests'!D29)*('Data with Vol Ests'!G$503/'Data with Vol Ests'!G30))/'Data with Vol Ests'!D29</f>
        <v>10979.341730748829</v>
      </c>
      <c r="C29" s="4">
        <f>'Data with Vol Ests'!I$502*('Data with Vol Ests'!I29+('Data with Vol Ests'!I30-'Data with Vol Ests'!I29)*('Data with Vol Ests'!L$503/'Data with Vol Ests'!L30))/'Data with Vol Ests'!I29</f>
        <v>4960.6907474709733</v>
      </c>
      <c r="D29" s="4">
        <f>'Data with Vol Ests'!N$502*('Data with Vol Ests'!N29+('Data with Vol Ests'!N30-'Data with Vol Ests'!N29)*('Data with Vol Ests'!Q$503/'Data with Vol Ests'!Q30))/'Data with Vol Ests'!N29</f>
        <v>4122.6124419720945</v>
      </c>
      <c r="E29" s="4">
        <f>'Data with Vol Ests'!S$502*('Data with Vol Ests'!S29+('Data with Vol Ests'!S30-'Data with Vol Ests'!S29)*('Data with Vol Ests'!V$503/'Data with Vol Ests'!V30))/'Data with Vol Ests'!S29</f>
        <v>12017.631308285871</v>
      </c>
      <c r="G29" s="5">
        <f>$L$2*B29/Data!C$501+$M$2*C29/Data!D$501+$N$2*D29/Data!E$501+$O$2*E29/Data!F$501</f>
        <v>49644.312060442848</v>
      </c>
      <c r="I29" s="5">
        <f t="shared" si="0"/>
        <v>355.68793955715228</v>
      </c>
    </row>
    <row r="30" spans="1:9" x14ac:dyDescent="0.25">
      <c r="A30">
        <f>Data!A30</f>
        <v>28</v>
      </c>
      <c r="B30" s="4">
        <f>'Data with Vol Ests'!D$502*('Data with Vol Ests'!D30+('Data with Vol Ests'!D31-'Data with Vol Ests'!D30)*('Data with Vol Ests'!G$503/'Data with Vol Ests'!G31))/'Data with Vol Ests'!D30</f>
        <v>11180.021281353102</v>
      </c>
      <c r="C30" s="4">
        <f>'Data with Vol Ests'!I$502*('Data with Vol Ests'!I30+('Data with Vol Ests'!I31-'Data with Vol Ests'!I30)*('Data with Vol Ests'!L$503/'Data with Vol Ests'!L31))/'Data with Vol Ests'!I30</f>
        <v>5371.3233292832147</v>
      </c>
      <c r="D30" s="4">
        <f>'Data with Vol Ests'!N$502*('Data with Vol Ests'!N30+('Data with Vol Ests'!N31-'Data with Vol Ests'!N30)*('Data with Vol Ests'!Q$503/'Data with Vol Ests'!Q31))/'Data with Vol Ests'!N30</f>
        <v>4510.7720764440401</v>
      </c>
      <c r="E30" s="4">
        <f>'Data with Vol Ests'!S$502*('Data with Vol Ests'!S30+('Data with Vol Ests'!S31-'Data with Vol Ests'!S30)*('Data with Vol Ests'!V$503/'Data with Vol Ests'!V31))/'Data with Vol Ests'!S30</f>
        <v>11760.127394597477</v>
      </c>
      <c r="G30" s="5">
        <f>$L$2*B30/Data!C$501+$M$2*C30/Data!D$501+$N$2*D30/Data!E$501+$O$2*E30/Data!F$501</f>
        <v>51663.041725258227</v>
      </c>
      <c r="I30" s="5">
        <f t="shared" si="0"/>
        <v>-1663.0417252582265</v>
      </c>
    </row>
    <row r="31" spans="1:9" x14ac:dyDescent="0.25">
      <c r="A31">
        <f>Data!A31</f>
        <v>29</v>
      </c>
      <c r="B31" s="4">
        <f>'Data with Vol Ests'!D$502*('Data with Vol Ests'!D31+('Data with Vol Ests'!D32-'Data with Vol Ests'!D31)*('Data with Vol Ests'!G$503/'Data with Vol Ests'!G32))/'Data with Vol Ests'!D31</f>
        <v>10847.341614180565</v>
      </c>
      <c r="C31" s="4">
        <f>'Data with Vol Ests'!I$502*('Data with Vol Ests'!I31+('Data with Vol Ests'!I32-'Data with Vol Ests'!I31)*('Data with Vol Ests'!L$503/'Data with Vol Ests'!L32))/'Data with Vol Ests'!I31</f>
        <v>5351.1674875528661</v>
      </c>
      <c r="D31" s="4">
        <f>'Data with Vol Ests'!N$502*('Data with Vol Ests'!N31+('Data with Vol Ests'!N32-'Data with Vol Ests'!N31)*('Data with Vol Ests'!Q$503/'Data with Vol Ests'!Q32))/'Data with Vol Ests'!N31</f>
        <v>4277.1100101010907</v>
      </c>
      <c r="E31" s="4">
        <f>'Data with Vol Ests'!S$502*('Data with Vol Ests'!S31+('Data with Vol Ests'!S32-'Data with Vol Ests'!S31)*('Data with Vol Ests'!V$503/'Data with Vol Ests'!V32))/'Data with Vol Ests'!S31</f>
        <v>12191.763962158435</v>
      </c>
      <c r="G31" s="5">
        <f>$L$2*B31/Data!C$501+$M$2*C31/Data!D$501+$N$2*D31/Data!E$501+$O$2*E31/Data!F$501</f>
        <v>51262.917433992312</v>
      </c>
      <c r="I31" s="5">
        <f t="shared" si="0"/>
        <v>-1262.917433992312</v>
      </c>
    </row>
    <row r="32" spans="1:9" x14ac:dyDescent="0.25">
      <c r="A32">
        <f>Data!A32</f>
        <v>30</v>
      </c>
      <c r="B32" s="4">
        <f>'Data with Vol Ests'!D$502*('Data with Vol Ests'!D32+('Data with Vol Ests'!D33-'Data with Vol Ests'!D32)*('Data with Vol Ests'!G$503/'Data with Vol Ests'!G33))/'Data with Vol Ests'!D32</f>
        <v>10966.537779844659</v>
      </c>
      <c r="C32" s="4">
        <f>'Data with Vol Ests'!I$502*('Data with Vol Ests'!I32+('Data with Vol Ests'!I33-'Data with Vol Ests'!I32)*('Data with Vol Ests'!L$503/'Data with Vol Ests'!L33))/'Data with Vol Ests'!I32</f>
        <v>4817.2461923955352</v>
      </c>
      <c r="D32" s="4">
        <f>'Data with Vol Ests'!N$502*('Data with Vol Ests'!N32+('Data with Vol Ests'!N33-'Data with Vol Ests'!N32)*('Data with Vol Ests'!Q$503/'Data with Vol Ests'!Q33))/'Data with Vol Ests'!N32</f>
        <v>4004.5170255653879</v>
      </c>
      <c r="E32" s="4">
        <f>'Data with Vol Ests'!S$502*('Data with Vol Ests'!S32+('Data with Vol Ests'!S33-'Data with Vol Ests'!S32)*('Data with Vol Ests'!V$503/'Data with Vol Ests'!V33))/'Data with Vol Ests'!S32</f>
        <v>11682.044014432224</v>
      </c>
      <c r="G32" s="5">
        <f>$L$2*B32/Data!C$501+$M$2*C32/Data!D$501+$N$2*D32/Data!E$501+$O$2*E32/Data!F$501</f>
        <v>48507.703139856807</v>
      </c>
      <c r="I32" s="5">
        <f t="shared" si="0"/>
        <v>1492.296860143193</v>
      </c>
    </row>
    <row r="33" spans="1:9" x14ac:dyDescent="0.25">
      <c r="A33">
        <f>Data!A33</f>
        <v>31</v>
      </c>
      <c r="B33" s="4">
        <f>'Data with Vol Ests'!D$502*('Data with Vol Ests'!D33+('Data with Vol Ests'!D34-'Data with Vol Ests'!D33)*('Data with Vol Ests'!G$503/'Data with Vol Ests'!G34))/'Data with Vol Ests'!D33</f>
        <v>11174.056532933992</v>
      </c>
      <c r="C33" s="4">
        <f>'Data with Vol Ests'!I$502*('Data with Vol Ests'!I33+('Data with Vol Ests'!I34-'Data with Vol Ests'!I33)*('Data with Vol Ests'!L$503/'Data with Vol Ests'!L34))/'Data with Vol Ests'!I33</f>
        <v>5091.5784993370471</v>
      </c>
      <c r="D33" s="4">
        <f>'Data with Vol Ests'!N$502*('Data with Vol Ests'!N33+('Data with Vol Ests'!N34-'Data with Vol Ests'!N33)*('Data with Vol Ests'!Q$503/'Data with Vol Ests'!Q34))/'Data with Vol Ests'!N33</f>
        <v>4241.2709414964547</v>
      </c>
      <c r="E33" s="4">
        <f>'Data with Vol Ests'!S$502*('Data with Vol Ests'!S33+('Data with Vol Ests'!S34-'Data with Vol Ests'!S33)*('Data with Vol Ests'!V$503/'Data with Vol Ests'!V34))/'Data with Vol Ests'!S33</f>
        <v>12005.153652633533</v>
      </c>
      <c r="G33" s="5">
        <f>$L$2*B33/Data!C$501+$M$2*C33/Data!D$501+$N$2*D33/Data!E$501+$O$2*E33/Data!F$501</f>
        <v>50482.420003252621</v>
      </c>
      <c r="I33" s="5">
        <f t="shared" si="0"/>
        <v>-482.42000325262052</v>
      </c>
    </row>
    <row r="34" spans="1:9" x14ac:dyDescent="0.25">
      <c r="A34">
        <f>Data!A34</f>
        <v>32</v>
      </c>
      <c r="B34" s="4">
        <f>'Data with Vol Ests'!D$502*('Data with Vol Ests'!D34+('Data with Vol Ests'!D35-'Data with Vol Ests'!D34)*('Data with Vol Ests'!G$503/'Data with Vol Ests'!G35))/'Data with Vol Ests'!D34</f>
        <v>11232.311544532204</v>
      </c>
      <c r="C34" s="4">
        <f>'Data with Vol Ests'!I$502*('Data with Vol Ests'!I34+('Data with Vol Ests'!I35-'Data with Vol Ests'!I34)*('Data with Vol Ests'!L$503/'Data with Vol Ests'!L35))/'Data with Vol Ests'!I34</f>
        <v>5541.954762438093</v>
      </c>
      <c r="D34" s="4">
        <f>'Data with Vol Ests'!N$502*('Data with Vol Ests'!N34+('Data with Vol Ests'!N35-'Data with Vol Ests'!N34)*('Data with Vol Ests'!Q$503/'Data with Vol Ests'!Q35))/'Data with Vol Ests'!N34</f>
        <v>4470.2525137208768</v>
      </c>
      <c r="E34" s="4">
        <f>'Data with Vol Ests'!S$502*('Data with Vol Ests'!S34+('Data with Vol Ests'!S35-'Data with Vol Ests'!S34)*('Data with Vol Ests'!V$503/'Data with Vol Ests'!V35))/'Data with Vol Ests'!S34</f>
        <v>11878.331541110163</v>
      </c>
      <c r="G34" s="5">
        <f>$L$2*B34/Data!C$501+$M$2*C34/Data!D$501+$N$2*D34/Data!E$501+$O$2*E34/Data!F$501</f>
        <v>52261.509877572964</v>
      </c>
      <c r="I34" s="5">
        <f t="shared" si="0"/>
        <v>-2261.5098775729639</v>
      </c>
    </row>
    <row r="35" spans="1:9" x14ac:dyDescent="0.25">
      <c r="A35">
        <f>Data!A35</f>
        <v>33</v>
      </c>
      <c r="B35" s="4">
        <f>'Data with Vol Ests'!D$502*('Data with Vol Ests'!D35+('Data with Vol Ests'!D36-'Data with Vol Ests'!D35)*('Data with Vol Ests'!G$503/'Data with Vol Ests'!G36))/'Data with Vol Ests'!D35</f>
        <v>11066.276862317814</v>
      </c>
      <c r="C35" s="4">
        <f>'Data with Vol Ests'!I$502*('Data with Vol Ests'!I35+('Data with Vol Ests'!I36-'Data with Vol Ests'!I35)*('Data with Vol Ests'!L$503/'Data with Vol Ests'!L36))/'Data with Vol Ests'!I35</f>
        <v>5421.2520680263988</v>
      </c>
      <c r="D35" s="4">
        <f>'Data with Vol Ests'!N$502*('Data with Vol Ests'!N35+('Data with Vol Ests'!N36-'Data with Vol Ests'!N35)*('Data with Vol Ests'!Q$503/'Data with Vol Ests'!Q36))/'Data with Vol Ests'!N35</f>
        <v>4297.9162395680651</v>
      </c>
      <c r="E35" s="4">
        <f>'Data with Vol Ests'!S$502*('Data with Vol Ests'!S35+('Data with Vol Ests'!S36-'Data with Vol Ests'!S35)*('Data with Vol Ests'!V$503/'Data with Vol Ests'!V36))/'Data with Vol Ests'!S35</f>
        <v>12688.738678012991</v>
      </c>
      <c r="G35" s="5">
        <f>$L$2*B35/Data!C$501+$M$2*C35/Data!D$501+$N$2*D35/Data!E$501+$O$2*E35/Data!F$501</f>
        <v>52337.360631645686</v>
      </c>
      <c r="I35" s="5">
        <f t="shared" si="0"/>
        <v>-2337.3606316456862</v>
      </c>
    </row>
    <row r="36" spans="1:9" x14ac:dyDescent="0.25">
      <c r="A36">
        <f>Data!A36</f>
        <v>34</v>
      </c>
      <c r="B36" s="4">
        <f>'Data with Vol Ests'!D$502*('Data with Vol Ests'!D36+('Data with Vol Ests'!D37-'Data with Vol Ests'!D36)*('Data with Vol Ests'!G$503/'Data with Vol Ests'!G37))/'Data with Vol Ests'!D36</f>
        <v>11087.939808154573</v>
      </c>
      <c r="C36" s="4">
        <f>'Data with Vol Ests'!I$502*('Data with Vol Ests'!I36+('Data with Vol Ests'!I37-'Data with Vol Ests'!I36)*('Data with Vol Ests'!L$503/'Data with Vol Ests'!L37))/'Data with Vol Ests'!I36</f>
        <v>5354.1817640536601</v>
      </c>
      <c r="D36" s="4">
        <f>'Data with Vol Ests'!N$502*('Data with Vol Ests'!N36+('Data with Vol Ests'!N37-'Data with Vol Ests'!N36)*('Data with Vol Ests'!Q$503/'Data with Vol Ests'!Q37))/'Data with Vol Ests'!N36</f>
        <v>4248.327016477795</v>
      </c>
      <c r="E36" s="4">
        <f>'Data with Vol Ests'!S$502*('Data with Vol Ests'!S36+('Data with Vol Ests'!S37-'Data with Vol Ests'!S36)*('Data with Vol Ests'!V$503/'Data with Vol Ests'!V37))/'Data with Vol Ests'!S36</f>
        <v>12111.19874182063</v>
      </c>
      <c r="G36" s="5">
        <f>$L$2*B36/Data!C$501+$M$2*C36/Data!D$501+$N$2*D36/Data!E$501+$O$2*E36/Data!F$501</f>
        <v>51324.3440522112</v>
      </c>
      <c r="I36" s="5">
        <f t="shared" si="0"/>
        <v>-1324.3440522111996</v>
      </c>
    </row>
    <row r="37" spans="1:9" x14ac:dyDescent="0.25">
      <c r="A37">
        <f>Data!A37</f>
        <v>35</v>
      </c>
      <c r="B37" s="4">
        <f>'Data with Vol Ests'!D$502*('Data with Vol Ests'!D37+('Data with Vol Ests'!D38-'Data with Vol Ests'!D37)*('Data with Vol Ests'!G$503/'Data with Vol Ests'!G38))/'Data with Vol Ests'!D37</f>
        <v>10932.27995022862</v>
      </c>
      <c r="C37" s="4">
        <f>'Data with Vol Ests'!I$502*('Data with Vol Ests'!I37+('Data with Vol Ests'!I38-'Data with Vol Ests'!I37)*('Data with Vol Ests'!L$503/'Data with Vol Ests'!L38))/'Data with Vol Ests'!I37</f>
        <v>5156.6861308781754</v>
      </c>
      <c r="D37" s="4">
        <f>'Data with Vol Ests'!N$502*('Data with Vol Ests'!N37+('Data with Vol Ests'!N38-'Data with Vol Ests'!N37)*('Data with Vol Ests'!Q$503/'Data with Vol Ests'!Q38))/'Data with Vol Ests'!N37</f>
        <v>4226.8100000000004</v>
      </c>
      <c r="E37" s="4">
        <f>'Data with Vol Ests'!S$502*('Data with Vol Ests'!S37+('Data with Vol Ests'!S38-'Data with Vol Ests'!S37)*('Data with Vol Ests'!V$503/'Data with Vol Ests'!V38))/'Data with Vol Ests'!S37</f>
        <v>12151.111418048231</v>
      </c>
      <c r="G37" s="5">
        <f>$L$2*B37/Data!C$501+$M$2*C37/Data!D$501+$N$2*D37/Data!E$501+$O$2*E37/Data!F$501</f>
        <v>50596.300659519402</v>
      </c>
      <c r="I37" s="5">
        <f t="shared" si="0"/>
        <v>-596.30065951940196</v>
      </c>
    </row>
    <row r="38" spans="1:9" x14ac:dyDescent="0.25">
      <c r="A38">
        <f>Data!A38</f>
        <v>36</v>
      </c>
      <c r="B38" s="4">
        <f>'Data with Vol Ests'!D$502*('Data with Vol Ests'!D38+('Data with Vol Ests'!D39-'Data with Vol Ests'!D38)*('Data with Vol Ests'!G$503/'Data with Vol Ests'!G39))/'Data with Vol Ests'!D38</f>
        <v>11001.872485098522</v>
      </c>
      <c r="C38" s="4">
        <f>'Data with Vol Ests'!I$502*('Data with Vol Ests'!I38+('Data with Vol Ests'!I39-'Data with Vol Ests'!I38)*('Data with Vol Ests'!L$503/'Data with Vol Ests'!L39))/'Data with Vol Ests'!I38</f>
        <v>5184.7991010280284</v>
      </c>
      <c r="D38" s="4">
        <f>'Data with Vol Ests'!N$502*('Data with Vol Ests'!N38+('Data with Vol Ests'!N39-'Data with Vol Ests'!N38)*('Data with Vol Ests'!Q$503/'Data with Vol Ests'!Q39))/'Data with Vol Ests'!N38</f>
        <v>4203.3830294241334</v>
      </c>
      <c r="E38" s="4">
        <f>'Data with Vol Ests'!S$502*('Data with Vol Ests'!S38+('Data with Vol Ests'!S39-'Data with Vol Ests'!S38)*('Data with Vol Ests'!V$503/'Data with Vol Ests'!V39))/'Data with Vol Ests'!S38</f>
        <v>12189.430598675592</v>
      </c>
      <c r="G38" s="5">
        <f>$L$2*B38/Data!C$501+$M$2*C38/Data!D$501+$N$2*D38/Data!E$501+$O$2*E38/Data!F$501</f>
        <v>50733.852119201358</v>
      </c>
      <c r="I38" s="5">
        <f t="shared" si="0"/>
        <v>-733.85211920135771</v>
      </c>
    </row>
    <row r="39" spans="1:9" x14ac:dyDescent="0.25">
      <c r="A39">
        <f>Data!A39</f>
        <v>37</v>
      </c>
      <c r="B39" s="4">
        <f>'Data with Vol Ests'!D$502*('Data with Vol Ests'!D39+('Data with Vol Ests'!D40-'Data with Vol Ests'!D39)*('Data with Vol Ests'!G$503/'Data with Vol Ests'!G40))/'Data with Vol Ests'!D39</f>
        <v>11156.045424690663</v>
      </c>
      <c r="C39" s="4">
        <f>'Data with Vol Ests'!I$502*('Data with Vol Ests'!I39+('Data with Vol Ests'!I40-'Data with Vol Ests'!I39)*('Data with Vol Ests'!L$503/'Data with Vol Ests'!L40))/'Data with Vol Ests'!I39</f>
        <v>5107.6823043368349</v>
      </c>
      <c r="D39" s="4">
        <f>'Data with Vol Ests'!N$502*('Data with Vol Ests'!N39+('Data with Vol Ests'!N40-'Data with Vol Ests'!N39)*('Data with Vol Ests'!Q$503/'Data with Vol Ests'!Q40))/'Data with Vol Ests'!N39</f>
        <v>4143.6035874681138</v>
      </c>
      <c r="E39" s="4">
        <f>'Data with Vol Ests'!S$502*('Data with Vol Ests'!S39+('Data with Vol Ests'!S40-'Data with Vol Ests'!S39)*('Data with Vol Ests'!V$503/'Data with Vol Ests'!V40))/'Data with Vol Ests'!S39</f>
        <v>11988.663751450278</v>
      </c>
      <c r="G39" s="5">
        <f>$L$2*B39/Data!C$501+$M$2*C39/Data!D$501+$N$2*D39/Data!E$501+$O$2*E39/Data!F$501</f>
        <v>50255.398933387303</v>
      </c>
      <c r="I39" s="5">
        <f t="shared" si="0"/>
        <v>-255.39893338730326</v>
      </c>
    </row>
    <row r="40" spans="1:9" x14ac:dyDescent="0.25">
      <c r="A40">
        <f>Data!A40</f>
        <v>38</v>
      </c>
      <c r="B40" s="4">
        <f>'Data with Vol Ests'!D$502*('Data with Vol Ests'!D40+('Data with Vol Ests'!D41-'Data with Vol Ests'!D40)*('Data with Vol Ests'!G$503/'Data with Vol Ests'!G41))/'Data with Vol Ests'!D40</f>
        <v>11312.931260305424</v>
      </c>
      <c r="C40" s="4">
        <f>'Data with Vol Ests'!I$502*('Data with Vol Ests'!I40+('Data with Vol Ests'!I41-'Data with Vol Ests'!I40)*('Data with Vol Ests'!L$503/'Data with Vol Ests'!L41))/'Data with Vol Ests'!I40</f>
        <v>5329.9914978091219</v>
      </c>
      <c r="D40" s="4">
        <f>'Data with Vol Ests'!N$502*('Data with Vol Ests'!N40+('Data with Vol Ests'!N41-'Data with Vol Ests'!N40)*('Data with Vol Ests'!Q$503/'Data with Vol Ests'!Q41))/'Data with Vol Ests'!N40</f>
        <v>4362.3379121145163</v>
      </c>
      <c r="E40" s="4">
        <f>'Data with Vol Ests'!S$502*('Data with Vol Ests'!S40+('Data with Vol Ests'!S41-'Data with Vol Ests'!S40)*('Data with Vol Ests'!V$503/'Data with Vol Ests'!V41))/'Data with Vol Ests'!S40</f>
        <v>11761.327635666808</v>
      </c>
      <c r="G40" s="5">
        <f>$L$2*B40/Data!C$501+$M$2*C40/Data!D$501+$N$2*D40/Data!E$501+$O$2*E40/Data!F$501</f>
        <v>51304.882068585095</v>
      </c>
      <c r="I40" s="5">
        <f t="shared" si="0"/>
        <v>-1304.8820685850951</v>
      </c>
    </row>
    <row r="41" spans="1:9" x14ac:dyDescent="0.25">
      <c r="A41">
        <f>Data!A41</f>
        <v>39</v>
      </c>
      <c r="B41" s="4">
        <f>'Data with Vol Ests'!D$502*('Data with Vol Ests'!D41+('Data with Vol Ests'!D42-'Data with Vol Ests'!D41)*('Data with Vol Ests'!G$503/'Data with Vol Ests'!G42))/'Data with Vol Ests'!D41</f>
        <v>11059.080398771275</v>
      </c>
      <c r="C41" s="4">
        <f>'Data with Vol Ests'!I$502*('Data with Vol Ests'!I41+('Data with Vol Ests'!I42-'Data with Vol Ests'!I41)*('Data with Vol Ests'!L$503/'Data with Vol Ests'!L42))/'Data with Vol Ests'!I41</f>
        <v>5372.52373039331</v>
      </c>
      <c r="D41" s="4">
        <f>'Data with Vol Ests'!N$502*('Data with Vol Ests'!N41+('Data with Vol Ests'!N42-'Data with Vol Ests'!N41)*('Data with Vol Ests'!Q$503/'Data with Vol Ests'!Q42))/'Data with Vol Ests'!N41</f>
        <v>4344.1947717997455</v>
      </c>
      <c r="E41" s="4">
        <f>'Data with Vol Ests'!S$502*('Data with Vol Ests'!S41+('Data with Vol Ests'!S42-'Data with Vol Ests'!S41)*('Data with Vol Ests'!V$503/'Data with Vol Ests'!V42))/'Data with Vol Ests'!S41</f>
        <v>12577.427570535599</v>
      </c>
      <c r="G41" s="5">
        <f>$L$2*B41/Data!C$501+$M$2*C41/Data!D$501+$N$2*D41/Data!E$501+$O$2*E41/Data!F$501</f>
        <v>52161.92814443339</v>
      </c>
      <c r="I41" s="5">
        <f t="shared" si="0"/>
        <v>-2161.9281444333901</v>
      </c>
    </row>
    <row r="42" spans="1:9" x14ac:dyDescent="0.25">
      <c r="A42">
        <f>Data!A42</f>
        <v>40</v>
      </c>
      <c r="B42" s="4">
        <f>'Data with Vol Ests'!D$502*('Data with Vol Ests'!D42+('Data with Vol Ests'!D43-'Data with Vol Ests'!D42)*('Data with Vol Ests'!G$503/'Data with Vol Ests'!G43))/'Data with Vol Ests'!D42</f>
        <v>10983.623466200641</v>
      </c>
      <c r="C42" s="4">
        <f>'Data with Vol Ests'!I$502*('Data with Vol Ests'!I42+('Data with Vol Ests'!I43-'Data with Vol Ests'!I42)*('Data with Vol Ests'!L$503/'Data with Vol Ests'!L43))/'Data with Vol Ests'!I42</f>
        <v>5181.8139980807455</v>
      </c>
      <c r="D42" s="4">
        <f>'Data with Vol Ests'!N$502*('Data with Vol Ests'!N42+('Data with Vol Ests'!N43-'Data with Vol Ests'!N42)*('Data with Vol Ests'!Q$503/'Data with Vol Ests'!Q43))/'Data with Vol Ests'!N42</f>
        <v>4202.894381730991</v>
      </c>
      <c r="E42" s="4">
        <f>'Data with Vol Ests'!S$502*('Data with Vol Ests'!S42+('Data with Vol Ests'!S43-'Data with Vol Ests'!S42)*('Data with Vol Ests'!V$503/'Data with Vol Ests'!V43))/'Data with Vol Ests'!S42</f>
        <v>11989.295735001653</v>
      </c>
      <c r="G42" s="5">
        <f>$L$2*B42/Data!C$501+$M$2*C42/Data!D$501+$N$2*D42/Data!E$501+$O$2*E42/Data!F$501</f>
        <v>50459.225985600438</v>
      </c>
      <c r="I42" s="5">
        <f t="shared" si="0"/>
        <v>-459.22598560043843</v>
      </c>
    </row>
    <row r="43" spans="1:9" x14ac:dyDescent="0.25">
      <c r="A43">
        <f>Data!A43</f>
        <v>41</v>
      </c>
      <c r="B43" s="4">
        <f>'Data with Vol Ests'!D$502*('Data with Vol Ests'!D43+('Data with Vol Ests'!D44-'Data with Vol Ests'!D43)*('Data with Vol Ests'!G$503/'Data with Vol Ests'!G44))/'Data with Vol Ests'!D43</f>
        <v>11062.241016658554</v>
      </c>
      <c r="C43" s="4">
        <f>'Data with Vol Ests'!I$502*('Data with Vol Ests'!I43+('Data with Vol Ests'!I44-'Data with Vol Ests'!I43)*('Data with Vol Ests'!L$503/'Data with Vol Ests'!L44))/'Data with Vol Ests'!I43</f>
        <v>5546.0467355955998</v>
      </c>
      <c r="D43" s="4">
        <f>'Data with Vol Ests'!N$502*('Data with Vol Ests'!N43+('Data with Vol Ests'!N44-'Data with Vol Ests'!N43)*('Data with Vol Ests'!Q$503/'Data with Vol Ests'!Q44))/'Data with Vol Ests'!N43</f>
        <v>4334.1083150308441</v>
      </c>
      <c r="E43" s="4">
        <f>'Data with Vol Ests'!S$502*('Data with Vol Ests'!S43+('Data with Vol Ests'!S44-'Data with Vol Ests'!S43)*('Data with Vol Ests'!V$503/'Data with Vol Ests'!V44))/'Data with Vol Ests'!S43</f>
        <v>12062.677071591308</v>
      </c>
      <c r="G43" s="5">
        <f>$L$2*B43/Data!C$501+$M$2*C43/Data!D$501+$N$2*D43/Data!E$501+$O$2*E43/Data!F$501</f>
        <v>52013.807335819103</v>
      </c>
      <c r="I43" s="5">
        <f t="shared" si="0"/>
        <v>-2013.8073358191032</v>
      </c>
    </row>
    <row r="44" spans="1:9" x14ac:dyDescent="0.25">
      <c r="A44">
        <f>Data!A44</f>
        <v>42</v>
      </c>
      <c r="B44" s="4">
        <f>'Data with Vol Ests'!D$502*('Data with Vol Ests'!D44+('Data with Vol Ests'!D45-'Data with Vol Ests'!D44)*('Data with Vol Ests'!G$503/'Data with Vol Ests'!G45))/'Data with Vol Ests'!D44</f>
        <v>10985.968466247105</v>
      </c>
      <c r="C44" s="4">
        <f>'Data with Vol Ests'!I$502*('Data with Vol Ests'!I44+('Data with Vol Ests'!I45-'Data with Vol Ests'!I44)*('Data with Vol Ests'!L$503/'Data with Vol Ests'!L45))/'Data with Vol Ests'!I44</f>
        <v>5200.3745820707636</v>
      </c>
      <c r="D44" s="4">
        <f>'Data with Vol Ests'!N$502*('Data with Vol Ests'!N44+('Data with Vol Ests'!N45-'Data with Vol Ests'!N44)*('Data with Vol Ests'!Q$503/'Data with Vol Ests'!Q45))/'Data with Vol Ests'!N44</f>
        <v>4240.1393562529638</v>
      </c>
      <c r="E44" s="4">
        <f>'Data with Vol Ests'!S$502*('Data with Vol Ests'!S44+('Data with Vol Ests'!S45-'Data with Vol Ests'!S44)*('Data with Vol Ests'!V$503/'Data with Vol Ests'!V45))/'Data with Vol Ests'!S44</f>
        <v>11897.430124302997</v>
      </c>
      <c r="G44" s="5">
        <f>$L$2*B44/Data!C$501+$M$2*C44/Data!D$501+$N$2*D44/Data!E$501+$O$2*E44/Data!F$501</f>
        <v>50492.808004898907</v>
      </c>
      <c r="I44" s="5">
        <f t="shared" si="0"/>
        <v>-492.8080048989068</v>
      </c>
    </row>
    <row r="45" spans="1:9" x14ac:dyDescent="0.25">
      <c r="A45">
        <f>Data!A45</f>
        <v>43</v>
      </c>
      <c r="B45" s="4">
        <f>'Data with Vol Ests'!D$502*('Data with Vol Ests'!D45+('Data with Vol Ests'!D46-'Data with Vol Ests'!D45)*('Data with Vol Ests'!G$503/'Data with Vol Ests'!G46))/'Data with Vol Ests'!D45</f>
        <v>11255.009123986749</v>
      </c>
      <c r="C45" s="4">
        <f>'Data with Vol Ests'!I$502*('Data with Vol Ests'!I45+('Data with Vol Ests'!I46-'Data with Vol Ests'!I45)*('Data with Vol Ests'!L$503/'Data with Vol Ests'!L46))/'Data with Vol Ests'!I45</f>
        <v>5410.8425825486365</v>
      </c>
      <c r="D45" s="4">
        <f>'Data with Vol Ests'!N$502*('Data with Vol Ests'!N45+('Data with Vol Ests'!N46-'Data with Vol Ests'!N45)*('Data with Vol Ests'!Q$503/'Data with Vol Ests'!Q46))/'Data with Vol Ests'!N45</f>
        <v>4424.9327827467296</v>
      </c>
      <c r="E45" s="4">
        <f>'Data with Vol Ests'!S$502*('Data with Vol Ests'!S45+('Data with Vol Ests'!S46-'Data with Vol Ests'!S45)*('Data with Vol Ests'!V$503/'Data with Vol Ests'!V46))/'Data with Vol Ests'!S45</f>
        <v>11959.345524505703</v>
      </c>
      <c r="G45" s="5">
        <f>$L$2*B45/Data!C$501+$M$2*C45/Data!D$501+$N$2*D45/Data!E$501+$O$2*E45/Data!F$501</f>
        <v>51886.680894782316</v>
      </c>
      <c r="I45" s="5">
        <f t="shared" si="0"/>
        <v>-1886.6808947823156</v>
      </c>
    </row>
    <row r="46" spans="1:9" x14ac:dyDescent="0.25">
      <c r="A46">
        <f>Data!A46</f>
        <v>44</v>
      </c>
      <c r="B46" s="4">
        <f>'Data with Vol Ests'!D$502*('Data with Vol Ests'!D46+('Data with Vol Ests'!D47-'Data with Vol Ests'!D46)*('Data with Vol Ests'!G$503/'Data with Vol Ests'!G47))/'Data with Vol Ests'!D46</f>
        <v>11052.911816575055</v>
      </c>
      <c r="C46" s="4">
        <f>'Data with Vol Ests'!I$502*('Data with Vol Ests'!I46+('Data with Vol Ests'!I47-'Data with Vol Ests'!I46)*('Data with Vol Ests'!L$503/'Data with Vol Ests'!L47))/'Data with Vol Ests'!I46</f>
        <v>5353.2326301627782</v>
      </c>
      <c r="D46" s="4">
        <f>'Data with Vol Ests'!N$502*('Data with Vol Ests'!N46+('Data with Vol Ests'!N47-'Data with Vol Ests'!N46)*('Data with Vol Ests'!Q$503/'Data with Vol Ests'!Q47))/'Data with Vol Ests'!N46</f>
        <v>4194.5659932547287</v>
      </c>
      <c r="E46" s="4">
        <f>'Data with Vol Ests'!S$502*('Data with Vol Ests'!S46+('Data with Vol Ests'!S47-'Data with Vol Ests'!S46)*('Data with Vol Ests'!V$503/'Data with Vol Ests'!V47))/'Data with Vol Ests'!S46</f>
        <v>12267.974140085078</v>
      </c>
      <c r="G46" s="5">
        <f>$L$2*B46/Data!C$501+$M$2*C46/Data!D$501+$N$2*D46/Data!E$501+$O$2*E46/Data!F$501</f>
        <v>51352.639635311119</v>
      </c>
      <c r="I46" s="5">
        <f t="shared" si="0"/>
        <v>-1352.6396353111195</v>
      </c>
    </row>
    <row r="47" spans="1:9" x14ac:dyDescent="0.25">
      <c r="A47">
        <f>Data!A47</f>
        <v>45</v>
      </c>
      <c r="B47" s="4">
        <f>'Data with Vol Ests'!D$502*('Data with Vol Ests'!D47+('Data with Vol Ests'!D48-'Data with Vol Ests'!D47)*('Data with Vol Ests'!G$503/'Data with Vol Ests'!G48))/'Data with Vol Ests'!D47</f>
        <v>11071.073397579667</v>
      </c>
      <c r="C47" s="4">
        <f>'Data with Vol Ests'!I$502*('Data with Vol Ests'!I47+('Data with Vol Ests'!I48-'Data with Vol Ests'!I47)*('Data with Vol Ests'!L$503/'Data with Vol Ests'!L48))/'Data with Vol Ests'!I47</f>
        <v>5263.0533767876641</v>
      </c>
      <c r="D47" s="4">
        <f>'Data with Vol Ests'!N$502*('Data with Vol Ests'!N47+('Data with Vol Ests'!N48-'Data with Vol Ests'!N47)*('Data with Vol Ests'!Q$503/'Data with Vol Ests'!Q48))/'Data with Vol Ests'!N47</f>
        <v>4262.4089190002023</v>
      </c>
      <c r="E47" s="4">
        <f>'Data with Vol Ests'!S$502*('Data with Vol Ests'!S47+('Data with Vol Ests'!S48-'Data with Vol Ests'!S47)*('Data with Vol Ests'!V$503/'Data with Vol Ests'!V48))/'Data with Vol Ests'!S47</f>
        <v>12246.82430700807</v>
      </c>
      <c r="G47" s="5">
        <f>$L$2*B47/Data!C$501+$M$2*C47/Data!D$501+$N$2*D47/Data!E$501+$O$2*E47/Data!F$501</f>
        <v>51242.654224693353</v>
      </c>
      <c r="I47" s="5">
        <f t="shared" si="0"/>
        <v>-1242.6542246933532</v>
      </c>
    </row>
    <row r="48" spans="1:9" x14ac:dyDescent="0.25">
      <c r="A48">
        <f>Data!A48</f>
        <v>46</v>
      </c>
      <c r="B48" s="4">
        <f>'Data with Vol Ests'!D$502*('Data with Vol Ests'!D48+('Data with Vol Ests'!D49-'Data with Vol Ests'!D48)*('Data with Vol Ests'!G$503/'Data with Vol Ests'!G49))/'Data with Vol Ests'!D48</f>
        <v>10946.519270581734</v>
      </c>
      <c r="C48" s="4">
        <f>'Data with Vol Ests'!I$502*('Data with Vol Ests'!I48+('Data with Vol Ests'!I49-'Data with Vol Ests'!I48)*('Data with Vol Ests'!L$503/'Data with Vol Ests'!L49))/'Data with Vol Ests'!I48</f>
        <v>4904.1530261770868</v>
      </c>
      <c r="D48" s="4">
        <f>'Data with Vol Ests'!N$502*('Data with Vol Ests'!N48+('Data with Vol Ests'!N49-'Data with Vol Ests'!N48)*('Data with Vol Ests'!Q$503/'Data with Vol Ests'!Q49))/'Data with Vol Ests'!N48</f>
        <v>3976.4788125918794</v>
      </c>
      <c r="E48" s="4">
        <f>'Data with Vol Ests'!S$502*('Data with Vol Ests'!S48+('Data with Vol Ests'!S49-'Data with Vol Ests'!S48)*('Data with Vol Ests'!V$503/'Data with Vol Ests'!V49))/'Data with Vol Ests'!S48</f>
        <v>11882.287060140068</v>
      </c>
      <c r="G48" s="5">
        <f>$L$2*B48/Data!C$501+$M$2*C48/Data!D$501+$N$2*D48/Data!E$501+$O$2*E48/Data!F$501</f>
        <v>48924.822626501686</v>
      </c>
      <c r="I48" s="5">
        <f t="shared" si="0"/>
        <v>1075.1773734983144</v>
      </c>
    </row>
    <row r="49" spans="1:9" x14ac:dyDescent="0.25">
      <c r="A49">
        <f>Data!A49</f>
        <v>47</v>
      </c>
      <c r="B49" s="4">
        <f>'Data with Vol Ests'!D$502*('Data with Vol Ests'!D49+('Data with Vol Ests'!D50-'Data with Vol Ests'!D49)*('Data with Vol Ests'!G$503/'Data with Vol Ests'!G50))/'Data with Vol Ests'!D49</f>
        <v>11129.107134898624</v>
      </c>
      <c r="C49" s="4">
        <f>'Data with Vol Ests'!I$502*('Data with Vol Ests'!I49+('Data with Vol Ests'!I50-'Data with Vol Ests'!I49)*('Data with Vol Ests'!L$503/'Data with Vol Ests'!L50))/'Data with Vol Ests'!I49</f>
        <v>5375.1790264105712</v>
      </c>
      <c r="D49" s="4">
        <f>'Data with Vol Ests'!N$502*('Data with Vol Ests'!N49+('Data with Vol Ests'!N50-'Data with Vol Ests'!N49)*('Data with Vol Ests'!Q$503/'Data with Vol Ests'!Q50))/'Data with Vol Ests'!N49</f>
        <v>4455.7830835661916</v>
      </c>
      <c r="E49" s="4">
        <f>'Data with Vol Ests'!S$502*('Data with Vol Ests'!S49+('Data with Vol Ests'!S50-'Data with Vol Ests'!S49)*('Data with Vol Ests'!V$503/'Data with Vol Ests'!V50))/'Data with Vol Ests'!S49</f>
        <v>12072.549429249988</v>
      </c>
      <c r="G49" s="5">
        <f>$L$2*B49/Data!C$501+$M$2*C49/Data!D$501+$N$2*D49/Data!E$501+$O$2*E49/Data!F$501</f>
        <v>51880.532701669246</v>
      </c>
      <c r="I49" s="5">
        <f t="shared" si="0"/>
        <v>-1880.5327016692463</v>
      </c>
    </row>
    <row r="50" spans="1:9" x14ac:dyDescent="0.25">
      <c r="A50">
        <f>Data!A50</f>
        <v>48</v>
      </c>
      <c r="B50" s="4">
        <f>'Data with Vol Ests'!D$502*('Data with Vol Ests'!D50+('Data with Vol Ests'!D51-'Data with Vol Ests'!D50)*('Data with Vol Ests'!G$503/'Data with Vol Ests'!G51))/'Data with Vol Ests'!D50</f>
        <v>11070.20877991512</v>
      </c>
      <c r="C50" s="4">
        <f>'Data with Vol Ests'!I$502*('Data with Vol Ests'!I50+('Data with Vol Ests'!I51-'Data with Vol Ests'!I50)*('Data with Vol Ests'!L$503/'Data with Vol Ests'!L51))/'Data with Vol Ests'!I50</f>
        <v>5220.732136840048</v>
      </c>
      <c r="D50" s="4">
        <f>'Data with Vol Ests'!N$502*('Data with Vol Ests'!N50+('Data with Vol Ests'!N51-'Data with Vol Ests'!N50)*('Data with Vol Ests'!Q$503/'Data with Vol Ests'!Q51))/'Data with Vol Ests'!N50</f>
        <v>4221.1899889804235</v>
      </c>
      <c r="E50" s="4">
        <f>'Data with Vol Ests'!S$502*('Data with Vol Ests'!S50+('Data with Vol Ests'!S51-'Data with Vol Ests'!S50)*('Data with Vol Ests'!V$503/'Data with Vol Ests'!V51))/'Data with Vol Ests'!S50</f>
        <v>11837.549838557619</v>
      </c>
      <c r="G50" s="5">
        <f>$L$2*B50/Data!C$501+$M$2*C50/Data!D$501+$N$2*D50/Data!E$501+$O$2*E50/Data!F$501</f>
        <v>50510.35948652876</v>
      </c>
      <c r="I50" s="5">
        <f t="shared" si="0"/>
        <v>-510.35948652875959</v>
      </c>
    </row>
    <row r="51" spans="1:9" x14ac:dyDescent="0.25">
      <c r="A51">
        <f>Data!A51</f>
        <v>49</v>
      </c>
      <c r="B51" s="4">
        <f>'Data with Vol Ests'!D$502*('Data with Vol Ests'!D51+('Data with Vol Ests'!D52-'Data with Vol Ests'!D51)*('Data with Vol Ests'!G$503/'Data with Vol Ests'!G52))/'Data with Vol Ests'!D51</f>
        <v>10998.107391380083</v>
      </c>
      <c r="C51" s="4">
        <f>'Data with Vol Ests'!I$502*('Data with Vol Ests'!I51+('Data with Vol Ests'!I52-'Data with Vol Ests'!I51)*('Data with Vol Ests'!L$503/'Data with Vol Ests'!L52))/'Data with Vol Ests'!I51</f>
        <v>5193.4109984166407</v>
      </c>
      <c r="D51" s="4">
        <f>'Data with Vol Ests'!N$502*('Data with Vol Ests'!N51+('Data with Vol Ests'!N52-'Data with Vol Ests'!N51)*('Data with Vol Ests'!Q$503/'Data with Vol Ests'!Q52))/'Data with Vol Ests'!N51</f>
        <v>4286.0814353558217</v>
      </c>
      <c r="E51" s="4">
        <f>'Data with Vol Ests'!S$502*('Data with Vol Ests'!S51+('Data with Vol Ests'!S52-'Data with Vol Ests'!S51)*('Data with Vol Ests'!V$503/'Data with Vol Ests'!V52))/'Data with Vol Ests'!S51</f>
        <v>12178.660846708506</v>
      </c>
      <c r="G51" s="5">
        <f>$L$2*B51/Data!C$501+$M$2*C51/Data!D$501+$N$2*D51/Data!E$501+$O$2*E51/Data!F$501</f>
        <v>50943.381287315431</v>
      </c>
      <c r="I51" s="5">
        <f t="shared" si="0"/>
        <v>-943.38128731543111</v>
      </c>
    </row>
    <row r="52" spans="1:9" x14ac:dyDescent="0.25">
      <c r="A52">
        <f>Data!A52</f>
        <v>50</v>
      </c>
      <c r="B52" s="4">
        <f>'Data with Vol Ests'!D$502*('Data with Vol Ests'!D52+('Data with Vol Ests'!D53-'Data with Vol Ests'!D52)*('Data with Vol Ests'!G$503/'Data with Vol Ests'!G53))/'Data with Vol Ests'!D52</f>
        <v>11319.716531275373</v>
      </c>
      <c r="C52" s="4">
        <f>'Data with Vol Ests'!I$502*('Data with Vol Ests'!I52+('Data with Vol Ests'!I53-'Data with Vol Ests'!I52)*('Data with Vol Ests'!L$503/'Data with Vol Ests'!L53))/'Data with Vol Ests'!I52</f>
        <v>5248.8750876025779</v>
      </c>
      <c r="D52" s="4">
        <f>'Data with Vol Ests'!N$502*('Data with Vol Ests'!N52+('Data with Vol Ests'!N53-'Data with Vol Ests'!N52)*('Data with Vol Ests'!Q$503/'Data with Vol Ests'!Q53))/'Data with Vol Ests'!N52</f>
        <v>4370.0993777373105</v>
      </c>
      <c r="E52" s="4">
        <f>'Data with Vol Ests'!S$502*('Data with Vol Ests'!S52+('Data with Vol Ests'!S53-'Data with Vol Ests'!S52)*('Data with Vol Ests'!V$503/'Data with Vol Ests'!V53))/'Data with Vol Ests'!S52</f>
        <v>12246.576352449807</v>
      </c>
      <c r="G52" s="5">
        <f>$L$2*B52/Data!C$501+$M$2*C52/Data!D$501+$N$2*D52/Data!E$501+$O$2*E52/Data!F$501</f>
        <v>51692.031650748853</v>
      </c>
      <c r="I52" s="5">
        <f t="shared" si="0"/>
        <v>-1692.0316507488533</v>
      </c>
    </row>
    <row r="53" spans="1:9" x14ac:dyDescent="0.25">
      <c r="A53">
        <f>Data!A53</f>
        <v>51</v>
      </c>
      <c r="B53" s="4">
        <f>'Data with Vol Ests'!D$502*('Data with Vol Ests'!D53+('Data with Vol Ests'!D54-'Data with Vol Ests'!D53)*('Data with Vol Ests'!G$503/'Data with Vol Ests'!G54))/'Data with Vol Ests'!D53</f>
        <v>11049.8646089289</v>
      </c>
      <c r="C53" s="4">
        <f>'Data with Vol Ests'!I$502*('Data with Vol Ests'!I53+('Data with Vol Ests'!I54-'Data with Vol Ests'!I53)*('Data with Vol Ests'!L$503/'Data with Vol Ests'!L54))/'Data with Vol Ests'!I53</f>
        <v>5279.2167402767</v>
      </c>
      <c r="D53" s="4">
        <f>'Data with Vol Ests'!N$502*('Data with Vol Ests'!N53+('Data with Vol Ests'!N54-'Data with Vol Ests'!N53)*('Data with Vol Ests'!Q$503/'Data with Vol Ests'!Q54))/'Data with Vol Ests'!N53</f>
        <v>4198.4954001585256</v>
      </c>
      <c r="E53" s="4">
        <f>'Data with Vol Ests'!S$502*('Data with Vol Ests'!S53+('Data with Vol Ests'!S54-'Data with Vol Ests'!S53)*('Data with Vol Ests'!V$503/'Data with Vol Ests'!V54))/'Data with Vol Ests'!S53</f>
        <v>11991.972536485553</v>
      </c>
      <c r="G53" s="5">
        <f>$L$2*B53/Data!C$501+$M$2*C53/Data!D$501+$N$2*D53/Data!E$501+$O$2*E53/Data!F$501</f>
        <v>50799.766715021484</v>
      </c>
      <c r="I53" s="5">
        <f t="shared" si="0"/>
        <v>-799.76671502148383</v>
      </c>
    </row>
    <row r="54" spans="1:9" x14ac:dyDescent="0.25">
      <c r="A54">
        <f>Data!A54</f>
        <v>52</v>
      </c>
      <c r="B54" s="4">
        <f>'Data with Vol Ests'!D$502*('Data with Vol Ests'!D54+('Data with Vol Ests'!D55-'Data with Vol Ests'!D54)*('Data with Vol Ests'!G$503/'Data with Vol Ests'!G55))/'Data with Vol Ests'!D54</f>
        <v>11039.531825570586</v>
      </c>
      <c r="C54" s="4">
        <f>'Data with Vol Ests'!I$502*('Data with Vol Ests'!I54+('Data with Vol Ests'!I55-'Data with Vol Ests'!I54)*('Data with Vol Ests'!L$503/'Data with Vol Ests'!L55))/'Data with Vol Ests'!I54</f>
        <v>5365.0588206230386</v>
      </c>
      <c r="D54" s="4">
        <f>'Data with Vol Ests'!N$502*('Data with Vol Ests'!N54+('Data with Vol Ests'!N55-'Data with Vol Ests'!N54)*('Data with Vol Ests'!Q$503/'Data with Vol Ests'!Q55))/'Data with Vol Ests'!N54</f>
        <v>4299.1040310810777</v>
      </c>
      <c r="E54" s="4">
        <f>'Data with Vol Ests'!S$502*('Data with Vol Ests'!S54+('Data with Vol Ests'!S55-'Data with Vol Ests'!S54)*('Data with Vol Ests'!V$503/'Data with Vol Ests'!V55))/'Data with Vol Ests'!S54</f>
        <v>11858.038101043385</v>
      </c>
      <c r="G54" s="5">
        <f>$L$2*B54/Data!C$501+$M$2*C54/Data!D$501+$N$2*D54/Data!E$501+$O$2*E54/Data!F$501</f>
        <v>51121.607600183881</v>
      </c>
      <c r="I54" s="5">
        <f t="shared" si="0"/>
        <v>-1121.607600183881</v>
      </c>
    </row>
    <row r="55" spans="1:9" x14ac:dyDescent="0.25">
      <c r="A55">
        <f>Data!A55</f>
        <v>53</v>
      </c>
      <c r="B55" s="4">
        <f>'Data with Vol Ests'!D$502*('Data with Vol Ests'!D55+('Data with Vol Ests'!D56-'Data with Vol Ests'!D55)*('Data with Vol Ests'!G$503/'Data with Vol Ests'!G56))/'Data with Vol Ests'!D55</f>
        <v>11097.581065718898</v>
      </c>
      <c r="C55" s="4">
        <f>'Data with Vol Ests'!I$502*('Data with Vol Ests'!I55+('Data with Vol Ests'!I56-'Data with Vol Ests'!I55)*('Data with Vol Ests'!L$503/'Data with Vol Ests'!L56))/'Data with Vol Ests'!I55</f>
        <v>5040.6877591973089</v>
      </c>
      <c r="D55" s="4">
        <f>'Data with Vol Ests'!N$502*('Data with Vol Ests'!N55+('Data with Vol Ests'!N56-'Data with Vol Ests'!N55)*('Data with Vol Ests'!Q$503/'Data with Vol Ests'!Q56))/'Data with Vol Ests'!N55</f>
        <v>4275.1407838687601</v>
      </c>
      <c r="E55" s="4">
        <f>'Data with Vol Ests'!S$502*('Data with Vol Ests'!S55+('Data with Vol Ests'!S56-'Data with Vol Ests'!S55)*('Data with Vol Ests'!V$503/'Data with Vol Ests'!V56))/'Data with Vol Ests'!S55</f>
        <v>12219.432021256842</v>
      </c>
      <c r="G55" s="5">
        <f>$L$2*B55/Data!C$501+$M$2*C55/Data!D$501+$N$2*D55/Data!E$501+$O$2*E55/Data!F$501</f>
        <v>50609.588375447973</v>
      </c>
      <c r="I55" s="5">
        <f t="shared" si="0"/>
        <v>-609.58837544797279</v>
      </c>
    </row>
    <row r="56" spans="1:9" x14ac:dyDescent="0.25">
      <c r="A56">
        <f>Data!A56</f>
        <v>54</v>
      </c>
      <c r="B56" s="4">
        <f>'Data with Vol Ests'!D$502*('Data with Vol Ests'!D56+('Data with Vol Ests'!D57-'Data with Vol Ests'!D56)*('Data with Vol Ests'!G$503/'Data with Vol Ests'!G57))/'Data with Vol Ests'!D56</f>
        <v>10828.778990548968</v>
      </c>
      <c r="C56" s="4">
        <f>'Data with Vol Ests'!I$502*('Data with Vol Ests'!I56+('Data with Vol Ests'!I57-'Data with Vol Ests'!I56)*('Data with Vol Ests'!L$503/'Data with Vol Ests'!L57))/'Data with Vol Ests'!I56</f>
        <v>5069.2859966138558</v>
      </c>
      <c r="D56" s="4">
        <f>'Data with Vol Ests'!N$502*('Data with Vol Ests'!N56+('Data with Vol Ests'!N57-'Data with Vol Ests'!N56)*('Data with Vol Ests'!Q$503/'Data with Vol Ests'!Q57))/'Data with Vol Ests'!N56</f>
        <v>4062.1002274719253</v>
      </c>
      <c r="E56" s="4">
        <f>'Data with Vol Ests'!S$502*('Data with Vol Ests'!S56+('Data with Vol Ests'!S57-'Data with Vol Ests'!S56)*('Data with Vol Ests'!V$503/'Data with Vol Ests'!V57))/'Data with Vol Ests'!S56</f>
        <v>11734.474557355845</v>
      </c>
      <c r="G56" s="5">
        <f>$L$2*B56/Data!C$501+$M$2*C56/Data!D$501+$N$2*D56/Data!E$501+$O$2*E56/Data!F$501</f>
        <v>49327.245355434563</v>
      </c>
      <c r="I56" s="5">
        <f t="shared" si="0"/>
        <v>672.75464456543705</v>
      </c>
    </row>
    <row r="57" spans="1:9" x14ac:dyDescent="0.25">
      <c r="A57">
        <f>Data!A57</f>
        <v>55</v>
      </c>
      <c r="B57" s="4">
        <f>'Data with Vol Ests'!D$502*('Data with Vol Ests'!D57+('Data with Vol Ests'!D58-'Data with Vol Ests'!D57)*('Data with Vol Ests'!G$503/'Data with Vol Ests'!G58))/'Data with Vol Ests'!D57</f>
        <v>11012.054242659657</v>
      </c>
      <c r="C57" s="4">
        <f>'Data with Vol Ests'!I$502*('Data with Vol Ests'!I57+('Data with Vol Ests'!I58-'Data with Vol Ests'!I57)*('Data with Vol Ests'!L$503/'Data with Vol Ests'!L58))/'Data with Vol Ests'!I57</f>
        <v>5008.815982184532</v>
      </c>
      <c r="D57" s="4">
        <f>'Data with Vol Ests'!N$502*('Data with Vol Ests'!N57+('Data with Vol Ests'!N58-'Data with Vol Ests'!N57)*('Data with Vol Ests'!Q$503/'Data with Vol Ests'!Q58))/'Data with Vol Ests'!N57</f>
        <v>4080.8182877866238</v>
      </c>
      <c r="E57" s="4">
        <f>'Data with Vol Ests'!S$502*('Data with Vol Ests'!S57+('Data with Vol Ests'!S58-'Data with Vol Ests'!S57)*('Data with Vol Ests'!V$503/'Data with Vol Ests'!V58))/'Data with Vol Ests'!S57</f>
        <v>11400.153460656822</v>
      </c>
      <c r="G57" s="5">
        <f>$L$2*B57/Data!C$501+$M$2*C57/Data!D$501+$N$2*D57/Data!E$501+$O$2*E57/Data!F$501</f>
        <v>48950.102531171084</v>
      </c>
      <c r="I57" s="5">
        <f t="shared" si="0"/>
        <v>1049.8974688289163</v>
      </c>
    </row>
    <row r="58" spans="1:9" x14ac:dyDescent="0.25">
      <c r="A58">
        <f>Data!A58</f>
        <v>56</v>
      </c>
      <c r="B58" s="4">
        <f>'Data with Vol Ests'!D$502*('Data with Vol Ests'!D58+('Data with Vol Ests'!D59-'Data with Vol Ests'!D58)*('Data with Vol Ests'!G$503/'Data with Vol Ests'!G59))/'Data with Vol Ests'!D58</f>
        <v>11006.540356893114</v>
      </c>
      <c r="C58" s="4">
        <f>'Data with Vol Ests'!I$502*('Data with Vol Ests'!I58+('Data with Vol Ests'!I59-'Data with Vol Ests'!I58)*('Data with Vol Ests'!L$503/'Data with Vol Ests'!L59))/'Data with Vol Ests'!I58</f>
        <v>5210.2480886391277</v>
      </c>
      <c r="D58" s="4">
        <f>'Data with Vol Ests'!N$502*('Data with Vol Ests'!N58+('Data with Vol Ests'!N59-'Data with Vol Ests'!N58)*('Data with Vol Ests'!Q$503/'Data with Vol Ests'!Q59))/'Data with Vol Ests'!N58</f>
        <v>4168.3673001770221</v>
      </c>
      <c r="E58" s="4">
        <f>'Data with Vol Ests'!S$502*('Data with Vol Ests'!S58+('Data with Vol Ests'!S59-'Data with Vol Ests'!S58)*('Data with Vol Ests'!V$503/'Data with Vol Ests'!V59))/'Data with Vol Ests'!S58</f>
        <v>12083.929411921525</v>
      </c>
      <c r="G58" s="5">
        <f>$L$2*B58/Data!C$501+$M$2*C58/Data!D$501+$N$2*D58/Data!E$501+$O$2*E58/Data!F$501</f>
        <v>50597.35201325707</v>
      </c>
      <c r="I58" s="5">
        <f t="shared" si="0"/>
        <v>-597.35201325707021</v>
      </c>
    </row>
    <row r="59" spans="1:9" x14ac:dyDescent="0.25">
      <c r="A59">
        <f>Data!A59</f>
        <v>57</v>
      </c>
      <c r="B59" s="4">
        <f>'Data with Vol Ests'!D$502*('Data with Vol Ests'!D59+('Data with Vol Ests'!D60-'Data with Vol Ests'!D59)*('Data with Vol Ests'!G$503/'Data with Vol Ests'!G60))/'Data with Vol Ests'!D59</f>
        <v>10886.071032244117</v>
      </c>
      <c r="C59" s="4">
        <f>'Data with Vol Ests'!I$502*('Data with Vol Ests'!I59+('Data with Vol Ests'!I60-'Data with Vol Ests'!I59)*('Data with Vol Ests'!L$503/'Data with Vol Ests'!L60))/'Data with Vol Ests'!I59</f>
        <v>5316.3596754987793</v>
      </c>
      <c r="D59" s="4">
        <f>'Data with Vol Ests'!N$502*('Data with Vol Ests'!N59+('Data with Vol Ests'!N60-'Data with Vol Ests'!N59)*('Data with Vol Ests'!Q$503/'Data with Vol Ests'!Q60))/'Data with Vol Ests'!N59</f>
        <v>4326.5324963418243</v>
      </c>
      <c r="E59" s="4">
        <f>'Data with Vol Ests'!S$502*('Data with Vol Ests'!S59+('Data with Vol Ests'!S60-'Data with Vol Ests'!S59)*('Data with Vol Ests'!V$503/'Data with Vol Ests'!V60))/'Data with Vol Ests'!S59</f>
        <v>11965.631266666453</v>
      </c>
      <c r="G59" s="5">
        <f>$L$2*B59/Data!C$501+$M$2*C59/Data!D$501+$N$2*D59/Data!E$501+$O$2*E59/Data!F$501</f>
        <v>51036.364973275064</v>
      </c>
      <c r="I59" s="5">
        <f t="shared" si="0"/>
        <v>-1036.3649732750637</v>
      </c>
    </row>
    <row r="60" spans="1:9" x14ac:dyDescent="0.25">
      <c r="A60">
        <f>Data!A60</f>
        <v>58</v>
      </c>
      <c r="B60" s="4">
        <f>'Data with Vol Ests'!D$502*('Data with Vol Ests'!D60+('Data with Vol Ests'!D61-'Data with Vol Ests'!D60)*('Data with Vol Ests'!G$503/'Data with Vol Ests'!G61))/'Data with Vol Ests'!D60</f>
        <v>10987.491252518679</v>
      </c>
      <c r="C60" s="4">
        <f>'Data with Vol Ests'!I$502*('Data with Vol Ests'!I60+('Data with Vol Ests'!I61-'Data with Vol Ests'!I60)*('Data with Vol Ests'!L$503/'Data with Vol Ests'!L61))/'Data with Vol Ests'!I60</f>
        <v>5195.1934488129937</v>
      </c>
      <c r="D60" s="4">
        <f>'Data with Vol Ests'!N$502*('Data with Vol Ests'!N60+('Data with Vol Ests'!N61-'Data with Vol Ests'!N60)*('Data with Vol Ests'!Q$503/'Data with Vol Ests'!Q61))/'Data with Vol Ests'!N60</f>
        <v>3947.9372411658778</v>
      </c>
      <c r="E60" s="4">
        <f>'Data with Vol Ests'!S$502*('Data with Vol Ests'!S60+('Data with Vol Ests'!S61-'Data with Vol Ests'!S60)*('Data with Vol Ests'!V$503/'Data with Vol Ests'!V61))/'Data with Vol Ests'!S60</f>
        <v>11961.647512897373</v>
      </c>
      <c r="G60" s="5">
        <f>$L$2*B60/Data!C$501+$M$2*C60/Data!D$501+$N$2*D60/Data!E$501+$O$2*E60/Data!F$501</f>
        <v>49848.302916651839</v>
      </c>
      <c r="I60" s="5">
        <f t="shared" si="0"/>
        <v>151.69708334816096</v>
      </c>
    </row>
    <row r="61" spans="1:9" x14ac:dyDescent="0.25">
      <c r="A61">
        <f>Data!A61</f>
        <v>59</v>
      </c>
      <c r="B61" s="4">
        <f>'Data with Vol Ests'!D$502*('Data with Vol Ests'!D61+('Data with Vol Ests'!D62-'Data with Vol Ests'!D61)*('Data with Vol Ests'!G$503/'Data with Vol Ests'!G62))/'Data with Vol Ests'!D61</f>
        <v>11266.817863235072</v>
      </c>
      <c r="C61" s="4">
        <f>'Data with Vol Ests'!I$502*('Data with Vol Ests'!I61+('Data with Vol Ests'!I62-'Data with Vol Ests'!I61)*('Data with Vol Ests'!L$503/'Data with Vol Ests'!L62))/'Data with Vol Ests'!I61</f>
        <v>5677.3616957154145</v>
      </c>
      <c r="D61" s="4">
        <f>'Data with Vol Ests'!N$502*('Data with Vol Ests'!N61+('Data with Vol Ests'!N62-'Data with Vol Ests'!N61)*('Data with Vol Ests'!Q$503/'Data with Vol Ests'!Q62))/'Data with Vol Ests'!N61</f>
        <v>4608.0185150699372</v>
      </c>
      <c r="E61" s="4">
        <f>'Data with Vol Ests'!S$502*('Data with Vol Ests'!S61+('Data with Vol Ests'!S62-'Data with Vol Ests'!S61)*('Data with Vol Ests'!V$503/'Data with Vol Ests'!V62))/'Data with Vol Ests'!S61</f>
        <v>12034.023785632637</v>
      </c>
      <c r="G61" s="5">
        <f>$L$2*B61/Data!C$501+$M$2*C61/Data!D$501+$N$2*D61/Data!E$501+$O$2*E61/Data!F$501</f>
        <v>53219.580154392432</v>
      </c>
      <c r="I61" s="5">
        <f t="shared" si="0"/>
        <v>-3219.5801543924317</v>
      </c>
    </row>
    <row r="62" spans="1:9" x14ac:dyDescent="0.25">
      <c r="A62">
        <f>Data!A62</f>
        <v>60</v>
      </c>
      <c r="B62" s="4">
        <f>'Data with Vol Ests'!D$502*('Data with Vol Ests'!D62+('Data with Vol Ests'!D63-'Data with Vol Ests'!D62)*('Data with Vol Ests'!G$503/'Data with Vol Ests'!G63))/'Data with Vol Ests'!D62</f>
        <v>11164.268081232789</v>
      </c>
      <c r="C62" s="4">
        <f>'Data with Vol Ests'!I$502*('Data with Vol Ests'!I62+('Data with Vol Ests'!I63-'Data with Vol Ests'!I62)*('Data with Vol Ests'!L$503/'Data with Vol Ests'!L63))/'Data with Vol Ests'!I62</f>
        <v>5291.8625485403763</v>
      </c>
      <c r="D62" s="4">
        <f>'Data with Vol Ests'!N$502*('Data with Vol Ests'!N62+('Data with Vol Ests'!N63-'Data with Vol Ests'!N62)*('Data with Vol Ests'!Q$503/'Data with Vol Ests'!Q63))/'Data with Vol Ests'!N62</f>
        <v>4341.7406600947352</v>
      </c>
      <c r="E62" s="4">
        <f>'Data with Vol Ests'!S$502*('Data with Vol Ests'!S62+('Data with Vol Ests'!S63-'Data with Vol Ests'!S62)*('Data with Vol Ests'!V$503/'Data with Vol Ests'!V63))/'Data with Vol Ests'!S62</f>
        <v>12062.502831307711</v>
      </c>
      <c r="G62" s="5">
        <f>$L$2*B62/Data!C$501+$M$2*C62/Data!D$501+$N$2*D62/Data!E$501+$O$2*E62/Data!F$501</f>
        <v>51378.145049572973</v>
      </c>
      <c r="I62" s="5">
        <f t="shared" si="0"/>
        <v>-1378.1450495729732</v>
      </c>
    </row>
    <row r="63" spans="1:9" x14ac:dyDescent="0.25">
      <c r="A63">
        <f>Data!A63</f>
        <v>61</v>
      </c>
      <c r="B63" s="4">
        <f>'Data with Vol Ests'!D$502*('Data with Vol Ests'!D63+('Data with Vol Ests'!D64-'Data with Vol Ests'!D63)*('Data with Vol Ests'!G$503/'Data with Vol Ests'!G64))/'Data with Vol Ests'!D63</f>
        <v>11077.142656476826</v>
      </c>
      <c r="C63" s="4">
        <f>'Data with Vol Ests'!I$502*('Data with Vol Ests'!I63+('Data with Vol Ests'!I64-'Data with Vol Ests'!I63)*('Data with Vol Ests'!L$503/'Data with Vol Ests'!L64))/'Data with Vol Ests'!I63</f>
        <v>5171.7164330485402</v>
      </c>
      <c r="D63" s="4">
        <f>'Data with Vol Ests'!N$502*('Data with Vol Ests'!N63+('Data with Vol Ests'!N64-'Data with Vol Ests'!N63)*('Data with Vol Ests'!Q$503/'Data with Vol Ests'!Q64))/'Data with Vol Ests'!N63</f>
        <v>4224.782358274756</v>
      </c>
      <c r="E63" s="4">
        <f>'Data with Vol Ests'!S$502*('Data with Vol Ests'!S63+('Data with Vol Ests'!S64-'Data with Vol Ests'!S63)*('Data with Vol Ests'!V$503/'Data with Vol Ests'!V64))/'Data with Vol Ests'!S63</f>
        <v>11643.946903494019</v>
      </c>
      <c r="G63" s="5">
        <f>$L$2*B63/Data!C$501+$M$2*C63/Data!D$501+$N$2*D63/Data!E$501+$O$2*E63/Data!F$501</f>
        <v>50141.501521301019</v>
      </c>
      <c r="I63" s="5">
        <f t="shared" si="0"/>
        <v>-141.50152130101924</v>
      </c>
    </row>
    <row r="64" spans="1:9" x14ac:dyDescent="0.25">
      <c r="A64">
        <f>Data!A64</f>
        <v>62</v>
      </c>
      <c r="B64" s="4">
        <f>'Data with Vol Ests'!D$502*('Data with Vol Ests'!D64+('Data with Vol Ests'!D65-'Data with Vol Ests'!D64)*('Data with Vol Ests'!G$503/'Data with Vol Ests'!G65))/'Data with Vol Ests'!D64</f>
        <v>10815.513673477672</v>
      </c>
      <c r="C64" s="4">
        <f>'Data with Vol Ests'!I$502*('Data with Vol Ests'!I64+('Data with Vol Ests'!I65-'Data with Vol Ests'!I64)*('Data with Vol Ests'!L$503/'Data with Vol Ests'!L65))/'Data with Vol Ests'!I64</f>
        <v>5156.7890970548042</v>
      </c>
      <c r="D64" s="4">
        <f>'Data with Vol Ests'!N$502*('Data with Vol Ests'!N64+('Data with Vol Ests'!N65-'Data with Vol Ests'!N64)*('Data with Vol Ests'!Q$503/'Data with Vol Ests'!Q65))/'Data with Vol Ests'!N64</f>
        <v>4265.9856281545353</v>
      </c>
      <c r="E64" s="4">
        <f>'Data with Vol Ests'!S$502*('Data with Vol Ests'!S64+('Data with Vol Ests'!S65-'Data with Vol Ests'!S64)*('Data with Vol Ests'!V$503/'Data with Vol Ests'!V65))/'Data with Vol Ests'!S64</f>
        <v>11972.693872292068</v>
      </c>
      <c r="G64" s="5">
        <f>$L$2*B64/Data!C$501+$M$2*C64/Data!D$501+$N$2*D64/Data!E$501+$O$2*E64/Data!F$501</f>
        <v>50363.046502776298</v>
      </c>
      <c r="I64" s="5">
        <f t="shared" si="0"/>
        <v>-363.04650277629844</v>
      </c>
    </row>
    <row r="65" spans="1:9" x14ac:dyDescent="0.25">
      <c r="A65">
        <f>Data!A65</f>
        <v>63</v>
      </c>
      <c r="B65" s="4">
        <f>'Data with Vol Ests'!D$502*('Data with Vol Ests'!D65+('Data with Vol Ests'!D66-'Data with Vol Ests'!D65)*('Data with Vol Ests'!G$503/'Data with Vol Ests'!G66))/'Data with Vol Ests'!D65</f>
        <v>11036.614723788834</v>
      </c>
      <c r="C65" s="4">
        <f>'Data with Vol Ests'!I$502*('Data with Vol Ests'!I65+('Data with Vol Ests'!I66-'Data with Vol Ests'!I65)*('Data with Vol Ests'!L$503/'Data with Vol Ests'!L66))/'Data with Vol Ests'!I65</f>
        <v>5065.8812173287988</v>
      </c>
      <c r="D65" s="4">
        <f>'Data with Vol Ests'!N$502*('Data with Vol Ests'!N65+('Data with Vol Ests'!N66-'Data with Vol Ests'!N65)*('Data with Vol Ests'!Q$503/'Data with Vol Ests'!Q66))/'Data with Vol Ests'!N65</f>
        <v>4222.8891624114785</v>
      </c>
      <c r="E65" s="4">
        <f>'Data with Vol Ests'!S$502*('Data with Vol Ests'!S65+('Data with Vol Ests'!S66-'Data with Vol Ests'!S65)*('Data with Vol Ests'!V$503/'Data with Vol Ests'!V66))/'Data with Vol Ests'!S65</f>
        <v>11828.435671203773</v>
      </c>
      <c r="G65" s="5">
        <f>$L$2*B65/Data!C$501+$M$2*C65/Data!D$501+$N$2*D65/Data!E$501+$O$2*E65/Data!F$501</f>
        <v>50016.334194298834</v>
      </c>
      <c r="I65" s="5">
        <f t="shared" si="0"/>
        <v>-16.334194298833609</v>
      </c>
    </row>
    <row r="66" spans="1:9" x14ac:dyDescent="0.25">
      <c r="A66">
        <f>Data!A66</f>
        <v>64</v>
      </c>
      <c r="B66" s="4">
        <f>'Data with Vol Ests'!D$502*('Data with Vol Ests'!D66+('Data with Vol Ests'!D67-'Data with Vol Ests'!D66)*('Data with Vol Ests'!G$503/'Data with Vol Ests'!G67))/'Data with Vol Ests'!D66</f>
        <v>11089.550633100245</v>
      </c>
      <c r="C66" s="4">
        <f>'Data with Vol Ests'!I$502*('Data with Vol Ests'!I66+('Data with Vol Ests'!I67-'Data with Vol Ests'!I66)*('Data with Vol Ests'!L$503/'Data with Vol Ests'!L67))/'Data with Vol Ests'!I66</f>
        <v>5113.9069559043874</v>
      </c>
      <c r="D66" s="4">
        <f>'Data with Vol Ests'!N$502*('Data with Vol Ests'!N66+('Data with Vol Ests'!N67-'Data with Vol Ests'!N66)*('Data with Vol Ests'!Q$503/'Data with Vol Ests'!Q67))/'Data with Vol Ests'!N66</f>
        <v>4387.5325164122114</v>
      </c>
      <c r="E66" s="4">
        <f>'Data with Vol Ests'!S$502*('Data with Vol Ests'!S66+('Data with Vol Ests'!S67-'Data with Vol Ests'!S66)*('Data with Vol Ests'!V$503/'Data with Vol Ests'!V67))/'Data with Vol Ests'!S66</f>
        <v>11815.129261389206</v>
      </c>
      <c r="G66" s="5">
        <f>$L$2*B66/Data!C$501+$M$2*C66/Data!D$501+$N$2*D66/Data!E$501+$O$2*E66/Data!F$501</f>
        <v>50590.284103725338</v>
      </c>
      <c r="I66" s="5">
        <f t="shared" si="0"/>
        <v>-590.28410372533835</v>
      </c>
    </row>
    <row r="67" spans="1:9" x14ac:dyDescent="0.25">
      <c r="A67">
        <f>Data!A67</f>
        <v>65</v>
      </c>
      <c r="B67" s="4">
        <f>'Data with Vol Ests'!D$502*('Data with Vol Ests'!D67+('Data with Vol Ests'!D68-'Data with Vol Ests'!D67)*('Data with Vol Ests'!G$503/'Data with Vol Ests'!G68))/'Data with Vol Ests'!D67</f>
        <v>11272.757100151224</v>
      </c>
      <c r="C67" s="4">
        <f>'Data with Vol Ests'!I$502*('Data with Vol Ests'!I67+('Data with Vol Ests'!I68-'Data with Vol Ests'!I67)*('Data with Vol Ests'!L$503/'Data with Vol Ests'!L68))/'Data with Vol Ests'!I67</f>
        <v>5150.3384487255316</v>
      </c>
      <c r="D67" s="4">
        <f>'Data with Vol Ests'!N$502*('Data with Vol Ests'!N67+('Data with Vol Ests'!N68-'Data with Vol Ests'!N67)*('Data with Vol Ests'!Q$503/'Data with Vol Ests'!Q68))/'Data with Vol Ests'!N67</f>
        <v>4174.6622622646619</v>
      </c>
      <c r="E67" s="4">
        <f>'Data with Vol Ests'!S$502*('Data with Vol Ests'!S67+('Data with Vol Ests'!S68-'Data with Vol Ests'!S67)*('Data with Vol Ests'!V$503/'Data with Vol Ests'!V68))/'Data with Vol Ests'!S67</f>
        <v>12589.535075024807</v>
      </c>
      <c r="G67" s="5">
        <f>$L$2*B67/Data!C$501+$M$2*C67/Data!D$501+$N$2*D67/Data!E$501+$O$2*E67/Data!F$501</f>
        <v>51308.224480619559</v>
      </c>
      <c r="I67" s="5">
        <f t="shared" ref="I67:I130" si="1">$P$2-G67</f>
        <v>-1308.2244806195595</v>
      </c>
    </row>
    <row r="68" spans="1:9" x14ac:dyDescent="0.25">
      <c r="A68">
        <f>Data!A68</f>
        <v>66</v>
      </c>
      <c r="B68" s="4">
        <f>'Data with Vol Ests'!D$502*('Data with Vol Ests'!D68+('Data with Vol Ests'!D69-'Data with Vol Ests'!D68)*('Data with Vol Ests'!G$503/'Data with Vol Ests'!G69))/'Data with Vol Ests'!D68</f>
        <v>11118.792124641273</v>
      </c>
      <c r="C68" s="4">
        <f>'Data with Vol Ests'!I$502*('Data with Vol Ests'!I68+('Data with Vol Ests'!I69-'Data with Vol Ests'!I68)*('Data with Vol Ests'!L$503/'Data with Vol Ests'!L69))/'Data with Vol Ests'!I68</f>
        <v>5477.5064296325754</v>
      </c>
      <c r="D68" s="4">
        <f>'Data with Vol Ests'!N$502*('Data with Vol Ests'!N68+('Data with Vol Ests'!N69-'Data with Vol Ests'!N68)*('Data with Vol Ests'!Q$503/'Data with Vol Ests'!Q69))/'Data with Vol Ests'!N68</f>
        <v>4361.0406742174209</v>
      </c>
      <c r="E68" s="4">
        <f>'Data with Vol Ests'!S$502*('Data with Vol Ests'!S68+('Data with Vol Ests'!S69-'Data with Vol Ests'!S68)*('Data with Vol Ests'!V$503/'Data with Vol Ests'!V69))/'Data with Vol Ests'!S68</f>
        <v>11922.69312902242</v>
      </c>
      <c r="G68" s="5">
        <f>$L$2*B68/Data!C$501+$M$2*C68/Data!D$501+$N$2*D68/Data!E$501+$O$2*E68/Data!F$501</f>
        <v>51756.422542268774</v>
      </c>
      <c r="I68" s="5">
        <f t="shared" si="1"/>
        <v>-1756.4225422687741</v>
      </c>
    </row>
    <row r="69" spans="1:9" x14ac:dyDescent="0.25">
      <c r="A69">
        <f>Data!A69</f>
        <v>67</v>
      </c>
      <c r="B69" s="4">
        <f>'Data with Vol Ests'!D$502*('Data with Vol Ests'!D69+('Data with Vol Ests'!D70-'Data with Vol Ests'!D69)*('Data with Vol Ests'!G$503/'Data with Vol Ests'!G70))/'Data with Vol Ests'!D69</f>
        <v>11178.744205613195</v>
      </c>
      <c r="C69" s="4">
        <f>'Data with Vol Ests'!I$502*('Data with Vol Ests'!I69+('Data with Vol Ests'!I70-'Data with Vol Ests'!I69)*('Data with Vol Ests'!L$503/'Data with Vol Ests'!L70))/'Data with Vol Ests'!I69</f>
        <v>5347.3040804423335</v>
      </c>
      <c r="D69" s="4">
        <f>'Data with Vol Ests'!N$502*('Data with Vol Ests'!N69+('Data with Vol Ests'!N70-'Data with Vol Ests'!N69)*('Data with Vol Ests'!Q$503/'Data with Vol Ests'!Q70))/'Data with Vol Ests'!N69</f>
        <v>4204.7526283087182</v>
      </c>
      <c r="E69" s="4">
        <f>'Data with Vol Ests'!S$502*('Data with Vol Ests'!S69+('Data with Vol Ests'!S70-'Data with Vol Ests'!S69)*('Data with Vol Ests'!V$503/'Data with Vol Ests'!V70))/'Data with Vol Ests'!S69</f>
        <v>11855.016571209353</v>
      </c>
      <c r="G69" s="5">
        <f>$L$2*B69/Data!C$501+$M$2*C69/Data!D$501+$N$2*D69/Data!E$501+$O$2*E69/Data!F$501</f>
        <v>50964.890121159508</v>
      </c>
      <c r="I69" s="5">
        <f t="shared" si="1"/>
        <v>-964.89012115950754</v>
      </c>
    </row>
    <row r="70" spans="1:9" x14ac:dyDescent="0.25">
      <c r="A70">
        <f>Data!A70</f>
        <v>68</v>
      </c>
      <c r="B70" s="4">
        <f>'Data with Vol Ests'!D$502*('Data with Vol Ests'!D70+('Data with Vol Ests'!D71-'Data with Vol Ests'!D70)*('Data with Vol Ests'!G$503/'Data with Vol Ests'!G71))/'Data with Vol Ests'!D70</f>
        <v>11128.611607619916</v>
      </c>
      <c r="C70" s="4">
        <f>'Data with Vol Ests'!I$502*('Data with Vol Ests'!I70+('Data with Vol Ests'!I71-'Data with Vol Ests'!I70)*('Data with Vol Ests'!L$503/'Data with Vol Ests'!L71))/'Data with Vol Ests'!I70</f>
        <v>4815.4097153006978</v>
      </c>
      <c r="D70" s="4">
        <f>'Data with Vol Ests'!N$502*('Data with Vol Ests'!N70+('Data with Vol Ests'!N71-'Data with Vol Ests'!N70)*('Data with Vol Ests'!Q$503/'Data with Vol Ests'!Q71))/'Data with Vol Ests'!N70</f>
        <v>3964.4662866060976</v>
      </c>
      <c r="E70" s="4">
        <f>'Data with Vol Ests'!S$502*('Data with Vol Ests'!S70+('Data with Vol Ests'!S71-'Data with Vol Ests'!S70)*('Data with Vol Ests'!V$503/'Data with Vol Ests'!V71))/'Data with Vol Ests'!S70</f>
        <v>11864.317869613145</v>
      </c>
      <c r="G70" s="5">
        <f>$L$2*B70/Data!C$501+$M$2*C70/Data!D$501+$N$2*D70/Data!E$501+$O$2*E70/Data!F$501</f>
        <v>48780.355969940705</v>
      </c>
      <c r="I70" s="5">
        <f t="shared" si="1"/>
        <v>1219.6440300592949</v>
      </c>
    </row>
    <row r="71" spans="1:9" x14ac:dyDescent="0.25">
      <c r="A71">
        <f>Data!A71</f>
        <v>69</v>
      </c>
      <c r="B71" s="4">
        <f>'Data with Vol Ests'!D$502*('Data with Vol Ests'!D71+('Data with Vol Ests'!D72-'Data with Vol Ests'!D71)*('Data with Vol Ests'!G$503/'Data with Vol Ests'!G72))/'Data with Vol Ests'!D71</f>
        <v>10946.012509532689</v>
      </c>
      <c r="C71" s="4">
        <f>'Data with Vol Ests'!I$502*('Data with Vol Ests'!I71+('Data with Vol Ests'!I72-'Data with Vol Ests'!I71)*('Data with Vol Ests'!L$503/'Data with Vol Ests'!L72))/'Data with Vol Ests'!I71</f>
        <v>5261.9781590165321</v>
      </c>
      <c r="D71" s="4">
        <f>'Data with Vol Ests'!N$502*('Data with Vol Ests'!N71+('Data with Vol Ests'!N72-'Data with Vol Ests'!N71)*('Data with Vol Ests'!Q$503/'Data with Vol Ests'!Q72))/'Data with Vol Ests'!N71</f>
        <v>4281.5093725717852</v>
      </c>
      <c r="E71" s="4">
        <f>'Data with Vol Ests'!S$502*('Data with Vol Ests'!S71+('Data with Vol Ests'!S72-'Data with Vol Ests'!S71)*('Data with Vol Ests'!V$503/'Data with Vol Ests'!V72))/'Data with Vol Ests'!S71</f>
        <v>11258.492721188786</v>
      </c>
      <c r="G71" s="5">
        <f>$L$2*B71/Data!C$501+$M$2*C71/Data!D$501+$N$2*D71/Data!E$501+$O$2*E71/Data!F$501</f>
        <v>49946.698611648862</v>
      </c>
      <c r="I71" s="5">
        <f t="shared" si="1"/>
        <v>53.301388351137575</v>
      </c>
    </row>
    <row r="72" spans="1:9" x14ac:dyDescent="0.25">
      <c r="A72">
        <f>Data!A72</f>
        <v>70</v>
      </c>
      <c r="B72" s="4">
        <f>'Data with Vol Ests'!D$502*('Data with Vol Ests'!D72+('Data with Vol Ests'!D73-'Data with Vol Ests'!D72)*('Data with Vol Ests'!G$503/'Data with Vol Ests'!G73))/'Data with Vol Ests'!D72</f>
        <v>11037.046467094524</v>
      </c>
      <c r="C72" s="4">
        <f>'Data with Vol Ests'!I$502*('Data with Vol Ests'!I72+('Data with Vol Ests'!I73-'Data with Vol Ests'!I72)*('Data with Vol Ests'!L$503/'Data with Vol Ests'!L73))/'Data with Vol Ests'!I72</f>
        <v>5186.6290775020079</v>
      </c>
      <c r="D72" s="4">
        <f>'Data with Vol Ests'!N$502*('Data with Vol Ests'!N72+('Data with Vol Ests'!N73-'Data with Vol Ests'!N72)*('Data with Vol Ests'!Q$503/'Data with Vol Ests'!Q73))/'Data with Vol Ests'!N72</f>
        <v>4244.1997224917322</v>
      </c>
      <c r="E72" s="4">
        <f>'Data with Vol Ests'!S$502*('Data with Vol Ests'!S72+('Data with Vol Ests'!S73-'Data with Vol Ests'!S72)*('Data with Vol Ests'!V$503/'Data with Vol Ests'!V73))/'Data with Vol Ests'!S72</f>
        <v>12019.668036653329</v>
      </c>
      <c r="G72" s="5">
        <f>$L$2*B72/Data!C$501+$M$2*C72/Data!D$501+$N$2*D72/Data!E$501+$O$2*E72/Data!F$501</f>
        <v>50660.744563214641</v>
      </c>
      <c r="I72" s="5">
        <f t="shared" si="1"/>
        <v>-660.74456321464095</v>
      </c>
    </row>
    <row r="73" spans="1:9" x14ac:dyDescent="0.25">
      <c r="A73">
        <f>Data!A73</f>
        <v>71</v>
      </c>
      <c r="B73" s="4">
        <f>'Data with Vol Ests'!D$502*('Data with Vol Ests'!D73+('Data with Vol Ests'!D74-'Data with Vol Ests'!D73)*('Data with Vol Ests'!G$503/'Data with Vol Ests'!G74))/'Data with Vol Ests'!D73</f>
        <v>11038.195810383533</v>
      </c>
      <c r="C73" s="4">
        <f>'Data with Vol Ests'!I$502*('Data with Vol Ests'!I73+('Data with Vol Ests'!I74-'Data with Vol Ests'!I73)*('Data with Vol Ests'!L$503/'Data with Vol Ests'!L74))/'Data with Vol Ests'!I73</f>
        <v>4952.0655710807941</v>
      </c>
      <c r="D73" s="4">
        <f>'Data with Vol Ests'!N$502*('Data with Vol Ests'!N73+('Data with Vol Ests'!N74-'Data with Vol Ests'!N73)*('Data with Vol Ests'!Q$503/'Data with Vol Ests'!Q74))/'Data with Vol Ests'!N73</f>
        <v>4199.7597758267993</v>
      </c>
      <c r="E73" s="4">
        <f>'Data with Vol Ests'!S$502*('Data with Vol Ests'!S73+('Data with Vol Ests'!S74-'Data with Vol Ests'!S73)*('Data with Vol Ests'!V$503/'Data with Vol Ests'!V74))/'Data with Vol Ests'!S73</f>
        <v>12309.001960651865</v>
      </c>
      <c r="G73" s="5">
        <f>$L$2*B73/Data!C$501+$M$2*C73/Data!D$501+$N$2*D73/Data!E$501+$O$2*E73/Data!F$501</f>
        <v>50221.544269267157</v>
      </c>
      <c r="I73" s="5">
        <f t="shared" si="1"/>
        <v>-221.54426926715678</v>
      </c>
    </row>
    <row r="74" spans="1:9" x14ac:dyDescent="0.25">
      <c r="A74">
        <f>Data!A74</f>
        <v>72</v>
      </c>
      <c r="B74" s="4">
        <f>'Data with Vol Ests'!D$502*('Data with Vol Ests'!D74+('Data with Vol Ests'!D75-'Data with Vol Ests'!D74)*('Data with Vol Ests'!G$503/'Data with Vol Ests'!G75))/'Data with Vol Ests'!D74</f>
        <v>10879.207451527198</v>
      </c>
      <c r="C74" s="4">
        <f>'Data with Vol Ests'!I$502*('Data with Vol Ests'!I74+('Data with Vol Ests'!I75-'Data with Vol Ests'!I74)*('Data with Vol Ests'!L$503/'Data with Vol Ests'!L75))/'Data with Vol Ests'!I74</f>
        <v>4984.1880515875482</v>
      </c>
      <c r="D74" s="4">
        <f>'Data with Vol Ests'!N$502*('Data with Vol Ests'!N74+('Data with Vol Ests'!N75-'Data with Vol Ests'!N74)*('Data with Vol Ests'!Q$503/'Data with Vol Ests'!Q75))/'Data with Vol Ests'!N74</f>
        <v>3966.7319165759905</v>
      </c>
      <c r="E74" s="4">
        <f>'Data with Vol Ests'!S$502*('Data with Vol Ests'!S74+('Data with Vol Ests'!S75-'Data with Vol Ests'!S74)*('Data with Vol Ests'!V$503/'Data with Vol Ests'!V75))/'Data with Vol Ests'!S74</f>
        <v>11713.912524283905</v>
      </c>
      <c r="G74" s="5">
        <f>$L$2*B74/Data!C$501+$M$2*C74/Data!D$501+$N$2*D74/Data!E$501+$O$2*E74/Data!F$501</f>
        <v>48866.083459580164</v>
      </c>
      <c r="I74" s="5">
        <f t="shared" si="1"/>
        <v>1133.9165404198357</v>
      </c>
    </row>
    <row r="75" spans="1:9" x14ac:dyDescent="0.25">
      <c r="A75">
        <f>Data!A75</f>
        <v>73</v>
      </c>
      <c r="B75" s="4">
        <f>'Data with Vol Ests'!D$502*('Data with Vol Ests'!D75+('Data with Vol Ests'!D76-'Data with Vol Ests'!D75)*('Data with Vol Ests'!G$503/'Data with Vol Ests'!G76))/'Data with Vol Ests'!D75</f>
        <v>10532.587675806353</v>
      </c>
      <c r="C75" s="4">
        <f>'Data with Vol Ests'!I$502*('Data with Vol Ests'!I75+('Data with Vol Ests'!I76-'Data with Vol Ests'!I75)*('Data with Vol Ests'!L$503/'Data with Vol Ests'!L76))/'Data with Vol Ests'!I75</f>
        <v>4802.0987946933856</v>
      </c>
      <c r="D75" s="4">
        <f>'Data with Vol Ests'!N$502*('Data with Vol Ests'!N75+('Data with Vol Ests'!N76-'Data with Vol Ests'!N75)*('Data with Vol Ests'!Q$503/'Data with Vol Ests'!Q76))/'Data with Vol Ests'!N75</f>
        <v>3920.9355764454795</v>
      </c>
      <c r="E75" s="4">
        <f>'Data with Vol Ests'!S$502*('Data with Vol Ests'!S75+('Data with Vol Ests'!S76-'Data with Vol Ests'!S75)*('Data with Vol Ests'!V$503/'Data with Vol Ests'!V76))/'Data with Vol Ests'!S75</f>
        <v>12251.219885961627</v>
      </c>
      <c r="G75" s="5">
        <f>$L$2*B75/Data!C$501+$M$2*C75/Data!D$501+$N$2*D75/Data!E$501+$O$2*E75/Data!F$501</f>
        <v>48563.819864375924</v>
      </c>
      <c r="I75" s="5">
        <f t="shared" si="1"/>
        <v>1436.1801356240758</v>
      </c>
    </row>
    <row r="76" spans="1:9" x14ac:dyDescent="0.25">
      <c r="A76">
        <f>Data!A76</f>
        <v>74</v>
      </c>
      <c r="B76" s="4">
        <f>'Data with Vol Ests'!D$502*('Data with Vol Ests'!D76+('Data with Vol Ests'!D77-'Data with Vol Ests'!D76)*('Data with Vol Ests'!G$503/'Data with Vol Ests'!G77))/'Data with Vol Ests'!D76</f>
        <v>11065.331311921822</v>
      </c>
      <c r="C76" s="4">
        <f>'Data with Vol Ests'!I$502*('Data with Vol Ests'!I76+('Data with Vol Ests'!I77-'Data with Vol Ests'!I76)*('Data with Vol Ests'!L$503/'Data with Vol Ests'!L77))/'Data with Vol Ests'!I76</f>
        <v>5084.5022843301458</v>
      </c>
      <c r="D76" s="4">
        <f>'Data with Vol Ests'!N$502*('Data with Vol Ests'!N76+('Data with Vol Ests'!N77-'Data with Vol Ests'!N76)*('Data with Vol Ests'!Q$503/'Data with Vol Ests'!Q77))/'Data with Vol Ests'!N76</f>
        <v>4218.7883717096065</v>
      </c>
      <c r="E76" s="4">
        <f>'Data with Vol Ests'!S$502*('Data with Vol Ests'!S76+('Data with Vol Ests'!S77-'Data with Vol Ests'!S76)*('Data with Vol Ests'!V$503/'Data with Vol Ests'!V77))/'Data with Vol Ests'!S76</f>
        <v>11957.970531854908</v>
      </c>
      <c r="G76" s="5">
        <f>$L$2*B76/Data!C$501+$M$2*C76/Data!D$501+$N$2*D76/Data!E$501+$O$2*E76/Data!F$501</f>
        <v>50248.091544138071</v>
      </c>
      <c r="I76" s="5">
        <f t="shared" si="1"/>
        <v>-248.09154413807119</v>
      </c>
    </row>
    <row r="77" spans="1:9" x14ac:dyDescent="0.25">
      <c r="A77">
        <f>Data!A77</f>
        <v>75</v>
      </c>
      <c r="B77" s="4">
        <f>'Data with Vol Ests'!D$502*('Data with Vol Ests'!D77+('Data with Vol Ests'!D78-'Data with Vol Ests'!D77)*('Data with Vol Ests'!G$503/'Data with Vol Ests'!G78))/'Data with Vol Ests'!D77</f>
        <v>11290.751339864371</v>
      </c>
      <c r="C77" s="4">
        <f>'Data with Vol Ests'!I$502*('Data with Vol Ests'!I77+('Data with Vol Ests'!I78-'Data with Vol Ests'!I77)*('Data with Vol Ests'!L$503/'Data with Vol Ests'!L78))/'Data with Vol Ests'!I77</f>
        <v>5479.7748611393754</v>
      </c>
      <c r="D77" s="4">
        <f>'Data with Vol Ests'!N$502*('Data with Vol Ests'!N77+('Data with Vol Ests'!N78-'Data with Vol Ests'!N77)*('Data with Vol Ests'!Q$503/'Data with Vol Ests'!Q78))/'Data with Vol Ests'!N77</f>
        <v>4488.2898958188798</v>
      </c>
      <c r="E77" s="4">
        <f>'Data with Vol Ests'!S$502*('Data with Vol Ests'!S77+('Data with Vol Ests'!S78-'Data with Vol Ests'!S77)*('Data with Vol Ests'!V$503/'Data with Vol Ests'!V78))/'Data with Vol Ests'!S77</f>
        <v>12380.193429630594</v>
      </c>
      <c r="G77" s="5">
        <f>$L$2*B77/Data!C$501+$M$2*C77/Data!D$501+$N$2*D77/Data!E$501+$O$2*E77/Data!F$501</f>
        <v>52797.664156013052</v>
      </c>
      <c r="I77" s="5">
        <f t="shared" si="1"/>
        <v>-2797.664156013052</v>
      </c>
    </row>
    <row r="78" spans="1:9" x14ac:dyDescent="0.25">
      <c r="A78">
        <f>Data!A78</f>
        <v>76</v>
      </c>
      <c r="B78" s="4">
        <f>'Data with Vol Ests'!D$502*('Data with Vol Ests'!D78+('Data with Vol Ests'!D79-'Data with Vol Ests'!D78)*('Data with Vol Ests'!G$503/'Data with Vol Ests'!G79))/'Data with Vol Ests'!D78</f>
        <v>11008.022520441449</v>
      </c>
      <c r="C78" s="4">
        <f>'Data with Vol Ests'!I$502*('Data with Vol Ests'!I78+('Data with Vol Ests'!I79-'Data with Vol Ests'!I78)*('Data with Vol Ests'!L$503/'Data with Vol Ests'!L79))/'Data with Vol Ests'!I78</f>
        <v>5039.0290202324286</v>
      </c>
      <c r="D78" s="4">
        <f>'Data with Vol Ests'!N$502*('Data with Vol Ests'!N78+('Data with Vol Ests'!N79-'Data with Vol Ests'!N78)*('Data with Vol Ests'!Q$503/'Data with Vol Ests'!Q79))/'Data with Vol Ests'!N78</f>
        <v>4059.94908418254</v>
      </c>
      <c r="E78" s="4">
        <f>'Data with Vol Ests'!S$502*('Data with Vol Ests'!S78+('Data with Vol Ests'!S79-'Data with Vol Ests'!S78)*('Data with Vol Ests'!V$503/'Data with Vol Ests'!V79))/'Data with Vol Ests'!S78</f>
        <v>12320.53821660378</v>
      </c>
      <c r="G78" s="5">
        <f>$L$2*B78/Data!C$501+$M$2*C78/Data!D$501+$N$2*D78/Data!E$501+$O$2*E78/Data!F$501</f>
        <v>50124.153457187109</v>
      </c>
      <c r="I78" s="5">
        <f t="shared" si="1"/>
        <v>-124.15345718710887</v>
      </c>
    </row>
    <row r="79" spans="1:9" x14ac:dyDescent="0.25">
      <c r="A79">
        <f>Data!A79</f>
        <v>77</v>
      </c>
      <c r="B79" s="4">
        <f>'Data with Vol Ests'!D$502*('Data with Vol Ests'!D79+('Data with Vol Ests'!D80-'Data with Vol Ests'!D79)*('Data with Vol Ests'!G$503/'Data with Vol Ests'!G80))/'Data with Vol Ests'!D79</f>
        <v>10939.520168523093</v>
      </c>
      <c r="C79" s="4">
        <f>'Data with Vol Ests'!I$502*('Data with Vol Ests'!I79+('Data with Vol Ests'!I80-'Data with Vol Ests'!I79)*('Data with Vol Ests'!L$503/'Data with Vol Ests'!L80))/'Data with Vol Ests'!I79</f>
        <v>5073.5716719604497</v>
      </c>
      <c r="D79" s="4">
        <f>'Data with Vol Ests'!N$502*('Data with Vol Ests'!N79+('Data with Vol Ests'!N80-'Data with Vol Ests'!N79)*('Data with Vol Ests'!Q$503/'Data with Vol Ests'!Q80))/'Data with Vol Ests'!N79</f>
        <v>3999.6670343399701</v>
      </c>
      <c r="E79" s="4">
        <f>'Data with Vol Ests'!S$502*('Data with Vol Ests'!S79+('Data with Vol Ests'!S80-'Data with Vol Ests'!S79)*('Data with Vol Ests'!V$503/'Data with Vol Ests'!V80))/'Data with Vol Ests'!S79</f>
        <v>12079.051914232261</v>
      </c>
      <c r="G79" s="5">
        <f>$L$2*B79/Data!C$501+$M$2*C79/Data!D$501+$N$2*D79/Data!E$501+$O$2*E79/Data!F$501</f>
        <v>49717.054985733092</v>
      </c>
      <c r="I79" s="5">
        <f t="shared" si="1"/>
        <v>282.9450142669084</v>
      </c>
    </row>
    <row r="80" spans="1:9" x14ac:dyDescent="0.25">
      <c r="A80">
        <f>Data!A80</f>
        <v>78</v>
      </c>
      <c r="B80" s="4">
        <f>'Data with Vol Ests'!D$502*('Data with Vol Ests'!D80+('Data with Vol Ests'!D81-'Data with Vol Ests'!D80)*('Data with Vol Ests'!G$503/'Data with Vol Ests'!G81))/'Data with Vol Ests'!D80</f>
        <v>11292.385683734185</v>
      </c>
      <c r="C80" s="4">
        <f>'Data with Vol Ests'!I$502*('Data with Vol Ests'!I80+('Data with Vol Ests'!I81-'Data with Vol Ests'!I80)*('Data with Vol Ests'!L$503/'Data with Vol Ests'!L81))/'Data with Vol Ests'!I80</f>
        <v>5332.292458609304</v>
      </c>
      <c r="D80" s="4">
        <f>'Data with Vol Ests'!N$502*('Data with Vol Ests'!N80+('Data with Vol Ests'!N81-'Data with Vol Ests'!N80)*('Data with Vol Ests'!Q$503/'Data with Vol Ests'!Q81))/'Data with Vol Ests'!N80</f>
        <v>4349.7886421215035</v>
      </c>
      <c r="E80" s="4">
        <f>'Data with Vol Ests'!S$502*('Data with Vol Ests'!S80+('Data with Vol Ests'!S81-'Data with Vol Ests'!S80)*('Data with Vol Ests'!V$503/'Data with Vol Ests'!V81))/'Data with Vol Ests'!S80</f>
        <v>11977.571046299981</v>
      </c>
      <c r="G80" s="5">
        <f>$L$2*B80/Data!C$501+$M$2*C80/Data!D$501+$N$2*D80/Data!E$501+$O$2*E80/Data!F$501</f>
        <v>51529.913955472264</v>
      </c>
      <c r="I80" s="5">
        <f t="shared" si="1"/>
        <v>-1529.9139554722642</v>
      </c>
    </row>
    <row r="81" spans="1:9" x14ac:dyDescent="0.25">
      <c r="A81">
        <f>Data!A81</f>
        <v>79</v>
      </c>
      <c r="B81" s="4">
        <f>'Data with Vol Ests'!D$502*('Data with Vol Ests'!D81+('Data with Vol Ests'!D82-'Data with Vol Ests'!D81)*('Data with Vol Ests'!G$503/'Data with Vol Ests'!G82))/'Data with Vol Ests'!D81</f>
        <v>11163.415387946758</v>
      </c>
      <c r="C81" s="4">
        <f>'Data with Vol Ests'!I$502*('Data with Vol Ests'!I81+('Data with Vol Ests'!I82-'Data with Vol Ests'!I81)*('Data with Vol Ests'!L$503/'Data with Vol Ests'!L82))/'Data with Vol Ests'!I81</f>
        <v>5368.9232698419792</v>
      </c>
      <c r="D81" s="4">
        <f>'Data with Vol Ests'!N$502*('Data with Vol Ests'!N81+('Data with Vol Ests'!N82-'Data with Vol Ests'!N81)*('Data with Vol Ests'!Q$503/'Data with Vol Ests'!Q82))/'Data with Vol Ests'!N81</f>
        <v>4413.3063381636994</v>
      </c>
      <c r="E81" s="4">
        <f>'Data with Vol Ests'!S$502*('Data with Vol Ests'!S81+('Data with Vol Ests'!S82-'Data with Vol Ests'!S81)*('Data with Vol Ests'!V$503/'Data with Vol Ests'!V82))/'Data with Vol Ests'!S81</f>
        <v>11943.325265227422</v>
      </c>
      <c r="G81" s="5">
        <f>$L$2*B81/Data!C$501+$M$2*C81/Data!D$501+$N$2*D81/Data!E$501+$O$2*E81/Data!F$501</f>
        <v>51630.578354453195</v>
      </c>
      <c r="I81" s="5">
        <f t="shared" si="1"/>
        <v>-1630.5783544531951</v>
      </c>
    </row>
    <row r="82" spans="1:9" x14ac:dyDescent="0.25">
      <c r="A82">
        <f>Data!A82</f>
        <v>80</v>
      </c>
      <c r="B82" s="4">
        <f>'Data with Vol Ests'!D$502*('Data with Vol Ests'!D82+('Data with Vol Ests'!D83-'Data with Vol Ests'!D82)*('Data with Vol Ests'!G$503/'Data with Vol Ests'!G83))/'Data with Vol Ests'!D82</f>
        <v>10955.635963598132</v>
      </c>
      <c r="C82" s="4">
        <f>'Data with Vol Ests'!I$502*('Data with Vol Ests'!I82+('Data with Vol Ests'!I83-'Data with Vol Ests'!I82)*('Data with Vol Ests'!L$503/'Data with Vol Ests'!L83))/'Data with Vol Ests'!I82</f>
        <v>5215.6035780056918</v>
      </c>
      <c r="D82" s="4">
        <f>'Data with Vol Ests'!N$502*('Data with Vol Ests'!N82+('Data with Vol Ests'!N83-'Data with Vol Ests'!N82)*('Data with Vol Ests'!Q$503/'Data with Vol Ests'!Q83))/'Data with Vol Ests'!N82</f>
        <v>4201.3910640271406</v>
      </c>
      <c r="E82" s="4">
        <f>'Data with Vol Ests'!S$502*('Data with Vol Ests'!S82+('Data with Vol Ests'!S83-'Data with Vol Ests'!S82)*('Data with Vol Ests'!V$503/'Data with Vol Ests'!V83))/'Data with Vol Ests'!S82</f>
        <v>12191.314578217785</v>
      </c>
      <c r="G82" s="5">
        <f>$L$2*B82/Data!C$501+$M$2*C82/Data!D$501+$N$2*D82/Data!E$501+$O$2*E82/Data!F$501</f>
        <v>50779.311035346029</v>
      </c>
      <c r="I82" s="5">
        <f t="shared" si="1"/>
        <v>-779.3110353460288</v>
      </c>
    </row>
    <row r="83" spans="1:9" x14ac:dyDescent="0.25">
      <c r="A83">
        <f>Data!A83</f>
        <v>81</v>
      </c>
      <c r="B83" s="4">
        <f>'Data with Vol Ests'!D$502*('Data with Vol Ests'!D83+('Data with Vol Ests'!D84-'Data with Vol Ests'!D83)*('Data with Vol Ests'!G$503/'Data with Vol Ests'!G84))/'Data with Vol Ests'!D83</f>
        <v>10929.012177925104</v>
      </c>
      <c r="C83" s="4">
        <f>'Data with Vol Ests'!I$502*('Data with Vol Ests'!I83+('Data with Vol Ests'!I84-'Data with Vol Ests'!I83)*('Data with Vol Ests'!L$503/'Data with Vol Ests'!L84))/'Data with Vol Ests'!I83</f>
        <v>5405.1915986853573</v>
      </c>
      <c r="D83" s="4">
        <f>'Data with Vol Ests'!N$502*('Data with Vol Ests'!N83+('Data with Vol Ests'!N84-'Data with Vol Ests'!N83)*('Data with Vol Ests'!Q$503/'Data with Vol Ests'!Q84))/'Data with Vol Ests'!N83</f>
        <v>4310.7086018237642</v>
      </c>
      <c r="E83" s="4">
        <f>'Data with Vol Ests'!S$502*('Data with Vol Ests'!S83+('Data with Vol Ests'!S84-'Data with Vol Ests'!S83)*('Data with Vol Ests'!V$503/'Data with Vol Ests'!V84))/'Data with Vol Ests'!S83</f>
        <v>12188.042922908966</v>
      </c>
      <c r="G83" s="5">
        <f>$L$2*B83/Data!C$501+$M$2*C83/Data!D$501+$N$2*D83/Data!E$501+$O$2*E83/Data!F$501</f>
        <v>51574.445206733435</v>
      </c>
      <c r="I83" s="5">
        <f t="shared" si="1"/>
        <v>-1574.445206733435</v>
      </c>
    </row>
    <row r="84" spans="1:9" x14ac:dyDescent="0.25">
      <c r="A84">
        <f>Data!A84</f>
        <v>82</v>
      </c>
      <c r="B84" s="4">
        <f>'Data with Vol Ests'!D$502*('Data with Vol Ests'!D84+('Data with Vol Ests'!D85-'Data with Vol Ests'!D84)*('Data with Vol Ests'!G$503/'Data with Vol Ests'!G85))/'Data with Vol Ests'!D84</f>
        <v>11111.028397398648</v>
      </c>
      <c r="C84" s="4">
        <f>'Data with Vol Ests'!I$502*('Data with Vol Ests'!I84+('Data with Vol Ests'!I85-'Data with Vol Ests'!I84)*('Data with Vol Ests'!L$503/'Data with Vol Ests'!L85))/'Data with Vol Ests'!I84</f>
        <v>5299.9679145543778</v>
      </c>
      <c r="D84" s="4">
        <f>'Data with Vol Ests'!N$502*('Data with Vol Ests'!N84+('Data with Vol Ests'!N85-'Data with Vol Ests'!N84)*('Data with Vol Ests'!Q$503/'Data with Vol Ests'!Q85))/'Data with Vol Ests'!N84</f>
        <v>4241.6820696922632</v>
      </c>
      <c r="E84" s="4">
        <f>'Data with Vol Ests'!S$502*('Data with Vol Ests'!S84+('Data with Vol Ests'!S85-'Data with Vol Ests'!S84)*('Data with Vol Ests'!V$503/'Data with Vol Ests'!V85))/'Data with Vol Ests'!S84</f>
        <v>11906.136661793136</v>
      </c>
      <c r="G84" s="5">
        <f>$L$2*B84/Data!C$501+$M$2*C84/Data!D$501+$N$2*D84/Data!E$501+$O$2*E84/Data!F$501</f>
        <v>50916.038753485613</v>
      </c>
      <c r="I84" s="5">
        <f t="shared" si="1"/>
        <v>-916.03875348561269</v>
      </c>
    </row>
    <row r="85" spans="1:9" x14ac:dyDescent="0.25">
      <c r="A85">
        <f>Data!A85</f>
        <v>83</v>
      </c>
      <c r="B85" s="4">
        <f>'Data with Vol Ests'!D$502*('Data with Vol Ests'!D85+('Data with Vol Ests'!D86-'Data with Vol Ests'!D85)*('Data with Vol Ests'!G$503/'Data with Vol Ests'!G86))/'Data with Vol Ests'!D85</f>
        <v>11086.954133691339</v>
      </c>
      <c r="C85" s="4">
        <f>'Data with Vol Ests'!I$502*('Data with Vol Ests'!I85+('Data with Vol Ests'!I86-'Data with Vol Ests'!I85)*('Data with Vol Ests'!L$503/'Data with Vol Ests'!L86))/'Data with Vol Ests'!I85</f>
        <v>5234.7726404078485</v>
      </c>
      <c r="D85" s="4">
        <f>'Data with Vol Ests'!N$502*('Data with Vol Ests'!N85+('Data with Vol Ests'!N86-'Data with Vol Ests'!N85)*('Data with Vol Ests'!Q$503/'Data with Vol Ests'!Q86))/'Data with Vol Ests'!N85</f>
        <v>4363.1317669398031</v>
      </c>
      <c r="E85" s="4">
        <f>'Data with Vol Ests'!S$502*('Data with Vol Ests'!S85+('Data with Vol Ests'!S86-'Data with Vol Ests'!S85)*('Data with Vol Ests'!V$503/'Data with Vol Ests'!V86))/'Data with Vol Ests'!S85</f>
        <v>12214.494866205758</v>
      </c>
      <c r="G85" s="5">
        <f>$L$2*B85/Data!C$501+$M$2*C85/Data!D$501+$N$2*D85/Data!E$501+$O$2*E85/Data!F$501</f>
        <v>51378.843209409519</v>
      </c>
      <c r="I85" s="5">
        <f t="shared" si="1"/>
        <v>-1378.8432094095187</v>
      </c>
    </row>
    <row r="86" spans="1:9" x14ac:dyDescent="0.25">
      <c r="A86">
        <f>Data!A86</f>
        <v>84</v>
      </c>
      <c r="B86" s="4">
        <f>'Data with Vol Ests'!D$502*('Data with Vol Ests'!D86+('Data with Vol Ests'!D87-'Data with Vol Ests'!D86)*('Data with Vol Ests'!G$503/'Data with Vol Ests'!G87))/'Data with Vol Ests'!D86</f>
        <v>10981.730542077394</v>
      </c>
      <c r="C86" s="4">
        <f>'Data with Vol Ests'!I$502*('Data with Vol Ests'!I86+('Data with Vol Ests'!I87-'Data with Vol Ests'!I86)*('Data with Vol Ests'!L$503/'Data with Vol Ests'!L87))/'Data with Vol Ests'!I86</f>
        <v>5178.6637977759092</v>
      </c>
      <c r="D86" s="4">
        <f>'Data with Vol Ests'!N$502*('Data with Vol Ests'!N86+('Data with Vol Ests'!N87-'Data with Vol Ests'!N86)*('Data with Vol Ests'!Q$503/'Data with Vol Ests'!Q87))/'Data with Vol Ests'!N86</f>
        <v>4224.499336709011</v>
      </c>
      <c r="E86" s="4">
        <f>'Data with Vol Ests'!S$502*('Data with Vol Ests'!S86+('Data with Vol Ests'!S87-'Data with Vol Ests'!S86)*('Data with Vol Ests'!V$503/'Data with Vol Ests'!V87))/'Data with Vol Ests'!S86</f>
        <v>12215.511564193703</v>
      </c>
      <c r="G86" s="5">
        <f>$L$2*B86/Data!C$501+$M$2*C86/Data!D$501+$N$2*D86/Data!E$501+$O$2*E86/Data!F$501</f>
        <v>50780.797794819096</v>
      </c>
      <c r="I86" s="5">
        <f t="shared" si="1"/>
        <v>-780.79779481909645</v>
      </c>
    </row>
    <row r="87" spans="1:9" x14ac:dyDescent="0.25">
      <c r="A87">
        <f>Data!A87</f>
        <v>85</v>
      </c>
      <c r="B87" s="4">
        <f>'Data with Vol Ests'!D$502*('Data with Vol Ests'!D87+('Data with Vol Ests'!D88-'Data with Vol Ests'!D87)*('Data with Vol Ests'!G$503/'Data with Vol Ests'!G88))/'Data with Vol Ests'!D87</f>
        <v>11028.154951966015</v>
      </c>
      <c r="C87" s="4">
        <f>'Data with Vol Ests'!I$502*('Data with Vol Ests'!I87+('Data with Vol Ests'!I88-'Data with Vol Ests'!I87)*('Data with Vol Ests'!L$503/'Data with Vol Ests'!L88))/'Data with Vol Ests'!I87</f>
        <v>5403.4895394715213</v>
      </c>
      <c r="D87" s="4">
        <f>'Data with Vol Ests'!N$502*('Data with Vol Ests'!N87+('Data with Vol Ests'!N88-'Data with Vol Ests'!N87)*('Data with Vol Ests'!Q$503/'Data with Vol Ests'!Q88))/'Data with Vol Ests'!N87</f>
        <v>4387.1218533716701</v>
      </c>
      <c r="E87" s="4">
        <f>'Data with Vol Ests'!S$502*('Data with Vol Ests'!S87+('Data with Vol Ests'!S88-'Data with Vol Ests'!S87)*('Data with Vol Ests'!V$503/'Data with Vol Ests'!V88))/'Data with Vol Ests'!S87</f>
        <v>12112.358692361515</v>
      </c>
      <c r="G87" s="5">
        <f>$L$2*B87/Data!C$501+$M$2*C87/Data!D$501+$N$2*D87/Data!E$501+$O$2*E87/Data!F$501</f>
        <v>51753.028394094232</v>
      </c>
      <c r="I87" s="5">
        <f t="shared" si="1"/>
        <v>-1753.0283940942318</v>
      </c>
    </row>
    <row r="88" spans="1:9" x14ac:dyDescent="0.25">
      <c r="A88">
        <f>Data!A88</f>
        <v>86</v>
      </c>
      <c r="B88" s="4">
        <f>'Data with Vol Ests'!D$502*('Data with Vol Ests'!D88+('Data with Vol Ests'!D89-'Data with Vol Ests'!D88)*('Data with Vol Ests'!G$503/'Data with Vol Ests'!G89))/'Data with Vol Ests'!D88</f>
        <v>11341.802563135001</v>
      </c>
      <c r="C88" s="4">
        <f>'Data with Vol Ests'!I$502*('Data with Vol Ests'!I88+('Data with Vol Ests'!I89-'Data with Vol Ests'!I88)*('Data with Vol Ests'!L$503/'Data with Vol Ests'!L89))/'Data with Vol Ests'!I88</f>
        <v>5395.3838961935144</v>
      </c>
      <c r="D88" s="4">
        <f>'Data with Vol Ests'!N$502*('Data with Vol Ests'!N88+('Data with Vol Ests'!N89-'Data with Vol Ests'!N88)*('Data with Vol Ests'!Q$503/'Data with Vol Ests'!Q89))/'Data with Vol Ests'!N88</f>
        <v>4334.6210110975999</v>
      </c>
      <c r="E88" s="4">
        <f>'Data with Vol Ests'!S$502*('Data with Vol Ests'!S88+('Data with Vol Ests'!S89-'Data with Vol Ests'!S88)*('Data with Vol Ests'!V$503/'Data with Vol Ests'!V89))/'Data with Vol Ests'!S88</f>
        <v>12277.553332163121</v>
      </c>
      <c r="G88" s="5">
        <f>$L$2*B88/Data!C$501+$M$2*C88/Data!D$501+$N$2*D88/Data!E$501+$O$2*E88/Data!F$501</f>
        <v>52095.841238534565</v>
      </c>
      <c r="I88" s="5">
        <f t="shared" si="1"/>
        <v>-2095.8412385345655</v>
      </c>
    </row>
    <row r="89" spans="1:9" x14ac:dyDescent="0.25">
      <c r="A89">
        <f>Data!A89</f>
        <v>87</v>
      </c>
      <c r="B89" s="4">
        <f>'Data with Vol Ests'!D$502*('Data with Vol Ests'!D89+('Data with Vol Ests'!D90-'Data with Vol Ests'!D89)*('Data with Vol Ests'!G$503/'Data with Vol Ests'!G90))/'Data with Vol Ests'!D89</f>
        <v>11112.144619477911</v>
      </c>
      <c r="C89" s="4">
        <f>'Data with Vol Ests'!I$502*('Data with Vol Ests'!I89+('Data with Vol Ests'!I90-'Data with Vol Ests'!I89)*('Data with Vol Ests'!L$503/'Data with Vol Ests'!L90))/'Data with Vol Ests'!I89</f>
        <v>5372.692366931672</v>
      </c>
      <c r="D89" s="4">
        <f>'Data with Vol Ests'!N$502*('Data with Vol Ests'!N89+('Data with Vol Ests'!N90-'Data with Vol Ests'!N89)*('Data with Vol Ests'!Q$503/'Data with Vol Ests'!Q90))/'Data with Vol Ests'!N89</f>
        <v>4330.4486903189445</v>
      </c>
      <c r="E89" s="4">
        <f>'Data with Vol Ests'!S$502*('Data with Vol Ests'!S89+('Data with Vol Ests'!S90-'Data with Vol Ests'!S89)*('Data with Vol Ests'!V$503/'Data with Vol Ests'!V90))/'Data with Vol Ests'!S89</f>
        <v>12173.31620429286</v>
      </c>
      <c r="G89" s="5">
        <f>$L$2*B89/Data!C$501+$M$2*C89/Data!D$501+$N$2*D89/Data!E$501+$O$2*E89/Data!F$501</f>
        <v>51677.692304992379</v>
      </c>
      <c r="I89" s="5">
        <f t="shared" si="1"/>
        <v>-1677.6923049923789</v>
      </c>
    </row>
    <row r="90" spans="1:9" x14ac:dyDescent="0.25">
      <c r="A90">
        <f>Data!A90</f>
        <v>88</v>
      </c>
      <c r="B90" s="4">
        <f>'Data with Vol Ests'!D$502*('Data with Vol Ests'!D90+('Data with Vol Ests'!D91-'Data with Vol Ests'!D90)*('Data with Vol Ests'!G$503/'Data with Vol Ests'!G91))/'Data with Vol Ests'!D90</f>
        <v>11008.618803348014</v>
      </c>
      <c r="C90" s="4">
        <f>'Data with Vol Ests'!I$502*('Data with Vol Ests'!I90+('Data with Vol Ests'!I91-'Data with Vol Ests'!I90)*('Data with Vol Ests'!L$503/'Data with Vol Ests'!L91))/'Data with Vol Ests'!I90</f>
        <v>5128.0018064419655</v>
      </c>
      <c r="D90" s="4">
        <f>'Data with Vol Ests'!N$502*('Data with Vol Ests'!N90+('Data with Vol Ests'!N91-'Data with Vol Ests'!N90)*('Data with Vol Ests'!Q$503/'Data with Vol Ests'!Q91))/'Data with Vol Ests'!N90</f>
        <v>4189.7304867718321</v>
      </c>
      <c r="E90" s="4">
        <f>'Data with Vol Ests'!S$502*('Data with Vol Ests'!S90+('Data with Vol Ests'!S91-'Data with Vol Ests'!S90)*('Data with Vol Ests'!V$503/'Data with Vol Ests'!V91))/'Data with Vol Ests'!S90</f>
        <v>12102.230571914446</v>
      </c>
      <c r="G90" s="5">
        <f>$L$2*B90/Data!C$501+$M$2*C90/Data!D$501+$N$2*D90/Data!E$501+$O$2*E90/Data!F$501</f>
        <v>50431.742762177542</v>
      </c>
      <c r="I90" s="5">
        <f t="shared" si="1"/>
        <v>-431.74276217754232</v>
      </c>
    </row>
    <row r="91" spans="1:9" x14ac:dyDescent="0.25">
      <c r="A91">
        <f>Data!A91</f>
        <v>89</v>
      </c>
      <c r="B91" s="4">
        <f>'Data with Vol Ests'!D$502*('Data with Vol Ests'!D91+('Data with Vol Ests'!D92-'Data with Vol Ests'!D91)*('Data with Vol Ests'!G$503/'Data with Vol Ests'!G92))/'Data with Vol Ests'!D91</f>
        <v>11118.541639154064</v>
      </c>
      <c r="C91" s="4">
        <f>'Data with Vol Ests'!I$502*('Data with Vol Ests'!I91+('Data with Vol Ests'!I92-'Data with Vol Ests'!I91)*('Data with Vol Ests'!L$503/'Data with Vol Ests'!L92))/'Data with Vol Ests'!I91</f>
        <v>4946.118496406244</v>
      </c>
      <c r="D91" s="4">
        <f>'Data with Vol Ests'!N$502*('Data with Vol Ests'!N91+('Data with Vol Ests'!N92-'Data with Vol Ests'!N91)*('Data with Vol Ests'!Q$503/'Data with Vol Ests'!Q92))/'Data with Vol Ests'!N91</f>
        <v>4070.4935611901651</v>
      </c>
      <c r="E91" s="4">
        <f>'Data with Vol Ests'!S$502*('Data with Vol Ests'!S91+('Data with Vol Ests'!S92-'Data with Vol Ests'!S91)*('Data with Vol Ests'!V$503/'Data with Vol Ests'!V92))/'Data with Vol Ests'!S91</f>
        <v>11621.369459039841</v>
      </c>
      <c r="G91" s="5">
        <f>$L$2*B91/Data!C$501+$M$2*C91/Data!D$501+$N$2*D91/Data!E$501+$O$2*E91/Data!F$501</f>
        <v>49112.710334264011</v>
      </c>
      <c r="I91" s="5">
        <f t="shared" si="1"/>
        <v>887.28966573598882</v>
      </c>
    </row>
    <row r="92" spans="1:9" x14ac:dyDescent="0.25">
      <c r="A92">
        <f>Data!A92</f>
        <v>90</v>
      </c>
      <c r="B92" s="4">
        <f>'Data with Vol Ests'!D$502*('Data with Vol Ests'!D92+('Data with Vol Ests'!D93-'Data with Vol Ests'!D92)*('Data with Vol Ests'!G$503/'Data with Vol Ests'!G93))/'Data with Vol Ests'!D92</f>
        <v>10997.92100341784</v>
      </c>
      <c r="C92" s="4">
        <f>'Data with Vol Ests'!I$502*('Data with Vol Ests'!I92+('Data with Vol Ests'!I93-'Data with Vol Ests'!I92)*('Data with Vol Ests'!L$503/'Data with Vol Ests'!L93))/'Data with Vol Ests'!I92</f>
        <v>5167.7221865186657</v>
      </c>
      <c r="D92" s="4">
        <f>'Data with Vol Ests'!N$502*('Data with Vol Ests'!N92+('Data with Vol Ests'!N93-'Data with Vol Ests'!N92)*('Data with Vol Ests'!Q$503/'Data with Vol Ests'!Q93))/'Data with Vol Ests'!N92</f>
        <v>4328.303647723269</v>
      </c>
      <c r="E92" s="4">
        <f>'Data with Vol Ests'!S$502*('Data with Vol Ests'!S92+('Data with Vol Ests'!S93-'Data with Vol Ests'!S92)*('Data with Vol Ests'!V$503/'Data with Vol Ests'!V93))/'Data with Vol Ests'!S92</f>
        <v>12471.670358992253</v>
      </c>
      <c r="G92" s="5">
        <f>$L$2*B92/Data!C$501+$M$2*C92/Data!D$501+$N$2*D92/Data!E$501+$O$2*E92/Data!F$501</f>
        <v>51332.989927801522</v>
      </c>
      <c r="I92" s="5">
        <f t="shared" si="1"/>
        <v>-1332.9899278015218</v>
      </c>
    </row>
    <row r="93" spans="1:9" x14ac:dyDescent="0.25">
      <c r="A93">
        <f>Data!A93</f>
        <v>91</v>
      </c>
      <c r="B93" s="4">
        <f>'Data with Vol Ests'!D$502*('Data with Vol Ests'!D93+('Data with Vol Ests'!D94-'Data with Vol Ests'!D93)*('Data with Vol Ests'!G$503/'Data with Vol Ests'!G94))/'Data with Vol Ests'!D93</f>
        <v>10881.850563433607</v>
      </c>
      <c r="C93" s="4">
        <f>'Data with Vol Ests'!I$502*('Data with Vol Ests'!I93+('Data with Vol Ests'!I94-'Data with Vol Ests'!I93)*('Data with Vol Ests'!L$503/'Data with Vol Ests'!L94))/'Data with Vol Ests'!I93</f>
        <v>5109.7623724953673</v>
      </c>
      <c r="D93" s="4">
        <f>'Data with Vol Ests'!N$502*('Data with Vol Ests'!N93+('Data with Vol Ests'!N94-'Data with Vol Ests'!N93)*('Data with Vol Ests'!Q$503/'Data with Vol Ests'!Q94))/'Data with Vol Ests'!N93</f>
        <v>4212.8004993747791</v>
      </c>
      <c r="E93" s="4">
        <f>'Data with Vol Ests'!S$502*('Data with Vol Ests'!S93+('Data with Vol Ests'!S94-'Data with Vol Ests'!S93)*('Data with Vol Ests'!V$503/'Data with Vol Ests'!V94))/'Data with Vol Ests'!S93</f>
        <v>12071.864669231209</v>
      </c>
      <c r="G93" s="5">
        <f>$L$2*B93/Data!C$501+$M$2*C93/Data!D$501+$N$2*D93/Data!E$501+$O$2*E93/Data!F$501</f>
        <v>50279.418467849202</v>
      </c>
      <c r="I93" s="5">
        <f t="shared" si="1"/>
        <v>-279.41846784920199</v>
      </c>
    </row>
    <row r="94" spans="1:9" x14ac:dyDescent="0.25">
      <c r="A94">
        <f>Data!A94</f>
        <v>92</v>
      </c>
      <c r="B94" s="4">
        <f>'Data with Vol Ests'!D$502*('Data with Vol Ests'!D94+('Data with Vol Ests'!D95-'Data with Vol Ests'!D94)*('Data with Vol Ests'!G$503/'Data with Vol Ests'!G95))/'Data with Vol Ests'!D94</f>
        <v>10762.396420621988</v>
      </c>
      <c r="C94" s="4">
        <f>'Data with Vol Ests'!I$502*('Data with Vol Ests'!I94+('Data with Vol Ests'!I95-'Data with Vol Ests'!I94)*('Data with Vol Ests'!L$503/'Data with Vol Ests'!L95))/'Data with Vol Ests'!I94</f>
        <v>5235.6545704020746</v>
      </c>
      <c r="D94" s="4">
        <f>'Data with Vol Ests'!N$502*('Data with Vol Ests'!N94+('Data with Vol Ests'!N95-'Data with Vol Ests'!N94)*('Data with Vol Ests'!Q$503/'Data with Vol Ests'!Q95))/'Data with Vol Ests'!N94</f>
        <v>4021.2993116490197</v>
      </c>
      <c r="E94" s="4">
        <f>'Data with Vol Ests'!S$502*('Data with Vol Ests'!S94+('Data with Vol Ests'!S95-'Data with Vol Ests'!S94)*('Data with Vol Ests'!V$503/'Data with Vol Ests'!V95))/'Data with Vol Ests'!S94</f>
        <v>12112.371528937794</v>
      </c>
      <c r="G94" s="5">
        <f>$L$2*B94/Data!C$501+$M$2*C94/Data!D$501+$N$2*D94/Data!E$501+$O$2*E94/Data!F$501</f>
        <v>50124.388157434434</v>
      </c>
      <c r="I94" s="5">
        <f t="shared" si="1"/>
        <v>-124.38815743443411</v>
      </c>
    </row>
    <row r="95" spans="1:9" x14ac:dyDescent="0.25">
      <c r="A95">
        <f>Data!A95</f>
        <v>93</v>
      </c>
      <c r="B95" s="4">
        <f>'Data with Vol Ests'!D$502*('Data with Vol Ests'!D95+('Data with Vol Ests'!D96-'Data with Vol Ests'!D95)*('Data with Vol Ests'!G$503/'Data with Vol Ests'!G96))/'Data with Vol Ests'!D95</f>
        <v>11577.748388489543</v>
      </c>
      <c r="C95" s="4">
        <f>'Data with Vol Ests'!I$502*('Data with Vol Ests'!I95+('Data with Vol Ests'!I96-'Data with Vol Ests'!I95)*('Data with Vol Ests'!L$503/'Data with Vol Ests'!L96))/'Data with Vol Ests'!I95</f>
        <v>5554.8554960965339</v>
      </c>
      <c r="D95" s="4">
        <f>'Data with Vol Ests'!N$502*('Data with Vol Ests'!N95+('Data with Vol Ests'!N96-'Data with Vol Ests'!N95)*('Data with Vol Ests'!Q$503/'Data with Vol Ests'!Q96))/'Data with Vol Ests'!N95</f>
        <v>4528.3740254846707</v>
      </c>
      <c r="E95" s="4">
        <f>'Data with Vol Ests'!S$502*('Data with Vol Ests'!S95+('Data with Vol Ests'!S96-'Data with Vol Ests'!S95)*('Data with Vol Ests'!V$503/'Data with Vol Ests'!V96))/'Data with Vol Ests'!S95</f>
        <v>12282.390686830864</v>
      </c>
      <c r="G95" s="5">
        <f>$L$2*B95/Data!C$501+$M$2*C95/Data!D$501+$N$2*D95/Data!E$501+$O$2*E95/Data!F$501</f>
        <v>53260.128392689447</v>
      </c>
      <c r="I95" s="5">
        <f t="shared" si="1"/>
        <v>-3260.1283926894466</v>
      </c>
    </row>
    <row r="96" spans="1:9" x14ac:dyDescent="0.25">
      <c r="A96">
        <f>Data!A96</f>
        <v>94</v>
      </c>
      <c r="B96" s="4">
        <f>'Data with Vol Ests'!D$502*('Data with Vol Ests'!D96+('Data with Vol Ests'!D97-'Data with Vol Ests'!D96)*('Data with Vol Ests'!G$503/'Data with Vol Ests'!G97))/'Data with Vol Ests'!D96</f>
        <v>10994.792227271757</v>
      </c>
      <c r="C96" s="4">
        <f>'Data with Vol Ests'!I$502*('Data with Vol Ests'!I96+('Data with Vol Ests'!I97-'Data with Vol Ests'!I96)*('Data with Vol Ests'!L$503/'Data with Vol Ests'!L97))/'Data with Vol Ests'!I96</f>
        <v>5173.0365533622371</v>
      </c>
      <c r="D96" s="4">
        <f>'Data with Vol Ests'!N$502*('Data with Vol Ests'!N96+('Data with Vol Ests'!N97-'Data with Vol Ests'!N96)*('Data with Vol Ests'!Q$503/'Data with Vol Ests'!Q97))/'Data with Vol Ests'!N96</f>
        <v>4206.8536205021373</v>
      </c>
      <c r="E96" s="4">
        <f>'Data with Vol Ests'!S$502*('Data with Vol Ests'!S96+('Data with Vol Ests'!S97-'Data with Vol Ests'!S96)*('Data with Vol Ests'!V$503/'Data with Vol Ests'!V97))/'Data with Vol Ests'!S96</f>
        <v>11961.559150065796</v>
      </c>
      <c r="G96" s="5">
        <f>$L$2*B96/Data!C$501+$M$2*C96/Data!D$501+$N$2*D96/Data!E$501+$O$2*E96/Data!F$501</f>
        <v>50418.986096174922</v>
      </c>
      <c r="I96" s="5">
        <f t="shared" si="1"/>
        <v>-418.98609617492184</v>
      </c>
    </row>
    <row r="97" spans="1:9" x14ac:dyDescent="0.25">
      <c r="A97">
        <f>Data!A97</f>
        <v>95</v>
      </c>
      <c r="B97" s="4">
        <f>'Data with Vol Ests'!D$502*('Data with Vol Ests'!D97+('Data with Vol Ests'!D98-'Data with Vol Ests'!D97)*('Data with Vol Ests'!G$503/'Data with Vol Ests'!G98))/'Data with Vol Ests'!D97</f>
        <v>10904.671945935099</v>
      </c>
      <c r="C97" s="4">
        <f>'Data with Vol Ests'!I$502*('Data with Vol Ests'!I97+('Data with Vol Ests'!I98-'Data with Vol Ests'!I97)*('Data with Vol Ests'!L$503/'Data with Vol Ests'!L98))/'Data with Vol Ests'!I97</f>
        <v>5078.2327084730059</v>
      </c>
      <c r="D97" s="4">
        <f>'Data with Vol Ests'!N$502*('Data with Vol Ests'!N97+('Data with Vol Ests'!N98-'Data with Vol Ests'!N97)*('Data with Vol Ests'!Q$503/'Data with Vol Ests'!Q98))/'Data with Vol Ests'!N97</f>
        <v>4253.2085773014223</v>
      </c>
      <c r="E97" s="4">
        <f>'Data with Vol Ests'!S$502*('Data with Vol Ests'!S97+('Data with Vol Ests'!S98-'Data with Vol Ests'!S97)*('Data with Vol Ests'!V$503/'Data with Vol Ests'!V98))/'Data with Vol Ests'!S97</f>
        <v>12008.549605577635</v>
      </c>
      <c r="G97" s="5">
        <f>$L$2*B97/Data!C$501+$M$2*C97/Data!D$501+$N$2*D97/Data!E$501+$O$2*E97/Data!F$501</f>
        <v>50227.50149937065</v>
      </c>
      <c r="I97" s="5">
        <f t="shared" si="1"/>
        <v>-227.50149937064998</v>
      </c>
    </row>
    <row r="98" spans="1:9" x14ac:dyDescent="0.25">
      <c r="A98">
        <f>Data!A98</f>
        <v>96</v>
      </c>
      <c r="B98" s="4">
        <f>'Data with Vol Ests'!D$502*('Data with Vol Ests'!D98+('Data with Vol Ests'!D99-'Data with Vol Ests'!D98)*('Data with Vol Ests'!G$503/'Data with Vol Ests'!G99))/'Data with Vol Ests'!D98</f>
        <v>11076.426119317604</v>
      </c>
      <c r="C98" s="4">
        <f>'Data with Vol Ests'!I$502*('Data with Vol Ests'!I98+('Data with Vol Ests'!I99-'Data with Vol Ests'!I98)*('Data with Vol Ests'!L$503/'Data with Vol Ests'!L99))/'Data with Vol Ests'!I98</f>
        <v>5602.3375323252594</v>
      </c>
      <c r="D98" s="4">
        <f>'Data with Vol Ests'!N$502*('Data with Vol Ests'!N98+('Data with Vol Ests'!N99-'Data with Vol Ests'!N98)*('Data with Vol Ests'!Q$503/'Data with Vol Ests'!Q99))/'Data with Vol Ests'!N98</f>
        <v>4334.3864160933663</v>
      </c>
      <c r="E98" s="4">
        <f>'Data with Vol Ests'!S$502*('Data with Vol Ests'!S98+('Data with Vol Ests'!S99-'Data with Vol Ests'!S98)*('Data with Vol Ests'!V$503/'Data with Vol Ests'!V99))/'Data with Vol Ests'!S98</f>
        <v>12272.033396801342</v>
      </c>
      <c r="G98" s="5">
        <f>$L$2*B98/Data!C$501+$M$2*C98/Data!D$501+$N$2*D98/Data!E$501+$O$2*E98/Data!F$501</f>
        <v>52452.501832910006</v>
      </c>
      <c r="I98" s="5">
        <f t="shared" si="1"/>
        <v>-2452.5018329100058</v>
      </c>
    </row>
    <row r="99" spans="1:9" x14ac:dyDescent="0.25">
      <c r="A99">
        <f>Data!A99</f>
        <v>97</v>
      </c>
      <c r="B99" s="4">
        <f>'Data with Vol Ests'!D$502*('Data with Vol Ests'!D99+('Data with Vol Ests'!D100-'Data with Vol Ests'!D99)*('Data with Vol Ests'!G$503/'Data with Vol Ests'!G100))/'Data with Vol Ests'!D99</f>
        <v>10762.602010703331</v>
      </c>
      <c r="C99" s="4">
        <f>'Data with Vol Ests'!I$502*('Data with Vol Ests'!I99+('Data with Vol Ests'!I100-'Data with Vol Ests'!I99)*('Data with Vol Ests'!L$503/'Data with Vol Ests'!L100))/'Data with Vol Ests'!I99</f>
        <v>4860.8850097911518</v>
      </c>
      <c r="D99" s="4">
        <f>'Data with Vol Ests'!N$502*('Data with Vol Ests'!N99+('Data with Vol Ests'!N100-'Data with Vol Ests'!N99)*('Data with Vol Ests'!Q$503/'Data with Vol Ests'!Q100))/'Data with Vol Ests'!N99</f>
        <v>4036.8539948034645</v>
      </c>
      <c r="E99" s="4">
        <f>'Data with Vol Ests'!S$502*('Data with Vol Ests'!S99+('Data with Vol Ests'!S100-'Data with Vol Ests'!S99)*('Data with Vol Ests'!V$503/'Data with Vol Ests'!V100))/'Data with Vol Ests'!S99</f>
        <v>11468.711498999237</v>
      </c>
      <c r="G99" s="5">
        <f>$L$2*B99/Data!C$501+$M$2*C99/Data!D$501+$N$2*D99/Data!E$501+$O$2*E99/Data!F$501</f>
        <v>48262.231309776937</v>
      </c>
      <c r="I99" s="5">
        <f t="shared" si="1"/>
        <v>1737.7686902230635</v>
      </c>
    </row>
    <row r="100" spans="1:9" x14ac:dyDescent="0.25">
      <c r="A100">
        <f>Data!A100</f>
        <v>98</v>
      </c>
      <c r="B100" s="4">
        <f>'Data with Vol Ests'!D$502*('Data with Vol Ests'!D100+('Data with Vol Ests'!D101-'Data with Vol Ests'!D100)*('Data with Vol Ests'!G$503/'Data with Vol Ests'!G101))/'Data with Vol Ests'!D100</f>
        <v>11080.296714953258</v>
      </c>
      <c r="C100" s="4">
        <f>'Data with Vol Ests'!I$502*('Data with Vol Ests'!I100+('Data with Vol Ests'!I101-'Data with Vol Ests'!I100)*('Data with Vol Ests'!L$503/'Data with Vol Ests'!L101))/'Data with Vol Ests'!I100</f>
        <v>5089.1707379311847</v>
      </c>
      <c r="D100" s="4">
        <f>'Data with Vol Ests'!N$502*('Data with Vol Ests'!N100+('Data with Vol Ests'!N101-'Data with Vol Ests'!N100)*('Data with Vol Ests'!Q$503/'Data with Vol Ests'!Q101))/'Data with Vol Ests'!N100</f>
        <v>4277.5570614520639</v>
      </c>
      <c r="E100" s="4">
        <f>'Data with Vol Ests'!S$502*('Data with Vol Ests'!S100+('Data with Vol Ests'!S101-'Data with Vol Ests'!S100)*('Data with Vol Ests'!V$503/'Data with Vol Ests'!V101))/'Data with Vol Ests'!S100</f>
        <v>12271.553152186987</v>
      </c>
      <c r="G100" s="5">
        <f>$L$2*B100/Data!C$501+$M$2*C100/Data!D$501+$N$2*D100/Data!E$501+$O$2*E100/Data!F$501</f>
        <v>50806.747032704137</v>
      </c>
      <c r="I100" s="5">
        <f t="shared" si="1"/>
        <v>-806.74703270413738</v>
      </c>
    </row>
    <row r="101" spans="1:9" x14ac:dyDescent="0.25">
      <c r="A101">
        <f>Data!A101</f>
        <v>99</v>
      </c>
      <c r="B101" s="4">
        <f>'Data with Vol Ests'!D$502*('Data with Vol Ests'!D101+('Data with Vol Ests'!D102-'Data with Vol Ests'!D101)*('Data with Vol Ests'!G$503/'Data with Vol Ests'!G102))/'Data with Vol Ests'!D101</f>
        <v>11103.107509290447</v>
      </c>
      <c r="C101" s="4">
        <f>'Data with Vol Ests'!I$502*('Data with Vol Ests'!I101+('Data with Vol Ests'!I102-'Data with Vol Ests'!I101)*('Data with Vol Ests'!L$503/'Data with Vol Ests'!L102))/'Data with Vol Ests'!I101</f>
        <v>5031.3278669842866</v>
      </c>
      <c r="D101" s="4">
        <f>'Data with Vol Ests'!N$502*('Data with Vol Ests'!N101+('Data with Vol Ests'!N102-'Data with Vol Ests'!N101)*('Data with Vol Ests'!Q$503/'Data with Vol Ests'!Q102))/'Data with Vol Ests'!N101</f>
        <v>4122.4533810730181</v>
      </c>
      <c r="E101" s="4">
        <f>'Data with Vol Ests'!S$502*('Data with Vol Ests'!S101+('Data with Vol Ests'!S102-'Data with Vol Ests'!S101)*('Data with Vol Ests'!V$503/'Data with Vol Ests'!V102))/'Data with Vol Ests'!S101</f>
        <v>11477.900452008165</v>
      </c>
      <c r="G101" s="5">
        <f>$L$2*B101/Data!C$501+$M$2*C101/Data!D$501+$N$2*D101/Data!E$501+$O$2*E101/Data!F$501</f>
        <v>49297.934831693718</v>
      </c>
      <c r="I101" s="5">
        <f t="shared" si="1"/>
        <v>702.06516830628243</v>
      </c>
    </row>
    <row r="102" spans="1:9" x14ac:dyDescent="0.25">
      <c r="A102">
        <f>Data!A102</f>
        <v>100</v>
      </c>
      <c r="B102" s="4">
        <f>'Data with Vol Ests'!D$502*('Data with Vol Ests'!D102+('Data with Vol Ests'!D103-'Data with Vol Ests'!D102)*('Data with Vol Ests'!G$503/'Data with Vol Ests'!G103))/'Data with Vol Ests'!D102</f>
        <v>11255.386403568309</v>
      </c>
      <c r="C102" s="4">
        <f>'Data with Vol Ests'!I$502*('Data with Vol Ests'!I102+('Data with Vol Ests'!I103-'Data with Vol Ests'!I102)*('Data with Vol Ests'!L$503/'Data with Vol Ests'!L103))/'Data with Vol Ests'!I102</f>
        <v>5526.4336721832924</v>
      </c>
      <c r="D102" s="4">
        <f>'Data with Vol Ests'!N$502*('Data with Vol Ests'!N102+('Data with Vol Ests'!N103-'Data with Vol Ests'!N102)*('Data with Vol Ests'!Q$503/'Data with Vol Ests'!Q103))/'Data with Vol Ests'!N102</f>
        <v>4598.2581732077415</v>
      </c>
      <c r="E102" s="4">
        <f>'Data with Vol Ests'!S$502*('Data with Vol Ests'!S102+('Data with Vol Ests'!S103-'Data with Vol Ests'!S102)*('Data with Vol Ests'!V$503/'Data with Vol Ests'!V103))/'Data with Vol Ests'!S102</f>
        <v>11840.504049500525</v>
      </c>
      <c r="G102" s="5">
        <f>$L$2*B102/Data!C$501+$M$2*C102/Data!D$501+$N$2*D102/Data!E$501+$O$2*E102/Data!F$501</f>
        <v>52501.406356476618</v>
      </c>
      <c r="I102" s="5">
        <f t="shared" si="1"/>
        <v>-2501.4063564766184</v>
      </c>
    </row>
    <row r="103" spans="1:9" x14ac:dyDescent="0.25">
      <c r="A103">
        <f>Data!A103</f>
        <v>101</v>
      </c>
      <c r="B103" s="4">
        <f>'Data with Vol Ests'!D$502*('Data with Vol Ests'!D103+('Data with Vol Ests'!D104-'Data with Vol Ests'!D103)*('Data with Vol Ests'!G$503/'Data with Vol Ests'!G104))/'Data with Vol Ests'!D103</f>
        <v>11152.459144898618</v>
      </c>
      <c r="C103" s="4">
        <f>'Data with Vol Ests'!I$502*('Data with Vol Ests'!I103+('Data with Vol Ests'!I104-'Data with Vol Ests'!I103)*('Data with Vol Ests'!L$503/'Data with Vol Ests'!L104))/'Data with Vol Ests'!I103</f>
        <v>5234.1849840375899</v>
      </c>
      <c r="D103" s="4">
        <f>'Data with Vol Ests'!N$502*('Data with Vol Ests'!N103+('Data with Vol Ests'!N104-'Data with Vol Ests'!N103)*('Data with Vol Ests'!Q$503/'Data with Vol Ests'!Q104))/'Data with Vol Ests'!N103</f>
        <v>4248.1476558122176</v>
      </c>
      <c r="E103" s="4">
        <f>'Data with Vol Ests'!S$502*('Data with Vol Ests'!S103+('Data with Vol Ests'!S104-'Data with Vol Ests'!S103)*('Data with Vol Ests'!V$503/'Data with Vol Ests'!V104))/'Data with Vol Ests'!S103</f>
        <v>12366.752159709004</v>
      </c>
      <c r="G103" s="5">
        <f>$L$2*B103/Data!C$501+$M$2*C103/Data!D$501+$N$2*D103/Data!E$501+$O$2*E103/Data!F$501</f>
        <v>51346.681627792394</v>
      </c>
      <c r="I103" s="5">
        <f t="shared" si="1"/>
        <v>-1346.6816277923936</v>
      </c>
    </row>
    <row r="104" spans="1:9" x14ac:dyDescent="0.25">
      <c r="A104">
        <f>Data!A104</f>
        <v>102</v>
      </c>
      <c r="B104" s="4">
        <f>'Data with Vol Ests'!D$502*('Data with Vol Ests'!D104+('Data with Vol Ests'!D105-'Data with Vol Ests'!D104)*('Data with Vol Ests'!G$503/'Data with Vol Ests'!G105))/'Data with Vol Ests'!D104</f>
        <v>11106.638940011493</v>
      </c>
      <c r="C104" s="4">
        <f>'Data with Vol Ests'!I$502*('Data with Vol Ests'!I104+('Data with Vol Ests'!I105-'Data with Vol Ests'!I104)*('Data with Vol Ests'!L$503/'Data with Vol Ests'!L105))/'Data with Vol Ests'!I104</f>
        <v>5094.1611352616164</v>
      </c>
      <c r="D104" s="4">
        <f>'Data with Vol Ests'!N$502*('Data with Vol Ests'!N104+('Data with Vol Ests'!N105-'Data with Vol Ests'!N104)*('Data with Vol Ests'!Q$503/'Data with Vol Ests'!Q105))/'Data with Vol Ests'!N104</f>
        <v>4152.4907786598569</v>
      </c>
      <c r="E104" s="4">
        <f>'Data with Vol Ests'!S$502*('Data with Vol Ests'!S104+('Data with Vol Ests'!S105-'Data with Vol Ests'!S104)*('Data with Vol Ests'!V$503/'Data with Vol Ests'!V105))/'Data with Vol Ests'!S104</f>
        <v>12232.533870059357</v>
      </c>
      <c r="G104" s="5">
        <f>$L$2*B104/Data!C$501+$M$2*C104/Data!D$501+$N$2*D104/Data!E$501+$O$2*E104/Data!F$501</f>
        <v>50493.498819364962</v>
      </c>
      <c r="I104" s="5">
        <f t="shared" si="1"/>
        <v>-493.4988193649624</v>
      </c>
    </row>
    <row r="105" spans="1:9" x14ac:dyDescent="0.25">
      <c r="A105">
        <f>Data!A105</f>
        <v>103</v>
      </c>
      <c r="B105" s="4">
        <f>'Data with Vol Ests'!D$502*('Data with Vol Ests'!D105+('Data with Vol Ests'!D106-'Data with Vol Ests'!D105)*('Data with Vol Ests'!G$503/'Data with Vol Ests'!G106))/'Data with Vol Ests'!D105</f>
        <v>11004.526289558609</v>
      </c>
      <c r="C105" s="4">
        <f>'Data with Vol Ests'!I$502*('Data with Vol Ests'!I105+('Data with Vol Ests'!I106-'Data with Vol Ests'!I105)*('Data with Vol Ests'!L$503/'Data with Vol Ests'!L106))/'Data with Vol Ests'!I105</f>
        <v>5145.4137938565163</v>
      </c>
      <c r="D105" s="4">
        <f>'Data with Vol Ests'!N$502*('Data with Vol Ests'!N105+('Data with Vol Ests'!N106-'Data with Vol Ests'!N105)*('Data with Vol Ests'!Q$503/'Data with Vol Ests'!Q106))/'Data with Vol Ests'!N105</f>
        <v>4138.7941780207702</v>
      </c>
      <c r="E105" s="4">
        <f>'Data with Vol Ests'!S$502*('Data with Vol Ests'!S105+('Data with Vol Ests'!S106-'Data with Vol Ests'!S105)*('Data with Vol Ests'!V$503/'Data with Vol Ests'!V106))/'Data with Vol Ests'!S105</f>
        <v>12098.1095328805</v>
      </c>
      <c r="G105" s="5">
        <f>$L$2*B105/Data!C$501+$M$2*C105/Data!D$501+$N$2*D105/Data!E$501+$O$2*E105/Data!F$501</f>
        <v>50350.319891765161</v>
      </c>
      <c r="I105" s="5">
        <f t="shared" si="1"/>
        <v>-350.31989176516072</v>
      </c>
    </row>
    <row r="106" spans="1:9" x14ac:dyDescent="0.25">
      <c r="A106">
        <f>Data!A106</f>
        <v>104</v>
      </c>
      <c r="B106" s="4">
        <f>'Data with Vol Ests'!D$502*('Data with Vol Ests'!D106+('Data with Vol Ests'!D107-'Data with Vol Ests'!D106)*('Data with Vol Ests'!G$503/'Data with Vol Ests'!G107))/'Data with Vol Ests'!D106</f>
        <v>10991.889874398012</v>
      </c>
      <c r="C106" s="4">
        <f>'Data with Vol Ests'!I$502*('Data with Vol Ests'!I106+('Data with Vol Ests'!I107-'Data with Vol Ests'!I106)*('Data with Vol Ests'!L$503/'Data with Vol Ests'!L107))/'Data with Vol Ests'!I106</f>
        <v>5225.2425652474858</v>
      </c>
      <c r="D106" s="4">
        <f>'Data with Vol Ests'!N$502*('Data with Vol Ests'!N106+('Data with Vol Ests'!N107-'Data with Vol Ests'!N106)*('Data with Vol Ests'!Q$503/'Data with Vol Ests'!Q107))/'Data with Vol Ests'!N106</f>
        <v>4206.2172414106999</v>
      </c>
      <c r="E106" s="4">
        <f>'Data with Vol Ests'!S$502*('Data with Vol Ests'!S106+('Data with Vol Ests'!S107-'Data with Vol Ests'!S106)*('Data with Vol Ests'!V$503/'Data with Vol Ests'!V107))/'Data with Vol Ests'!S106</f>
        <v>12183.513371660125</v>
      </c>
      <c r="G106" s="5">
        <f>$L$2*B106/Data!C$501+$M$2*C106/Data!D$501+$N$2*D106/Data!E$501+$O$2*E106/Data!F$501</f>
        <v>50843.246510350422</v>
      </c>
      <c r="I106" s="5">
        <f t="shared" si="1"/>
        <v>-843.24651035042189</v>
      </c>
    </row>
    <row r="107" spans="1:9" x14ac:dyDescent="0.25">
      <c r="A107">
        <f>Data!A107</f>
        <v>105</v>
      </c>
      <c r="B107" s="4">
        <f>'Data with Vol Ests'!D$502*('Data with Vol Ests'!D107+('Data with Vol Ests'!D108-'Data with Vol Ests'!D107)*('Data with Vol Ests'!G$503/'Data with Vol Ests'!G108))/'Data with Vol Ests'!D107</f>
        <v>11014.08616642229</v>
      </c>
      <c r="C107" s="4">
        <f>'Data with Vol Ests'!I$502*('Data with Vol Ests'!I107+('Data with Vol Ests'!I108-'Data with Vol Ests'!I107)*('Data with Vol Ests'!L$503/'Data with Vol Ests'!L108))/'Data with Vol Ests'!I107</f>
        <v>5335.59774620195</v>
      </c>
      <c r="D107" s="4">
        <f>'Data with Vol Ests'!N$502*('Data with Vol Ests'!N107+('Data with Vol Ests'!N108-'Data with Vol Ests'!N107)*('Data with Vol Ests'!Q$503/'Data with Vol Ests'!Q108))/'Data with Vol Ests'!N107</f>
        <v>4417.6882485821179</v>
      </c>
      <c r="E107" s="4">
        <f>'Data with Vol Ests'!S$502*('Data with Vol Ests'!S107+('Data with Vol Ests'!S108-'Data with Vol Ests'!S107)*('Data with Vol Ests'!V$503/'Data with Vol Ests'!V108))/'Data with Vol Ests'!S107</f>
        <v>11907.105311996671</v>
      </c>
      <c r="G107" s="5">
        <f>$L$2*B107/Data!C$501+$M$2*C107/Data!D$501+$N$2*D107/Data!E$501+$O$2*E107/Data!F$501</f>
        <v>51360.335920486941</v>
      </c>
      <c r="I107" s="5">
        <f t="shared" si="1"/>
        <v>-1360.3359204869412</v>
      </c>
    </row>
    <row r="108" spans="1:9" x14ac:dyDescent="0.25">
      <c r="A108">
        <f>Data!A108</f>
        <v>106</v>
      </c>
      <c r="B108" s="4">
        <f>'Data with Vol Ests'!D$502*('Data with Vol Ests'!D108+('Data with Vol Ests'!D109-'Data with Vol Ests'!D108)*('Data with Vol Ests'!G$503/'Data with Vol Ests'!G109))/'Data with Vol Ests'!D108</f>
        <v>10724.026899706294</v>
      </c>
      <c r="C108" s="4">
        <f>'Data with Vol Ests'!I$502*('Data with Vol Ests'!I108+('Data with Vol Ests'!I109-'Data with Vol Ests'!I108)*('Data with Vol Ests'!L$503/'Data with Vol Ests'!L109))/'Data with Vol Ests'!I108</f>
        <v>5098.3014167522906</v>
      </c>
      <c r="D108" s="4">
        <f>'Data with Vol Ests'!N$502*('Data with Vol Ests'!N108+('Data with Vol Ests'!N109-'Data with Vol Ests'!N108)*('Data with Vol Ests'!Q$503/'Data with Vol Ests'!Q109))/'Data with Vol Ests'!N108</f>
        <v>4120.2503276930938</v>
      </c>
      <c r="E108" s="4">
        <f>'Data with Vol Ests'!S$502*('Data with Vol Ests'!S108+('Data with Vol Ests'!S109-'Data with Vol Ests'!S108)*('Data with Vol Ests'!V$503/'Data with Vol Ests'!V109))/'Data with Vol Ests'!S108</f>
        <v>12201.813070790071</v>
      </c>
      <c r="G108" s="5">
        <f>$L$2*B108/Data!C$501+$M$2*C108/Data!D$501+$N$2*D108/Data!E$501+$O$2*E108/Data!F$501</f>
        <v>50035.846199382977</v>
      </c>
      <c r="I108" s="5">
        <f t="shared" si="1"/>
        <v>-35.84619938297692</v>
      </c>
    </row>
    <row r="109" spans="1:9" x14ac:dyDescent="0.25">
      <c r="A109">
        <f>Data!A109</f>
        <v>107</v>
      </c>
      <c r="B109" s="4">
        <f>'Data with Vol Ests'!D$502*('Data with Vol Ests'!D109+('Data with Vol Ests'!D110-'Data with Vol Ests'!D109)*('Data with Vol Ests'!G$503/'Data with Vol Ests'!G110))/'Data with Vol Ests'!D109</f>
        <v>11211.465437526827</v>
      </c>
      <c r="C109" s="4">
        <f>'Data with Vol Ests'!I$502*('Data with Vol Ests'!I109+('Data with Vol Ests'!I110-'Data with Vol Ests'!I109)*('Data with Vol Ests'!L$503/'Data with Vol Ests'!L110))/'Data with Vol Ests'!I109</f>
        <v>5247.4447682274267</v>
      </c>
      <c r="D109" s="4">
        <f>'Data with Vol Ests'!N$502*('Data with Vol Ests'!N109+('Data with Vol Ests'!N110-'Data with Vol Ests'!N109)*('Data with Vol Ests'!Q$503/'Data with Vol Ests'!Q110))/'Data with Vol Ests'!N109</f>
        <v>4212.0743158979976</v>
      </c>
      <c r="E109" s="4">
        <f>'Data with Vol Ests'!S$502*('Data with Vol Ests'!S109+('Data with Vol Ests'!S110-'Data with Vol Ests'!S109)*('Data with Vol Ests'!V$503/'Data with Vol Ests'!V110))/'Data with Vol Ests'!S109</f>
        <v>11979.398790739024</v>
      </c>
      <c r="G109" s="5">
        <f>$L$2*B109/Data!C$501+$M$2*C109/Data!D$501+$N$2*D109/Data!E$501+$O$2*E109/Data!F$501</f>
        <v>50872.955852553263</v>
      </c>
      <c r="I109" s="5">
        <f t="shared" si="1"/>
        <v>-872.95585255326296</v>
      </c>
    </row>
    <row r="110" spans="1:9" x14ac:dyDescent="0.25">
      <c r="A110">
        <f>Data!A110</f>
        <v>108</v>
      </c>
      <c r="B110" s="4">
        <f>'Data with Vol Ests'!D$502*('Data with Vol Ests'!D110+('Data with Vol Ests'!D111-'Data with Vol Ests'!D110)*('Data with Vol Ests'!G$503/'Data with Vol Ests'!G111))/'Data with Vol Ests'!D110</f>
        <v>11315.58487856126</v>
      </c>
      <c r="C110" s="4">
        <f>'Data with Vol Ests'!I$502*('Data with Vol Ests'!I110+('Data with Vol Ests'!I111-'Data with Vol Ests'!I110)*('Data with Vol Ests'!L$503/'Data with Vol Ests'!L111))/'Data with Vol Ests'!I110</f>
        <v>5700.9378621697706</v>
      </c>
      <c r="D110" s="4">
        <f>'Data with Vol Ests'!N$502*('Data with Vol Ests'!N110+('Data with Vol Ests'!N111-'Data with Vol Ests'!N110)*('Data with Vol Ests'!Q$503/'Data with Vol Ests'!Q111))/'Data with Vol Ests'!N110</f>
        <v>4433.2713037078011</v>
      </c>
      <c r="E110" s="4">
        <f>'Data with Vol Ests'!S$502*('Data with Vol Ests'!S110+('Data with Vol Ests'!S111-'Data with Vol Ests'!S110)*('Data with Vol Ests'!V$503/'Data with Vol Ests'!V111))/'Data with Vol Ests'!S110</f>
        <v>12186.772818236886</v>
      </c>
      <c r="G110" s="5">
        <f>$L$2*B110/Data!C$501+$M$2*C110/Data!D$501+$N$2*D110/Data!E$501+$O$2*E110/Data!F$501</f>
        <v>53098.448178708968</v>
      </c>
      <c r="I110" s="5">
        <f t="shared" si="1"/>
        <v>-3098.448178708968</v>
      </c>
    </row>
    <row r="111" spans="1:9" x14ac:dyDescent="0.25">
      <c r="A111">
        <f>Data!A111</f>
        <v>109</v>
      </c>
      <c r="B111" s="4">
        <f>'Data with Vol Ests'!D$502*('Data with Vol Ests'!D111+('Data with Vol Ests'!D112-'Data with Vol Ests'!D111)*('Data with Vol Ests'!G$503/'Data with Vol Ests'!G112))/'Data with Vol Ests'!D111</f>
        <v>10632.822693934384</v>
      </c>
      <c r="C111" s="4">
        <f>'Data with Vol Ests'!I$502*('Data with Vol Ests'!I111+('Data with Vol Ests'!I112-'Data with Vol Ests'!I111)*('Data with Vol Ests'!L$503/'Data with Vol Ests'!L112))/'Data with Vol Ests'!I111</f>
        <v>5001.6765321202074</v>
      </c>
      <c r="D111" s="4">
        <f>'Data with Vol Ests'!N$502*('Data with Vol Ests'!N111+('Data with Vol Ests'!N112-'Data with Vol Ests'!N111)*('Data with Vol Ests'!Q$503/'Data with Vol Ests'!Q112))/'Data with Vol Ests'!N111</f>
        <v>4137.7497073304248</v>
      </c>
      <c r="E111" s="4">
        <f>'Data with Vol Ests'!S$502*('Data with Vol Ests'!S111+('Data with Vol Ests'!S112-'Data with Vol Ests'!S111)*('Data with Vol Ests'!V$503/'Data with Vol Ests'!V112))/'Data with Vol Ests'!S111</f>
        <v>11915.418639929112</v>
      </c>
      <c r="G111" s="5">
        <f>$L$2*B111/Data!C$501+$M$2*C111/Data!D$501+$N$2*D111/Data!E$501+$O$2*E111/Data!F$501</f>
        <v>49355.09460731232</v>
      </c>
      <c r="I111" s="5">
        <f t="shared" si="1"/>
        <v>644.90539268768043</v>
      </c>
    </row>
    <row r="112" spans="1:9" x14ac:dyDescent="0.25">
      <c r="A112">
        <f>Data!A112</f>
        <v>110</v>
      </c>
      <c r="B112" s="4">
        <f>'Data with Vol Ests'!D$502*('Data with Vol Ests'!D112+('Data with Vol Ests'!D113-'Data with Vol Ests'!D112)*('Data with Vol Ests'!G$503/'Data with Vol Ests'!G113))/'Data with Vol Ests'!D112</f>
        <v>10972.643397676855</v>
      </c>
      <c r="C112" s="4">
        <f>'Data with Vol Ests'!I$502*('Data with Vol Ests'!I112+('Data with Vol Ests'!I113-'Data with Vol Ests'!I112)*('Data with Vol Ests'!L$503/'Data with Vol Ests'!L113))/'Data with Vol Ests'!I112</f>
        <v>5020.1838711637547</v>
      </c>
      <c r="D112" s="4">
        <f>'Data with Vol Ests'!N$502*('Data with Vol Ests'!N112+('Data with Vol Ests'!N113-'Data with Vol Ests'!N112)*('Data with Vol Ests'!Q$503/'Data with Vol Ests'!Q113))/'Data with Vol Ests'!N112</f>
        <v>4141.1677381346899</v>
      </c>
      <c r="E112" s="4">
        <f>'Data with Vol Ests'!S$502*('Data with Vol Ests'!S112+('Data with Vol Ests'!S113-'Data with Vol Ests'!S112)*('Data with Vol Ests'!V$503/'Data with Vol Ests'!V113))/'Data with Vol Ests'!S112</f>
        <v>11935.993927689828</v>
      </c>
      <c r="G112" s="5">
        <f>$L$2*B112/Data!C$501+$M$2*C112/Data!D$501+$N$2*D112/Data!E$501+$O$2*E112/Data!F$501</f>
        <v>49757.274270163623</v>
      </c>
      <c r="I112" s="5">
        <f t="shared" si="1"/>
        <v>242.72572983637656</v>
      </c>
    </row>
    <row r="113" spans="1:9" x14ac:dyDescent="0.25">
      <c r="A113">
        <f>Data!A113</f>
        <v>111</v>
      </c>
      <c r="B113" s="4">
        <f>'Data with Vol Ests'!D$502*('Data with Vol Ests'!D113+('Data with Vol Ests'!D114-'Data with Vol Ests'!D113)*('Data with Vol Ests'!G$503/'Data with Vol Ests'!G114))/'Data with Vol Ests'!D113</f>
        <v>11034.199671397615</v>
      </c>
      <c r="C113" s="4">
        <f>'Data with Vol Ests'!I$502*('Data with Vol Ests'!I113+('Data with Vol Ests'!I114-'Data with Vol Ests'!I113)*('Data with Vol Ests'!L$503/'Data with Vol Ests'!L114))/'Data with Vol Ests'!I113</f>
        <v>5248.3785628499108</v>
      </c>
      <c r="D113" s="4">
        <f>'Data with Vol Ests'!N$502*('Data with Vol Ests'!N113+('Data with Vol Ests'!N114-'Data with Vol Ests'!N113)*('Data with Vol Ests'!Q$503/'Data with Vol Ests'!Q114))/'Data with Vol Ests'!N113</f>
        <v>4349.873622022933</v>
      </c>
      <c r="E113" s="4">
        <f>'Data with Vol Ests'!S$502*('Data with Vol Ests'!S113+('Data with Vol Ests'!S114-'Data with Vol Ests'!S113)*('Data with Vol Ests'!V$503/'Data with Vol Ests'!V114))/'Data with Vol Ests'!S113</f>
        <v>12105.081080005875</v>
      </c>
      <c r="G113" s="5">
        <f>$L$2*B113/Data!C$501+$M$2*C113/Data!D$501+$N$2*D113/Data!E$501+$O$2*E113/Data!F$501</f>
        <v>51202.470714899551</v>
      </c>
      <c r="I113" s="5">
        <f t="shared" si="1"/>
        <v>-1202.4707148995512</v>
      </c>
    </row>
    <row r="114" spans="1:9" x14ac:dyDescent="0.25">
      <c r="A114">
        <f>Data!A114</f>
        <v>112</v>
      </c>
      <c r="B114" s="4">
        <f>'Data with Vol Ests'!D$502*('Data with Vol Ests'!D114+('Data with Vol Ests'!D115-'Data with Vol Ests'!D114)*('Data with Vol Ests'!G$503/'Data with Vol Ests'!G115))/'Data with Vol Ests'!D114</f>
        <v>11128.616599553914</v>
      </c>
      <c r="C114" s="4">
        <f>'Data with Vol Ests'!I$502*('Data with Vol Ests'!I114+('Data with Vol Ests'!I115-'Data with Vol Ests'!I114)*('Data with Vol Ests'!L$503/'Data with Vol Ests'!L115))/'Data with Vol Ests'!I114</f>
        <v>5206.550373912648</v>
      </c>
      <c r="D114" s="4">
        <f>'Data with Vol Ests'!N$502*('Data with Vol Ests'!N114+('Data with Vol Ests'!N115-'Data with Vol Ests'!N114)*('Data with Vol Ests'!Q$503/'Data with Vol Ests'!Q115))/'Data with Vol Ests'!N114</f>
        <v>4312.2781500928168</v>
      </c>
      <c r="E114" s="4">
        <f>'Data with Vol Ests'!S$502*('Data with Vol Ests'!S114+('Data with Vol Ests'!S115-'Data with Vol Ests'!S114)*('Data with Vol Ests'!V$503/'Data with Vol Ests'!V115))/'Data with Vol Ests'!S114</f>
        <v>12048.126216523959</v>
      </c>
      <c r="G114" s="5">
        <f>$L$2*B114/Data!C$501+$M$2*C114/Data!D$501+$N$2*D114/Data!E$501+$O$2*E114/Data!F$501</f>
        <v>51004.670365570964</v>
      </c>
      <c r="I114" s="5">
        <f t="shared" si="1"/>
        <v>-1004.6703655709643</v>
      </c>
    </row>
    <row r="115" spans="1:9" x14ac:dyDescent="0.25">
      <c r="A115">
        <f>Data!A115</f>
        <v>113</v>
      </c>
      <c r="B115" s="4">
        <f>'Data with Vol Ests'!D$502*('Data with Vol Ests'!D115+('Data with Vol Ests'!D116-'Data with Vol Ests'!D115)*('Data with Vol Ests'!G$503/'Data with Vol Ests'!G116))/'Data with Vol Ests'!D115</f>
        <v>11346.977548510533</v>
      </c>
      <c r="C115" s="4">
        <f>'Data with Vol Ests'!I$502*('Data with Vol Ests'!I115+('Data with Vol Ests'!I116-'Data with Vol Ests'!I115)*('Data with Vol Ests'!L$503/'Data with Vol Ests'!L116))/'Data with Vol Ests'!I115</f>
        <v>5009.4440049746336</v>
      </c>
      <c r="D115" s="4">
        <f>'Data with Vol Ests'!N$502*('Data with Vol Ests'!N115+('Data with Vol Ests'!N116-'Data with Vol Ests'!N115)*('Data with Vol Ests'!Q$503/'Data with Vol Ests'!Q116))/'Data with Vol Ests'!N115</f>
        <v>4100.7964587650058</v>
      </c>
      <c r="E115" s="4">
        <f>'Data with Vol Ests'!S$502*('Data with Vol Ests'!S115+('Data with Vol Ests'!S116-'Data with Vol Ests'!S115)*('Data with Vol Ests'!V$503/'Data with Vol Ests'!V116))/'Data with Vol Ests'!S115</f>
        <v>11770.991551537943</v>
      </c>
      <c r="G115" s="5">
        <f>$L$2*B115/Data!C$501+$M$2*C115/Data!D$501+$N$2*D115/Data!E$501+$O$2*E115/Data!F$501</f>
        <v>49769.045733295301</v>
      </c>
      <c r="I115" s="5">
        <f t="shared" si="1"/>
        <v>230.95426670469897</v>
      </c>
    </row>
    <row r="116" spans="1:9" x14ac:dyDescent="0.25">
      <c r="A116">
        <f>Data!A116</f>
        <v>114</v>
      </c>
      <c r="B116" s="4">
        <f>'Data with Vol Ests'!D$502*('Data with Vol Ests'!D116+('Data with Vol Ests'!D117-'Data with Vol Ests'!D116)*('Data with Vol Ests'!G$503/'Data with Vol Ests'!G117))/'Data with Vol Ests'!D116</f>
        <v>11188.874322287158</v>
      </c>
      <c r="C116" s="4">
        <f>'Data with Vol Ests'!I$502*('Data with Vol Ests'!I116+('Data with Vol Ests'!I117-'Data with Vol Ests'!I116)*('Data with Vol Ests'!L$503/'Data with Vol Ests'!L117))/'Data with Vol Ests'!I116</f>
        <v>5578.9007538232472</v>
      </c>
      <c r="D116" s="4">
        <f>'Data with Vol Ests'!N$502*('Data with Vol Ests'!N116+('Data with Vol Ests'!N117-'Data with Vol Ests'!N116)*('Data with Vol Ests'!Q$503/'Data with Vol Ests'!Q117))/'Data with Vol Ests'!N116</f>
        <v>4411.8702827005709</v>
      </c>
      <c r="E116" s="4">
        <f>'Data with Vol Ests'!S$502*('Data with Vol Ests'!S116+('Data with Vol Ests'!S117-'Data with Vol Ests'!S116)*('Data with Vol Ests'!V$503/'Data with Vol Ests'!V117))/'Data with Vol Ests'!S116</f>
        <v>12310.426968183703</v>
      </c>
      <c r="G116" s="5">
        <f>$L$2*B116/Data!C$501+$M$2*C116/Data!D$501+$N$2*D116/Data!E$501+$O$2*E116/Data!F$501</f>
        <v>52723.240718502318</v>
      </c>
      <c r="I116" s="5">
        <f t="shared" si="1"/>
        <v>-2723.2407185023185</v>
      </c>
    </row>
    <row r="117" spans="1:9" x14ac:dyDescent="0.25">
      <c r="A117">
        <f>Data!A117</f>
        <v>115</v>
      </c>
      <c r="B117" s="4">
        <f>'Data with Vol Ests'!D$502*('Data with Vol Ests'!D117+('Data with Vol Ests'!D118-'Data with Vol Ests'!D117)*('Data with Vol Ests'!G$503/'Data with Vol Ests'!G118))/'Data with Vol Ests'!D117</f>
        <v>10957.214867924058</v>
      </c>
      <c r="C117" s="4">
        <f>'Data with Vol Ests'!I$502*('Data with Vol Ests'!I117+('Data with Vol Ests'!I118-'Data with Vol Ests'!I117)*('Data with Vol Ests'!L$503/'Data with Vol Ests'!L118))/'Data with Vol Ests'!I117</f>
        <v>5313.0237388369105</v>
      </c>
      <c r="D117" s="4">
        <f>'Data with Vol Ests'!N$502*('Data with Vol Ests'!N117+('Data with Vol Ests'!N118-'Data with Vol Ests'!N117)*('Data with Vol Ests'!Q$503/'Data with Vol Ests'!Q118))/'Data with Vol Ests'!N117</f>
        <v>4276.3390575307458</v>
      </c>
      <c r="E117" s="4">
        <f>'Data with Vol Ests'!S$502*('Data with Vol Ests'!S117+('Data with Vol Ests'!S118-'Data with Vol Ests'!S117)*('Data with Vol Ests'!V$503/'Data with Vol Ests'!V118))/'Data with Vol Ests'!S117</f>
        <v>12066.512345834246</v>
      </c>
      <c r="G117" s="5">
        <f>$L$2*B117/Data!C$501+$M$2*C117/Data!D$501+$N$2*D117/Data!E$501+$O$2*E117/Data!F$501</f>
        <v>51095.179316492824</v>
      </c>
      <c r="I117" s="5">
        <f t="shared" si="1"/>
        <v>-1095.179316492824</v>
      </c>
    </row>
    <row r="118" spans="1:9" x14ac:dyDescent="0.25">
      <c r="A118">
        <f>Data!A118</f>
        <v>116</v>
      </c>
      <c r="B118" s="4">
        <f>'Data with Vol Ests'!D$502*('Data with Vol Ests'!D118+('Data with Vol Ests'!D119-'Data with Vol Ests'!D118)*('Data with Vol Ests'!G$503/'Data with Vol Ests'!G119))/'Data with Vol Ests'!D118</f>
        <v>11048.955233318578</v>
      </c>
      <c r="C118" s="4">
        <f>'Data with Vol Ests'!I$502*('Data with Vol Ests'!I118+('Data with Vol Ests'!I119-'Data with Vol Ests'!I118)*('Data with Vol Ests'!L$503/'Data with Vol Ests'!L119))/'Data with Vol Ests'!I118</f>
        <v>5226.130947808947</v>
      </c>
      <c r="D118" s="4">
        <f>'Data with Vol Ests'!N$502*('Data with Vol Ests'!N118+('Data with Vol Ests'!N119-'Data with Vol Ests'!N118)*('Data with Vol Ests'!Q$503/'Data with Vol Ests'!Q119))/'Data with Vol Ests'!N118</f>
        <v>4239.8246197566641</v>
      </c>
      <c r="E118" s="4">
        <f>'Data with Vol Ests'!S$502*('Data with Vol Ests'!S118+('Data with Vol Ests'!S119-'Data with Vol Ests'!S118)*('Data with Vol Ests'!V$503/'Data with Vol Ests'!V119))/'Data with Vol Ests'!S118</f>
        <v>11547.507924873573</v>
      </c>
      <c r="G118" s="5">
        <f>$L$2*B118/Data!C$501+$M$2*C118/Data!D$501+$N$2*D118/Data!E$501+$O$2*E118/Data!F$501</f>
        <v>50192.79828352503</v>
      </c>
      <c r="I118" s="5">
        <f t="shared" si="1"/>
        <v>-192.79828352502955</v>
      </c>
    </row>
    <row r="119" spans="1:9" x14ac:dyDescent="0.25">
      <c r="A119">
        <f>Data!A119</f>
        <v>117</v>
      </c>
      <c r="B119" s="4">
        <f>'Data with Vol Ests'!D$502*('Data with Vol Ests'!D119+('Data with Vol Ests'!D120-'Data with Vol Ests'!D119)*('Data with Vol Ests'!G$503/'Data with Vol Ests'!G120))/'Data with Vol Ests'!D119</f>
        <v>11037.166864359364</v>
      </c>
      <c r="C119" s="4">
        <f>'Data with Vol Ests'!I$502*('Data with Vol Ests'!I119+('Data with Vol Ests'!I120-'Data with Vol Ests'!I119)*('Data with Vol Ests'!L$503/'Data with Vol Ests'!L120))/'Data with Vol Ests'!I119</f>
        <v>5322.021378934317</v>
      </c>
      <c r="D119" s="4">
        <f>'Data with Vol Ests'!N$502*('Data with Vol Ests'!N119+('Data with Vol Ests'!N120-'Data with Vol Ests'!N119)*('Data with Vol Ests'!Q$503/'Data with Vol Ests'!Q120))/'Data with Vol Ests'!N119</f>
        <v>4211.3408250050597</v>
      </c>
      <c r="E119" s="4">
        <f>'Data with Vol Ests'!S$502*('Data with Vol Ests'!S119+('Data with Vol Ests'!S120-'Data with Vol Ests'!S119)*('Data with Vol Ests'!V$503/'Data with Vol Ests'!V120))/'Data with Vol Ests'!S119</f>
        <v>12136.08921693206</v>
      </c>
      <c r="G119" s="5">
        <f>$L$2*B119/Data!C$501+$M$2*C119/Data!D$501+$N$2*D119/Data!E$501+$O$2*E119/Data!F$501</f>
        <v>51123.696574894362</v>
      </c>
      <c r="I119" s="5">
        <f t="shared" si="1"/>
        <v>-1123.6965748943621</v>
      </c>
    </row>
    <row r="120" spans="1:9" x14ac:dyDescent="0.25">
      <c r="A120">
        <f>Data!A120</f>
        <v>118</v>
      </c>
      <c r="B120" s="4">
        <f>'Data with Vol Ests'!D$502*('Data with Vol Ests'!D120+('Data with Vol Ests'!D121-'Data with Vol Ests'!D120)*('Data with Vol Ests'!G$503/'Data with Vol Ests'!G121))/'Data with Vol Ests'!D120</f>
        <v>11023.937954295121</v>
      </c>
      <c r="C120" s="4">
        <f>'Data with Vol Ests'!I$502*('Data with Vol Ests'!I120+('Data with Vol Ests'!I121-'Data with Vol Ests'!I120)*('Data with Vol Ests'!L$503/'Data with Vol Ests'!L121))/'Data with Vol Ests'!I120</f>
        <v>5301.7251791966246</v>
      </c>
      <c r="D120" s="4">
        <f>'Data with Vol Ests'!N$502*('Data with Vol Ests'!N120+('Data with Vol Ests'!N121-'Data with Vol Ests'!N120)*('Data with Vol Ests'!Q$503/'Data with Vol Ests'!Q121))/'Data with Vol Ests'!N120</f>
        <v>4324.901738988633</v>
      </c>
      <c r="E120" s="4">
        <f>'Data with Vol Ests'!S$502*('Data with Vol Ests'!S120+('Data with Vol Ests'!S121-'Data with Vol Ests'!S120)*('Data with Vol Ests'!V$503/'Data with Vol Ests'!V121))/'Data with Vol Ests'!S120</f>
        <v>11759.819218228304</v>
      </c>
      <c r="G120" s="5">
        <f>$L$2*B120/Data!C$501+$M$2*C120/Data!D$501+$N$2*D120/Data!E$501+$O$2*E120/Data!F$501</f>
        <v>50861.857136253377</v>
      </c>
      <c r="I120" s="5">
        <f t="shared" si="1"/>
        <v>-861.85713625337667</v>
      </c>
    </row>
    <row r="121" spans="1:9" x14ac:dyDescent="0.25">
      <c r="A121">
        <f>Data!A121</f>
        <v>119</v>
      </c>
      <c r="B121" s="4">
        <f>'Data with Vol Ests'!D$502*('Data with Vol Ests'!D121+('Data with Vol Ests'!D122-'Data with Vol Ests'!D121)*('Data with Vol Ests'!G$503/'Data with Vol Ests'!G122))/'Data with Vol Ests'!D121</f>
        <v>10922.54578333167</v>
      </c>
      <c r="C121" s="4">
        <f>'Data with Vol Ests'!I$502*('Data with Vol Ests'!I121+('Data with Vol Ests'!I122-'Data with Vol Ests'!I121)*('Data with Vol Ests'!L$503/'Data with Vol Ests'!L122))/'Data with Vol Ests'!I121</f>
        <v>5089.0646615656306</v>
      </c>
      <c r="D121" s="4">
        <f>'Data with Vol Ests'!N$502*('Data with Vol Ests'!N121+('Data with Vol Ests'!N122-'Data with Vol Ests'!N121)*('Data with Vol Ests'!Q$503/'Data with Vol Ests'!Q122))/'Data with Vol Ests'!N121</f>
        <v>4082.4249013852541</v>
      </c>
      <c r="E121" s="4">
        <f>'Data with Vol Ests'!S$502*('Data with Vol Ests'!S121+('Data with Vol Ests'!S122-'Data with Vol Ests'!S121)*('Data with Vol Ests'!V$503/'Data with Vol Ests'!V122))/'Data with Vol Ests'!S121</f>
        <v>12006.877694594588</v>
      </c>
      <c r="G121" s="5">
        <f>$L$2*B121/Data!C$501+$M$2*C121/Data!D$501+$N$2*D121/Data!E$501+$O$2*E121/Data!F$501</f>
        <v>49858.75545931395</v>
      </c>
      <c r="I121" s="5">
        <f t="shared" si="1"/>
        <v>141.24454068604973</v>
      </c>
    </row>
    <row r="122" spans="1:9" x14ac:dyDescent="0.25">
      <c r="A122">
        <f>Data!A122</f>
        <v>120</v>
      </c>
      <c r="B122" s="4">
        <f>'Data with Vol Ests'!D$502*('Data with Vol Ests'!D122+('Data with Vol Ests'!D123-'Data with Vol Ests'!D122)*('Data with Vol Ests'!G$503/'Data with Vol Ests'!G123))/'Data with Vol Ests'!D122</f>
        <v>10826.094388551097</v>
      </c>
      <c r="C122" s="4">
        <f>'Data with Vol Ests'!I$502*('Data with Vol Ests'!I122+('Data with Vol Ests'!I123-'Data with Vol Ests'!I122)*('Data with Vol Ests'!L$503/'Data with Vol Ests'!L123))/'Data with Vol Ests'!I122</f>
        <v>5374.1146201828706</v>
      </c>
      <c r="D122" s="4">
        <f>'Data with Vol Ests'!N$502*('Data with Vol Ests'!N122+('Data with Vol Ests'!N123-'Data with Vol Ests'!N122)*('Data with Vol Ests'!Q$503/'Data with Vol Ests'!Q123))/'Data with Vol Ests'!N122</f>
        <v>4331.389038616624</v>
      </c>
      <c r="E122" s="4">
        <f>'Data with Vol Ests'!S$502*('Data with Vol Ests'!S122+('Data with Vol Ests'!S123-'Data with Vol Ests'!S122)*('Data with Vol Ests'!V$503/'Data with Vol Ests'!V123))/'Data with Vol Ests'!S122</f>
        <v>12489.440223921252</v>
      </c>
      <c r="G122" s="5">
        <f>$L$2*B122/Data!C$501+$M$2*C122/Data!D$501+$N$2*D122/Data!E$501+$O$2*E122/Data!F$501</f>
        <v>51811.322055889963</v>
      </c>
      <c r="I122" s="5">
        <f t="shared" si="1"/>
        <v>-1811.3220558899629</v>
      </c>
    </row>
    <row r="123" spans="1:9" x14ac:dyDescent="0.25">
      <c r="A123">
        <f>Data!A123</f>
        <v>121</v>
      </c>
      <c r="B123" s="4">
        <f>'Data with Vol Ests'!D$502*('Data with Vol Ests'!D123+('Data with Vol Ests'!D124-'Data with Vol Ests'!D123)*('Data with Vol Ests'!G$503/'Data with Vol Ests'!G124))/'Data with Vol Ests'!D123</f>
        <v>11278.962326685585</v>
      </c>
      <c r="C123" s="4">
        <f>'Data with Vol Ests'!I$502*('Data with Vol Ests'!I123+('Data with Vol Ests'!I124-'Data with Vol Ests'!I123)*('Data with Vol Ests'!L$503/'Data with Vol Ests'!L124))/'Data with Vol Ests'!I123</f>
        <v>5192.1540074929389</v>
      </c>
      <c r="D123" s="4">
        <f>'Data with Vol Ests'!N$502*('Data with Vol Ests'!N123+('Data with Vol Ests'!N124-'Data with Vol Ests'!N123)*('Data with Vol Ests'!Q$503/'Data with Vol Ests'!Q124))/'Data with Vol Ests'!N123</f>
        <v>4188.9316549871473</v>
      </c>
      <c r="E123" s="4">
        <f>'Data with Vol Ests'!S$502*('Data with Vol Ests'!S123+('Data with Vol Ests'!S124-'Data with Vol Ests'!S123)*('Data with Vol Ests'!V$503/'Data with Vol Ests'!V124))/'Data with Vol Ests'!S123</f>
        <v>12243.287245945001</v>
      </c>
      <c r="G123" s="5">
        <f>$L$2*B123/Data!C$501+$M$2*C123/Data!D$501+$N$2*D123/Data!E$501+$O$2*E123/Data!F$501</f>
        <v>51043.029908974087</v>
      </c>
      <c r="I123" s="5">
        <f t="shared" si="1"/>
        <v>-1043.0299089740874</v>
      </c>
    </row>
    <row r="124" spans="1:9" x14ac:dyDescent="0.25">
      <c r="A124">
        <f>Data!A124</f>
        <v>122</v>
      </c>
      <c r="B124" s="4">
        <f>'Data with Vol Ests'!D$502*('Data with Vol Ests'!D124+('Data with Vol Ests'!D125-'Data with Vol Ests'!D124)*('Data with Vol Ests'!G$503/'Data with Vol Ests'!G125))/'Data with Vol Ests'!D124</f>
        <v>11319.910005715969</v>
      </c>
      <c r="C124" s="4">
        <f>'Data with Vol Ests'!I$502*('Data with Vol Ests'!I124+('Data with Vol Ests'!I125-'Data with Vol Ests'!I124)*('Data with Vol Ests'!L$503/'Data with Vol Ests'!L125))/'Data with Vol Ests'!I124</f>
        <v>5399.549107513687</v>
      </c>
      <c r="D124" s="4">
        <f>'Data with Vol Ests'!N$502*('Data with Vol Ests'!N124+('Data with Vol Ests'!N125-'Data with Vol Ests'!N124)*('Data with Vol Ests'!Q$503/'Data with Vol Ests'!Q125))/'Data with Vol Ests'!N124</f>
        <v>4401.8279016746874</v>
      </c>
      <c r="E124" s="4">
        <f>'Data with Vol Ests'!S$502*('Data with Vol Ests'!S124+('Data with Vol Ests'!S125-'Data with Vol Ests'!S124)*('Data with Vol Ests'!V$503/'Data with Vol Ests'!V125))/'Data with Vol Ests'!S124</f>
        <v>12271.475680551419</v>
      </c>
      <c r="G124" s="5">
        <f>$L$2*B124/Data!C$501+$M$2*C124/Data!D$501+$N$2*D124/Data!E$501+$O$2*E124/Data!F$501</f>
        <v>52243.693738609836</v>
      </c>
      <c r="I124" s="5">
        <f t="shared" si="1"/>
        <v>-2243.6937386098361</v>
      </c>
    </row>
    <row r="125" spans="1:9" x14ac:dyDescent="0.25">
      <c r="A125">
        <f>Data!A125</f>
        <v>123</v>
      </c>
      <c r="B125" s="4">
        <f>'Data with Vol Ests'!D$502*('Data with Vol Ests'!D125+('Data with Vol Ests'!D126-'Data with Vol Ests'!D125)*('Data with Vol Ests'!G$503/'Data with Vol Ests'!G126))/'Data with Vol Ests'!D125</f>
        <v>11099.553238851116</v>
      </c>
      <c r="C125" s="4">
        <f>'Data with Vol Ests'!I$502*('Data with Vol Ests'!I125+('Data with Vol Ests'!I126-'Data with Vol Ests'!I125)*('Data with Vol Ests'!L$503/'Data with Vol Ests'!L126))/'Data with Vol Ests'!I125</f>
        <v>5257.9170724902369</v>
      </c>
      <c r="D125" s="4">
        <f>'Data with Vol Ests'!N$502*('Data with Vol Ests'!N125+('Data with Vol Ests'!N126-'Data with Vol Ests'!N125)*('Data with Vol Ests'!Q$503/'Data with Vol Ests'!Q126))/'Data with Vol Ests'!N125</f>
        <v>4207.3244394997173</v>
      </c>
      <c r="E125" s="4">
        <f>'Data with Vol Ests'!S$502*('Data with Vol Ests'!S125+('Data with Vol Ests'!S126-'Data with Vol Ests'!S125)*('Data with Vol Ests'!V$503/'Data with Vol Ests'!V126))/'Data with Vol Ests'!S125</f>
        <v>12295.114805856503</v>
      </c>
      <c r="G125" s="5">
        <f>$L$2*B125/Data!C$501+$M$2*C125/Data!D$501+$N$2*D125/Data!E$501+$O$2*E125/Data!F$501</f>
        <v>51179.755685239536</v>
      </c>
      <c r="I125" s="5">
        <f t="shared" si="1"/>
        <v>-1179.7556852395355</v>
      </c>
    </row>
    <row r="126" spans="1:9" x14ac:dyDescent="0.25">
      <c r="A126">
        <f>Data!A126</f>
        <v>124</v>
      </c>
      <c r="B126" s="4">
        <f>'Data with Vol Ests'!D$502*('Data with Vol Ests'!D126+('Data with Vol Ests'!D127-'Data with Vol Ests'!D126)*('Data with Vol Ests'!G$503/'Data with Vol Ests'!G127))/'Data with Vol Ests'!D126</f>
        <v>11030.72318913727</v>
      </c>
      <c r="C126" s="4">
        <f>'Data with Vol Ests'!I$502*('Data with Vol Ests'!I126+('Data with Vol Ests'!I127-'Data with Vol Ests'!I126)*('Data with Vol Ests'!L$503/'Data with Vol Ests'!L127))/'Data with Vol Ests'!I126</f>
        <v>5123.9667389967008</v>
      </c>
      <c r="D126" s="4">
        <f>'Data with Vol Ests'!N$502*('Data with Vol Ests'!N126+('Data with Vol Ests'!N127-'Data with Vol Ests'!N126)*('Data with Vol Ests'!Q$503/'Data with Vol Ests'!Q127))/'Data with Vol Ests'!N126</f>
        <v>4196.8270428087453</v>
      </c>
      <c r="E126" s="4">
        <f>'Data with Vol Ests'!S$502*('Data with Vol Ests'!S126+('Data with Vol Ests'!S127-'Data with Vol Ests'!S126)*('Data with Vol Ests'!V$503/'Data with Vol Ests'!V127))/'Data with Vol Ests'!S126</f>
        <v>11964.380819995076</v>
      </c>
      <c r="G126" s="5">
        <f>$L$2*B126/Data!C$501+$M$2*C126/Data!D$501+$N$2*D126/Data!E$501+$O$2*E126/Data!F$501</f>
        <v>50286.855494856485</v>
      </c>
      <c r="I126" s="5">
        <f t="shared" si="1"/>
        <v>-286.85549485648517</v>
      </c>
    </row>
    <row r="127" spans="1:9" x14ac:dyDescent="0.25">
      <c r="A127">
        <f>Data!A127</f>
        <v>125</v>
      </c>
      <c r="B127" s="4">
        <f>'Data with Vol Ests'!D$502*('Data with Vol Ests'!D127+('Data with Vol Ests'!D128-'Data with Vol Ests'!D127)*('Data with Vol Ests'!G$503/'Data with Vol Ests'!G128))/'Data with Vol Ests'!D127</f>
        <v>11087.541777330964</v>
      </c>
      <c r="C127" s="4">
        <f>'Data with Vol Ests'!I$502*('Data with Vol Ests'!I127+('Data with Vol Ests'!I128-'Data with Vol Ests'!I127)*('Data with Vol Ests'!L$503/'Data with Vol Ests'!L128))/'Data with Vol Ests'!I127</f>
        <v>5156.9067442343885</v>
      </c>
      <c r="D127" s="4">
        <f>'Data with Vol Ests'!N$502*('Data with Vol Ests'!N127+('Data with Vol Ests'!N128-'Data with Vol Ests'!N127)*('Data with Vol Ests'!Q$503/'Data with Vol Ests'!Q128))/'Data with Vol Ests'!N127</f>
        <v>4226.2076983012212</v>
      </c>
      <c r="E127" s="4">
        <f>'Data with Vol Ests'!S$502*('Data with Vol Ests'!S127+('Data with Vol Ests'!S128-'Data with Vol Ests'!S127)*('Data with Vol Ests'!V$503/'Data with Vol Ests'!V128))/'Data with Vol Ests'!S127</f>
        <v>12136.544101202488</v>
      </c>
      <c r="G127" s="5">
        <f>$L$2*B127/Data!C$501+$M$2*C127/Data!D$501+$N$2*D127/Data!E$501+$O$2*E127/Data!F$501</f>
        <v>50720.876678972869</v>
      </c>
      <c r="I127" s="5">
        <f t="shared" si="1"/>
        <v>-720.87667897286883</v>
      </c>
    </row>
    <row r="128" spans="1:9" x14ac:dyDescent="0.25">
      <c r="A128">
        <f>Data!A128</f>
        <v>126</v>
      </c>
      <c r="B128" s="4">
        <f>'Data with Vol Ests'!D$502*('Data with Vol Ests'!D128+('Data with Vol Ests'!D129-'Data with Vol Ests'!D128)*('Data with Vol Ests'!G$503/'Data with Vol Ests'!G129))/'Data with Vol Ests'!D128</f>
        <v>10854.483130818668</v>
      </c>
      <c r="C128" s="4">
        <f>'Data with Vol Ests'!I$502*('Data with Vol Ests'!I128+('Data with Vol Ests'!I129-'Data with Vol Ests'!I128)*('Data with Vol Ests'!L$503/'Data with Vol Ests'!L129))/'Data with Vol Ests'!I128</f>
        <v>4871.5973017013566</v>
      </c>
      <c r="D128" s="4">
        <f>'Data with Vol Ests'!N$502*('Data with Vol Ests'!N128+('Data with Vol Ests'!N129-'Data with Vol Ests'!N128)*('Data with Vol Ests'!Q$503/'Data with Vol Ests'!Q129))/'Data with Vol Ests'!N128</f>
        <v>4141.7209729105161</v>
      </c>
      <c r="E128" s="4">
        <f>'Data with Vol Ests'!S$502*('Data with Vol Ests'!S128+('Data with Vol Ests'!S129-'Data with Vol Ests'!S128)*('Data with Vol Ests'!V$503/'Data with Vol Ests'!V129))/'Data with Vol Ests'!S128</f>
        <v>11951.773399353197</v>
      </c>
      <c r="G128" s="5">
        <f>$L$2*B128/Data!C$501+$M$2*C128/Data!D$501+$N$2*D128/Data!E$501+$O$2*E128/Data!F$501</f>
        <v>49231.605964952301</v>
      </c>
      <c r="I128" s="5">
        <f t="shared" si="1"/>
        <v>768.39403504769871</v>
      </c>
    </row>
    <row r="129" spans="1:9" x14ac:dyDescent="0.25">
      <c r="A129">
        <f>Data!A129</f>
        <v>127</v>
      </c>
      <c r="B129" s="4">
        <f>'Data with Vol Ests'!D$502*('Data with Vol Ests'!D129+('Data with Vol Ests'!D130-'Data with Vol Ests'!D129)*('Data with Vol Ests'!G$503/'Data with Vol Ests'!G130))/'Data with Vol Ests'!D129</f>
        <v>10838.422690273603</v>
      </c>
      <c r="C129" s="4">
        <f>'Data with Vol Ests'!I$502*('Data with Vol Ests'!I129+('Data with Vol Ests'!I130-'Data with Vol Ests'!I129)*('Data with Vol Ests'!L$503/'Data with Vol Ests'!L130))/'Data with Vol Ests'!I129</f>
        <v>5323.4200837887583</v>
      </c>
      <c r="D129" s="4">
        <f>'Data with Vol Ests'!N$502*('Data with Vol Ests'!N129+('Data with Vol Ests'!N130-'Data with Vol Ests'!N129)*('Data with Vol Ests'!Q$503/'Data with Vol Ests'!Q130))/'Data with Vol Ests'!N129</f>
        <v>4288.6491578964369</v>
      </c>
      <c r="E129" s="4">
        <f>'Data with Vol Ests'!S$502*('Data with Vol Ests'!S129+('Data with Vol Ests'!S130-'Data with Vol Ests'!S129)*('Data with Vol Ests'!V$503/'Data with Vol Ests'!V130))/'Data with Vol Ests'!S129</f>
        <v>12439.708904851119</v>
      </c>
      <c r="G129" s="5">
        <f>$L$2*B129/Data!C$501+$M$2*C129/Data!D$501+$N$2*D129/Data!E$501+$O$2*E129/Data!F$501</f>
        <v>51508.031137016471</v>
      </c>
      <c r="I129" s="5">
        <f t="shared" si="1"/>
        <v>-1508.0311370164709</v>
      </c>
    </row>
    <row r="130" spans="1:9" x14ac:dyDescent="0.25">
      <c r="A130">
        <f>Data!A130</f>
        <v>128</v>
      </c>
      <c r="B130" s="4">
        <f>'Data with Vol Ests'!D$502*('Data with Vol Ests'!D130+('Data with Vol Ests'!D131-'Data with Vol Ests'!D130)*('Data with Vol Ests'!G$503/'Data with Vol Ests'!G131))/'Data with Vol Ests'!D130</f>
        <v>10885.995868497299</v>
      </c>
      <c r="C130" s="4">
        <f>'Data with Vol Ests'!I$502*('Data with Vol Ests'!I130+('Data with Vol Ests'!I131-'Data with Vol Ests'!I130)*('Data with Vol Ests'!L$503/'Data with Vol Ests'!L131))/'Data with Vol Ests'!I130</f>
        <v>5309.2147277630338</v>
      </c>
      <c r="D130" s="4">
        <f>'Data with Vol Ests'!N$502*('Data with Vol Ests'!N130+('Data with Vol Ests'!N131-'Data with Vol Ests'!N130)*('Data with Vol Ests'!Q$503/'Data with Vol Ests'!Q131))/'Data with Vol Ests'!N130</f>
        <v>4267.8048502379288</v>
      </c>
      <c r="E130" s="4">
        <f>'Data with Vol Ests'!S$502*('Data with Vol Ests'!S130+('Data with Vol Ests'!S131-'Data with Vol Ests'!S130)*('Data with Vol Ests'!V$503/'Data with Vol Ests'!V131))/'Data with Vol Ests'!S130</f>
        <v>12167.404792171021</v>
      </c>
      <c r="G130" s="5">
        <f>$L$2*B130/Data!C$501+$M$2*C130/Data!D$501+$N$2*D130/Data!E$501+$O$2*E130/Data!F$501</f>
        <v>51122.353009495237</v>
      </c>
      <c r="I130" s="5">
        <f t="shared" si="1"/>
        <v>-1122.3530094952366</v>
      </c>
    </row>
    <row r="131" spans="1:9" x14ac:dyDescent="0.25">
      <c r="A131">
        <f>Data!A131</f>
        <v>129</v>
      </c>
      <c r="B131" s="4">
        <f>'Data with Vol Ests'!D$502*('Data with Vol Ests'!D131+('Data with Vol Ests'!D132-'Data with Vol Ests'!D131)*('Data with Vol Ests'!G$503/'Data with Vol Ests'!G132))/'Data with Vol Ests'!D131</f>
        <v>10967.712031820096</v>
      </c>
      <c r="C131" s="4">
        <f>'Data with Vol Ests'!I$502*('Data with Vol Ests'!I131+('Data with Vol Ests'!I132-'Data with Vol Ests'!I131)*('Data with Vol Ests'!L$503/'Data with Vol Ests'!L132))/'Data with Vol Ests'!I131</f>
        <v>5383.7187117658586</v>
      </c>
      <c r="D131" s="4">
        <f>'Data with Vol Ests'!N$502*('Data with Vol Ests'!N131+('Data with Vol Ests'!N132-'Data with Vol Ests'!N131)*('Data with Vol Ests'!Q$503/'Data with Vol Ests'!Q132))/'Data with Vol Ests'!N131</f>
        <v>4458.0494408563163</v>
      </c>
      <c r="E131" s="4">
        <f>'Data with Vol Ests'!S$502*('Data with Vol Ests'!S131+('Data with Vol Ests'!S132-'Data with Vol Ests'!S131)*('Data with Vol Ests'!V$503/'Data with Vol Ests'!V132))/'Data with Vol Ests'!S131</f>
        <v>12062.232226894886</v>
      </c>
      <c r="G131" s="5">
        <f>$L$2*B131/Data!C$501+$M$2*C131/Data!D$501+$N$2*D131/Data!E$501+$O$2*E131/Data!F$501</f>
        <v>51749.312783169604</v>
      </c>
      <c r="I131" s="5">
        <f t="shared" ref="I131:I194" si="2">$P$2-G131</f>
        <v>-1749.3127831696038</v>
      </c>
    </row>
    <row r="132" spans="1:9" x14ac:dyDescent="0.25">
      <c r="A132">
        <f>Data!A132</f>
        <v>130</v>
      </c>
      <c r="B132" s="4">
        <f>'Data with Vol Ests'!D$502*('Data with Vol Ests'!D132+('Data with Vol Ests'!D133-'Data with Vol Ests'!D132)*('Data with Vol Ests'!G$503/'Data with Vol Ests'!G133))/'Data with Vol Ests'!D132</f>
        <v>9514.1176930182864</v>
      </c>
      <c r="C132" s="4">
        <f>'Data with Vol Ests'!I$502*('Data with Vol Ests'!I132+('Data with Vol Ests'!I133-'Data with Vol Ests'!I132)*('Data with Vol Ests'!L$503/'Data with Vol Ests'!L133))/'Data with Vol Ests'!I132</f>
        <v>4369.1880131558892</v>
      </c>
      <c r="D132" s="4">
        <f>'Data with Vol Ests'!N$502*('Data with Vol Ests'!N132+('Data with Vol Ests'!N133-'Data with Vol Ests'!N132)*('Data with Vol Ests'!Q$503/'Data with Vol Ests'!Q133))/'Data with Vol Ests'!N132</f>
        <v>3420.7272929548976</v>
      </c>
      <c r="E132" s="4">
        <f>'Data with Vol Ests'!S$502*('Data with Vol Ests'!S132+('Data with Vol Ests'!S133-'Data with Vol Ests'!S132)*('Data with Vol Ests'!V$503/'Data with Vol Ests'!V133))/'Data with Vol Ests'!S132</f>
        <v>11800.282221967724</v>
      </c>
      <c r="G132" s="5">
        <f>$L$2*B132/Data!C$501+$M$2*C132/Data!D$501+$N$2*D132/Data!E$501+$O$2*E132/Data!F$501</f>
        <v>44574.58931183238</v>
      </c>
      <c r="I132" s="5">
        <f t="shared" si="2"/>
        <v>5425.4106881676198</v>
      </c>
    </row>
    <row r="133" spans="1:9" x14ac:dyDescent="0.25">
      <c r="A133">
        <f>Data!A133</f>
        <v>131</v>
      </c>
      <c r="B133" s="4">
        <f>'Data with Vol Ests'!D$502*('Data with Vol Ests'!D133+('Data with Vol Ests'!D134-'Data with Vol Ests'!D133)*('Data with Vol Ests'!G$503/'Data with Vol Ests'!G134))/'Data with Vol Ests'!D133</f>
        <v>11145.592352265458</v>
      </c>
      <c r="C133" s="4">
        <f>'Data with Vol Ests'!I$502*('Data with Vol Ests'!I133+('Data with Vol Ests'!I134-'Data with Vol Ests'!I133)*('Data with Vol Ests'!L$503/'Data with Vol Ests'!L134))/'Data with Vol Ests'!I133</f>
        <v>4834.3230014248911</v>
      </c>
      <c r="D133" s="4">
        <f>'Data with Vol Ests'!N$502*('Data with Vol Ests'!N133+('Data with Vol Ests'!N134-'Data with Vol Ests'!N133)*('Data with Vol Ests'!Q$503/'Data with Vol Ests'!Q134))/'Data with Vol Ests'!N133</f>
        <v>4051.1229807635004</v>
      </c>
      <c r="E133" s="4">
        <f>'Data with Vol Ests'!S$502*('Data with Vol Ests'!S133+('Data with Vol Ests'!S134-'Data with Vol Ests'!S133)*('Data with Vol Ests'!V$503/'Data with Vol Ests'!V134))/'Data with Vol Ests'!S133</f>
        <v>10868.334525661736</v>
      </c>
      <c r="G133" s="5">
        <f>$L$2*B133/Data!C$501+$M$2*C133/Data!D$501+$N$2*D133/Data!E$501+$O$2*E133/Data!F$501</f>
        <v>47829.170232262339</v>
      </c>
      <c r="I133" s="5">
        <f t="shared" si="2"/>
        <v>2170.8297677376613</v>
      </c>
    </row>
    <row r="134" spans="1:9" x14ac:dyDescent="0.25">
      <c r="A134">
        <f>Data!A134</f>
        <v>132</v>
      </c>
      <c r="B134" s="4">
        <f>'Data with Vol Ests'!D$502*('Data with Vol Ests'!D134+('Data with Vol Ests'!D135-'Data with Vol Ests'!D134)*('Data with Vol Ests'!G$503/'Data with Vol Ests'!G135))/'Data with Vol Ests'!D134</f>
        <v>10940.786556156085</v>
      </c>
      <c r="C134" s="4">
        <f>'Data with Vol Ests'!I$502*('Data with Vol Ests'!I134+('Data with Vol Ests'!I135-'Data with Vol Ests'!I134)*('Data with Vol Ests'!L$503/'Data with Vol Ests'!L135))/'Data with Vol Ests'!I134</f>
        <v>5042.5303988616879</v>
      </c>
      <c r="D134" s="4">
        <f>'Data with Vol Ests'!N$502*('Data with Vol Ests'!N134+('Data with Vol Ests'!N135-'Data with Vol Ests'!N134)*('Data with Vol Ests'!Q$503/'Data with Vol Ests'!Q135))/'Data with Vol Ests'!N134</f>
        <v>4087.286399729177</v>
      </c>
      <c r="E134" s="4">
        <f>'Data with Vol Ests'!S$502*('Data with Vol Ests'!S134+('Data with Vol Ests'!S135-'Data with Vol Ests'!S134)*('Data with Vol Ests'!V$503/'Data with Vol Ests'!V135))/'Data with Vol Ests'!S134</f>
        <v>11800.393978496857</v>
      </c>
      <c r="G134" s="5">
        <f>$L$2*B134/Data!C$501+$M$2*C134/Data!D$501+$N$2*D134/Data!E$501+$O$2*E134/Data!F$501</f>
        <v>49494.783555572838</v>
      </c>
      <c r="I134" s="5">
        <f t="shared" si="2"/>
        <v>505.21644442716206</v>
      </c>
    </row>
    <row r="135" spans="1:9" x14ac:dyDescent="0.25">
      <c r="A135">
        <f>Data!A135</f>
        <v>133</v>
      </c>
      <c r="B135" s="4">
        <f>'Data with Vol Ests'!D$502*('Data with Vol Ests'!D135+('Data with Vol Ests'!D136-'Data with Vol Ests'!D135)*('Data with Vol Ests'!G$503/'Data with Vol Ests'!G136))/'Data with Vol Ests'!D135</f>
        <v>10732.680633280776</v>
      </c>
      <c r="C135" s="4">
        <f>'Data with Vol Ests'!I$502*('Data with Vol Ests'!I135+('Data with Vol Ests'!I136-'Data with Vol Ests'!I135)*('Data with Vol Ests'!L$503/'Data with Vol Ests'!L136))/'Data with Vol Ests'!I135</f>
        <v>5197.5700591701197</v>
      </c>
      <c r="D135" s="4">
        <f>'Data with Vol Ests'!N$502*('Data with Vol Ests'!N135+('Data with Vol Ests'!N136-'Data with Vol Ests'!N135)*('Data with Vol Ests'!Q$503/'Data with Vol Ests'!Q136))/'Data with Vol Ests'!N135</f>
        <v>4144.7587710872613</v>
      </c>
      <c r="E135" s="4">
        <f>'Data with Vol Ests'!S$502*('Data with Vol Ests'!S135+('Data with Vol Ests'!S136-'Data with Vol Ests'!S135)*('Data with Vol Ests'!V$503/'Data with Vol Ests'!V136))/'Data with Vol Ests'!S135</f>
        <v>11676.210158569242</v>
      </c>
      <c r="G135" s="5">
        <f>$L$2*B135/Data!C$501+$M$2*C135/Data!D$501+$N$2*D135/Data!E$501+$O$2*E135/Data!F$501</f>
        <v>49744.85893181846</v>
      </c>
      <c r="I135" s="5">
        <f t="shared" si="2"/>
        <v>255.14106818153959</v>
      </c>
    </row>
    <row r="136" spans="1:9" x14ac:dyDescent="0.25">
      <c r="A136">
        <f>Data!A136</f>
        <v>134</v>
      </c>
      <c r="B136" s="4">
        <f>'Data with Vol Ests'!D$502*('Data with Vol Ests'!D136+('Data with Vol Ests'!D137-'Data with Vol Ests'!D136)*('Data with Vol Ests'!G$503/'Data with Vol Ests'!G137))/'Data with Vol Ests'!D136</f>
        <v>10869.388797070062</v>
      </c>
      <c r="C136" s="4">
        <f>'Data with Vol Ests'!I$502*('Data with Vol Ests'!I136+('Data with Vol Ests'!I137-'Data with Vol Ests'!I136)*('Data with Vol Ests'!L$503/'Data with Vol Ests'!L137))/'Data with Vol Ests'!I136</f>
        <v>5023.1613346451759</v>
      </c>
      <c r="D136" s="4">
        <f>'Data with Vol Ests'!N$502*('Data with Vol Ests'!N136+('Data with Vol Ests'!N137-'Data with Vol Ests'!N136)*('Data with Vol Ests'!Q$503/'Data with Vol Ests'!Q137))/'Data with Vol Ests'!N136</f>
        <v>4126.7030162216106</v>
      </c>
      <c r="E136" s="4">
        <f>'Data with Vol Ests'!S$502*('Data with Vol Ests'!S136+('Data with Vol Ests'!S137-'Data with Vol Ests'!S136)*('Data with Vol Ests'!V$503/'Data with Vol Ests'!V137))/'Data with Vol Ests'!S136</f>
        <v>11213.362086303507</v>
      </c>
      <c r="G136" s="5">
        <f>$L$2*B136/Data!C$501+$M$2*C136/Data!D$501+$N$2*D136/Data!E$501+$O$2*E136/Data!F$501</f>
        <v>48740.786895844147</v>
      </c>
      <c r="I136" s="5">
        <f t="shared" si="2"/>
        <v>1259.2131041558532</v>
      </c>
    </row>
    <row r="137" spans="1:9" x14ac:dyDescent="0.25">
      <c r="A137">
        <f>Data!A137</f>
        <v>135</v>
      </c>
      <c r="B137" s="4">
        <f>'Data with Vol Ests'!D$502*('Data with Vol Ests'!D137+('Data with Vol Ests'!D138-'Data with Vol Ests'!D137)*('Data with Vol Ests'!G$503/'Data with Vol Ests'!G138))/'Data with Vol Ests'!D137</f>
        <v>11403.358054472692</v>
      </c>
      <c r="C137" s="4">
        <f>'Data with Vol Ests'!I$502*('Data with Vol Ests'!I137+('Data with Vol Ests'!I138-'Data with Vol Ests'!I137)*('Data with Vol Ests'!L$503/'Data with Vol Ests'!L138))/'Data with Vol Ests'!I137</f>
        <v>5441.4335129292003</v>
      </c>
      <c r="D137" s="4">
        <f>'Data with Vol Ests'!N$502*('Data with Vol Ests'!N137+('Data with Vol Ests'!N138-'Data with Vol Ests'!N137)*('Data with Vol Ests'!Q$503/'Data with Vol Ests'!Q138))/'Data with Vol Ests'!N137</f>
        <v>4362.1744140399942</v>
      </c>
      <c r="E137" s="4">
        <f>'Data with Vol Ests'!S$502*('Data with Vol Ests'!S137+('Data with Vol Ests'!S138-'Data with Vol Ests'!S137)*('Data with Vol Ests'!V$503/'Data with Vol Ests'!V138))/'Data with Vol Ests'!S137</f>
        <v>12221.126117664353</v>
      </c>
      <c r="G137" s="5">
        <f>$L$2*B137/Data!C$501+$M$2*C137/Data!D$501+$N$2*D137/Data!E$501+$O$2*E137/Data!F$501</f>
        <v>52285.363168364427</v>
      </c>
      <c r="I137" s="5">
        <f t="shared" si="2"/>
        <v>-2285.3631683644271</v>
      </c>
    </row>
    <row r="138" spans="1:9" x14ac:dyDescent="0.25">
      <c r="A138">
        <f>Data!A138</f>
        <v>136</v>
      </c>
      <c r="B138" s="4">
        <f>'Data with Vol Ests'!D$502*('Data with Vol Ests'!D138+('Data with Vol Ests'!D139-'Data with Vol Ests'!D138)*('Data with Vol Ests'!G$503/'Data with Vol Ests'!G139))/'Data with Vol Ests'!D138</f>
        <v>10987.01617873314</v>
      </c>
      <c r="C138" s="4">
        <f>'Data with Vol Ests'!I$502*('Data with Vol Ests'!I138+('Data with Vol Ests'!I139-'Data with Vol Ests'!I138)*('Data with Vol Ests'!L$503/'Data with Vol Ests'!L139))/'Data with Vol Ests'!I138</f>
        <v>5249.0194932968407</v>
      </c>
      <c r="D138" s="4">
        <f>'Data with Vol Ests'!N$502*('Data with Vol Ests'!N138+('Data with Vol Ests'!N139-'Data with Vol Ests'!N138)*('Data with Vol Ests'!Q$503/'Data with Vol Ests'!Q139))/'Data with Vol Ests'!N138</f>
        <v>4273.0991201509205</v>
      </c>
      <c r="E138" s="4">
        <f>'Data with Vol Ests'!S$502*('Data with Vol Ests'!S138+('Data with Vol Ests'!S139-'Data with Vol Ests'!S138)*('Data with Vol Ests'!V$503/'Data with Vol Ests'!V139))/'Data with Vol Ests'!S138</f>
        <v>11921.698489960319</v>
      </c>
      <c r="G138" s="5">
        <f>$L$2*B138/Data!C$501+$M$2*C138/Data!D$501+$N$2*D138/Data!E$501+$O$2*E138/Data!F$501</f>
        <v>50747.125677808152</v>
      </c>
      <c r="I138" s="5">
        <f t="shared" si="2"/>
        <v>-747.12567780815152</v>
      </c>
    </row>
    <row r="139" spans="1:9" x14ac:dyDescent="0.25">
      <c r="A139">
        <f>Data!A139</f>
        <v>137</v>
      </c>
      <c r="B139" s="4">
        <f>'Data with Vol Ests'!D$502*('Data with Vol Ests'!D139+('Data with Vol Ests'!D140-'Data with Vol Ests'!D139)*('Data with Vol Ests'!G$503/'Data with Vol Ests'!G140))/'Data with Vol Ests'!D139</f>
        <v>11182.521120862086</v>
      </c>
      <c r="C139" s="4">
        <f>'Data with Vol Ests'!I$502*('Data with Vol Ests'!I139+('Data with Vol Ests'!I140-'Data with Vol Ests'!I139)*('Data with Vol Ests'!L$503/'Data with Vol Ests'!L140))/'Data with Vol Ests'!I139</f>
        <v>5413.492051300188</v>
      </c>
      <c r="D139" s="4">
        <f>'Data with Vol Ests'!N$502*('Data with Vol Ests'!N139+('Data with Vol Ests'!N140-'Data with Vol Ests'!N139)*('Data with Vol Ests'!Q$503/'Data with Vol Ests'!Q140))/'Data with Vol Ests'!N139</f>
        <v>4412.1347685182718</v>
      </c>
      <c r="E139" s="4">
        <f>'Data with Vol Ests'!S$502*('Data with Vol Ests'!S139+('Data with Vol Ests'!S140-'Data with Vol Ests'!S139)*('Data with Vol Ests'!V$503/'Data with Vol Ests'!V140))/'Data with Vol Ests'!S139</f>
        <v>12369.037257175005</v>
      </c>
      <c r="G139" s="5">
        <f>$L$2*B139/Data!C$501+$M$2*C139/Data!D$501+$N$2*D139/Data!E$501+$O$2*E139/Data!F$501</f>
        <v>52303.665585389725</v>
      </c>
      <c r="I139" s="5">
        <f t="shared" si="2"/>
        <v>-2303.6655853897246</v>
      </c>
    </row>
    <row r="140" spans="1:9" x14ac:dyDescent="0.25">
      <c r="A140">
        <f>Data!A140</f>
        <v>138</v>
      </c>
      <c r="B140" s="4">
        <f>'Data with Vol Ests'!D$502*('Data with Vol Ests'!D140+('Data with Vol Ests'!D141-'Data with Vol Ests'!D140)*('Data with Vol Ests'!G$503/'Data with Vol Ests'!G141))/'Data with Vol Ests'!D140</f>
        <v>11058.79237570626</v>
      </c>
      <c r="C140" s="4">
        <f>'Data with Vol Ests'!I$502*('Data with Vol Ests'!I140+('Data with Vol Ests'!I141-'Data with Vol Ests'!I140)*('Data with Vol Ests'!L$503/'Data with Vol Ests'!L141))/'Data with Vol Ests'!I140</f>
        <v>5248.3335103973341</v>
      </c>
      <c r="D140" s="4">
        <f>'Data with Vol Ests'!N$502*('Data with Vol Ests'!N140+('Data with Vol Ests'!N141-'Data with Vol Ests'!N140)*('Data with Vol Ests'!Q$503/'Data with Vol Ests'!Q141))/'Data with Vol Ests'!N140</f>
        <v>4261.5880124364357</v>
      </c>
      <c r="E140" s="4">
        <f>'Data with Vol Ests'!S$502*('Data with Vol Ests'!S140+('Data with Vol Ests'!S141-'Data with Vol Ests'!S140)*('Data with Vol Ests'!V$503/'Data with Vol Ests'!V141))/'Data with Vol Ests'!S140</f>
        <v>12083.425369206781</v>
      </c>
      <c r="G140" s="5">
        <f>$L$2*B140/Data!C$501+$M$2*C140/Data!D$501+$N$2*D140/Data!E$501+$O$2*E140/Data!F$501</f>
        <v>50983.673735567114</v>
      </c>
      <c r="I140" s="5">
        <f t="shared" si="2"/>
        <v>-983.67373556711391</v>
      </c>
    </row>
    <row r="141" spans="1:9" x14ac:dyDescent="0.25">
      <c r="A141">
        <f>Data!A141</f>
        <v>139</v>
      </c>
      <c r="B141" s="4">
        <f>'Data with Vol Ests'!D$502*('Data with Vol Ests'!D141+('Data with Vol Ests'!D142-'Data with Vol Ests'!D141)*('Data with Vol Ests'!G$503/'Data with Vol Ests'!G142))/'Data with Vol Ests'!D141</f>
        <v>11122.841199100412</v>
      </c>
      <c r="C141" s="4">
        <f>'Data with Vol Ests'!I$502*('Data with Vol Ests'!I141+('Data with Vol Ests'!I142-'Data with Vol Ests'!I141)*('Data with Vol Ests'!L$503/'Data with Vol Ests'!L142))/'Data with Vol Ests'!I141</f>
        <v>5160.2641429845253</v>
      </c>
      <c r="D141" s="4">
        <f>'Data with Vol Ests'!N$502*('Data with Vol Ests'!N141+('Data with Vol Ests'!N142-'Data with Vol Ests'!N141)*('Data with Vol Ests'!Q$503/'Data with Vol Ests'!Q142))/'Data with Vol Ests'!N141</f>
        <v>4115.4169967989155</v>
      </c>
      <c r="E141" s="4">
        <f>'Data with Vol Ests'!S$502*('Data with Vol Ests'!S141+('Data with Vol Ests'!S142-'Data with Vol Ests'!S141)*('Data with Vol Ests'!V$503/'Data with Vol Ests'!V142))/'Data with Vol Ests'!S141</f>
        <v>12145.699261211601</v>
      </c>
      <c r="G141" s="5">
        <f>$L$2*B141/Data!C$501+$M$2*C141/Data!D$501+$N$2*D141/Data!E$501+$O$2*E141/Data!F$501</f>
        <v>50505.437540301595</v>
      </c>
      <c r="I141" s="5">
        <f t="shared" si="2"/>
        <v>-505.43754030159471</v>
      </c>
    </row>
    <row r="142" spans="1:9" x14ac:dyDescent="0.25">
      <c r="A142">
        <f>Data!A142</f>
        <v>140</v>
      </c>
      <c r="B142" s="4">
        <f>'Data with Vol Ests'!D$502*('Data with Vol Ests'!D142+('Data with Vol Ests'!D143-'Data with Vol Ests'!D142)*('Data with Vol Ests'!G$503/'Data with Vol Ests'!G143))/'Data with Vol Ests'!D142</f>
        <v>10439.386837599031</v>
      </c>
      <c r="C142" s="4">
        <f>'Data with Vol Ests'!I$502*('Data with Vol Ests'!I142+('Data with Vol Ests'!I143-'Data with Vol Ests'!I142)*('Data with Vol Ests'!L$503/'Data with Vol Ests'!L143))/'Data with Vol Ests'!I142</f>
        <v>4961.072648228831</v>
      </c>
      <c r="D142" s="4">
        <f>'Data with Vol Ests'!N$502*('Data with Vol Ests'!N142+('Data with Vol Ests'!N143-'Data with Vol Ests'!N142)*('Data with Vol Ests'!Q$503/'Data with Vol Ests'!Q143))/'Data with Vol Ests'!N142</f>
        <v>4054.3955573584017</v>
      </c>
      <c r="E142" s="4">
        <f>'Data with Vol Ests'!S$502*('Data with Vol Ests'!S142+('Data with Vol Ests'!S143-'Data with Vol Ests'!S142)*('Data with Vol Ests'!V$503/'Data with Vol Ests'!V143))/'Data with Vol Ests'!S142</f>
        <v>11880.239701504419</v>
      </c>
      <c r="G142" s="5">
        <f>$L$2*B142/Data!C$501+$M$2*C142/Data!D$501+$N$2*D142/Data!E$501+$O$2*E142/Data!F$501</f>
        <v>48810.736950691149</v>
      </c>
      <c r="I142" s="5">
        <f t="shared" si="2"/>
        <v>1189.2630493088509</v>
      </c>
    </row>
    <row r="143" spans="1:9" x14ac:dyDescent="0.25">
      <c r="A143">
        <f>Data!A143</f>
        <v>141</v>
      </c>
      <c r="B143" s="4">
        <f>'Data with Vol Ests'!D$502*('Data with Vol Ests'!D143+('Data with Vol Ests'!D144-'Data with Vol Ests'!D143)*('Data with Vol Ests'!G$503/'Data with Vol Ests'!G144))/'Data with Vol Ests'!D143</f>
        <v>11150.329923432342</v>
      </c>
      <c r="C143" s="4">
        <f>'Data with Vol Ests'!I$502*('Data with Vol Ests'!I143+('Data with Vol Ests'!I144-'Data with Vol Ests'!I143)*('Data with Vol Ests'!L$503/'Data with Vol Ests'!L144))/'Data with Vol Ests'!I143</f>
        <v>4685.7925242871625</v>
      </c>
      <c r="D143" s="4">
        <f>'Data with Vol Ests'!N$502*('Data with Vol Ests'!N143+('Data with Vol Ests'!N144-'Data with Vol Ests'!N143)*('Data with Vol Ests'!Q$503/'Data with Vol Ests'!Q144))/'Data with Vol Ests'!N143</f>
        <v>3857.4543728638519</v>
      </c>
      <c r="E143" s="4">
        <f>'Data with Vol Ests'!S$502*('Data with Vol Ests'!S143+('Data with Vol Ests'!S144-'Data with Vol Ests'!S143)*('Data with Vol Ests'!V$503/'Data with Vol Ests'!V144))/'Data with Vol Ests'!S143</f>
        <v>11424.282615927692</v>
      </c>
      <c r="G143" s="5">
        <f>$L$2*B143/Data!C$501+$M$2*C143/Data!D$501+$N$2*D143/Data!E$501+$O$2*E143/Data!F$501</f>
        <v>47613.958720067822</v>
      </c>
      <c r="I143" s="5">
        <f t="shared" si="2"/>
        <v>2386.0412799321784</v>
      </c>
    </row>
    <row r="144" spans="1:9" x14ac:dyDescent="0.25">
      <c r="A144">
        <f>Data!A144</f>
        <v>142</v>
      </c>
      <c r="B144" s="4">
        <f>'Data with Vol Ests'!D$502*('Data with Vol Ests'!D144+('Data with Vol Ests'!D145-'Data with Vol Ests'!D144)*('Data with Vol Ests'!G$503/'Data with Vol Ests'!G145))/'Data with Vol Ests'!D144</f>
        <v>11080.998860021124</v>
      </c>
      <c r="C144" s="4">
        <f>'Data with Vol Ests'!I$502*('Data with Vol Ests'!I144+('Data with Vol Ests'!I145-'Data with Vol Ests'!I144)*('Data with Vol Ests'!L$503/'Data with Vol Ests'!L145))/'Data with Vol Ests'!I144</f>
        <v>5521.0535915464607</v>
      </c>
      <c r="D144" s="4">
        <f>'Data with Vol Ests'!N$502*('Data with Vol Ests'!N144+('Data with Vol Ests'!N145-'Data with Vol Ests'!N144)*('Data with Vol Ests'!Q$503/'Data with Vol Ests'!Q145))/'Data with Vol Ests'!N144</f>
        <v>4436.8872071294936</v>
      </c>
      <c r="E144" s="4">
        <f>'Data with Vol Ests'!S$502*('Data with Vol Ests'!S144+('Data with Vol Ests'!S145-'Data with Vol Ests'!S144)*('Data with Vol Ests'!V$503/'Data with Vol Ests'!V145))/'Data with Vol Ests'!S144</f>
        <v>12192.394406580652</v>
      </c>
      <c r="G144" s="5">
        <f>$L$2*B144/Data!C$501+$M$2*C144/Data!D$501+$N$2*D144/Data!E$501+$O$2*E144/Data!F$501</f>
        <v>52367.964087950073</v>
      </c>
      <c r="I144" s="5">
        <f t="shared" si="2"/>
        <v>-2367.964087950073</v>
      </c>
    </row>
    <row r="145" spans="1:9" x14ac:dyDescent="0.25">
      <c r="A145">
        <f>Data!A145</f>
        <v>143</v>
      </c>
      <c r="B145" s="4">
        <f>'Data with Vol Ests'!D$502*('Data with Vol Ests'!D145+('Data with Vol Ests'!D146-'Data with Vol Ests'!D145)*('Data with Vol Ests'!G$503/'Data with Vol Ests'!G146))/'Data with Vol Ests'!D145</f>
        <v>10910.29166208019</v>
      </c>
      <c r="C145" s="4">
        <f>'Data with Vol Ests'!I$502*('Data with Vol Ests'!I145+('Data with Vol Ests'!I146-'Data with Vol Ests'!I145)*('Data with Vol Ests'!L$503/'Data with Vol Ests'!L146))/'Data with Vol Ests'!I145</f>
        <v>5191.4356503230783</v>
      </c>
      <c r="D145" s="4">
        <f>'Data with Vol Ests'!N$502*('Data with Vol Ests'!N145+('Data with Vol Ests'!N146-'Data with Vol Ests'!N145)*('Data with Vol Ests'!Q$503/'Data with Vol Ests'!Q146))/'Data with Vol Ests'!N145</f>
        <v>4210.7224364506801</v>
      </c>
      <c r="E145" s="4">
        <f>'Data with Vol Ests'!S$502*('Data with Vol Ests'!S145+('Data with Vol Ests'!S146-'Data with Vol Ests'!S145)*('Data with Vol Ests'!V$503/'Data with Vol Ests'!V146))/'Data with Vol Ests'!S145</f>
        <v>11887.548843338402</v>
      </c>
      <c r="G145" s="5">
        <f>$L$2*B145/Data!C$501+$M$2*C145/Data!D$501+$N$2*D145/Data!E$501+$O$2*E145/Data!F$501</f>
        <v>50312.856773057814</v>
      </c>
      <c r="I145" s="5">
        <f t="shared" si="2"/>
        <v>-312.85677305781428</v>
      </c>
    </row>
    <row r="146" spans="1:9" x14ac:dyDescent="0.25">
      <c r="A146">
        <f>Data!A146</f>
        <v>144</v>
      </c>
      <c r="B146" s="4">
        <f>'Data with Vol Ests'!D$502*('Data with Vol Ests'!D146+('Data with Vol Ests'!D147-'Data with Vol Ests'!D146)*('Data with Vol Ests'!G$503/'Data with Vol Ests'!G147))/'Data with Vol Ests'!D146</f>
        <v>11288.491138978568</v>
      </c>
      <c r="C146" s="4">
        <f>'Data with Vol Ests'!I$502*('Data with Vol Ests'!I146+('Data with Vol Ests'!I147-'Data with Vol Ests'!I146)*('Data with Vol Ests'!L$503/'Data with Vol Ests'!L147))/'Data with Vol Ests'!I146</f>
        <v>5330.5302245375569</v>
      </c>
      <c r="D146" s="4">
        <f>'Data with Vol Ests'!N$502*('Data with Vol Ests'!N146+('Data with Vol Ests'!N147-'Data with Vol Ests'!N146)*('Data with Vol Ests'!Q$503/'Data with Vol Ests'!Q147))/'Data with Vol Ests'!N146</f>
        <v>4395.1383147652641</v>
      </c>
      <c r="E146" s="4">
        <f>'Data with Vol Ests'!S$502*('Data with Vol Ests'!S146+('Data with Vol Ests'!S147-'Data with Vol Ests'!S146)*('Data with Vol Ests'!V$503/'Data with Vol Ests'!V147))/'Data with Vol Ests'!S146</f>
        <v>12290.339603961171</v>
      </c>
      <c r="G146" s="5">
        <f>$L$2*B146/Data!C$501+$M$2*C146/Data!D$501+$N$2*D146/Data!E$501+$O$2*E146/Data!F$501</f>
        <v>52018.595446471467</v>
      </c>
      <c r="I146" s="5">
        <f t="shared" si="2"/>
        <v>-2018.5954464714669</v>
      </c>
    </row>
    <row r="147" spans="1:9" x14ac:dyDescent="0.25">
      <c r="A147">
        <f>Data!A147</f>
        <v>145</v>
      </c>
      <c r="B147" s="4">
        <f>'Data with Vol Ests'!D$502*('Data with Vol Ests'!D147+('Data with Vol Ests'!D148-'Data with Vol Ests'!D147)*('Data with Vol Ests'!G$503/'Data with Vol Ests'!G148))/'Data with Vol Ests'!D147</f>
        <v>11161.897957924895</v>
      </c>
      <c r="C147" s="4">
        <f>'Data with Vol Ests'!I$502*('Data with Vol Ests'!I147+('Data with Vol Ests'!I148-'Data with Vol Ests'!I147)*('Data with Vol Ests'!L$503/'Data with Vol Ests'!L148))/'Data with Vol Ests'!I147</f>
        <v>5268.3055276187533</v>
      </c>
      <c r="D147" s="4">
        <f>'Data with Vol Ests'!N$502*('Data with Vol Ests'!N147+('Data with Vol Ests'!N148-'Data with Vol Ests'!N147)*('Data with Vol Ests'!Q$503/'Data with Vol Ests'!Q148))/'Data with Vol Ests'!N147</f>
        <v>4320.7522057918432</v>
      </c>
      <c r="E147" s="4">
        <f>'Data with Vol Ests'!S$502*('Data with Vol Ests'!S147+('Data with Vol Ests'!S148-'Data with Vol Ests'!S147)*('Data with Vol Ests'!V$503/'Data with Vol Ests'!V148))/'Data with Vol Ests'!S147</f>
        <v>12166.404324418345</v>
      </c>
      <c r="G147" s="5">
        <f>$L$2*B147/Data!C$501+$M$2*C147/Data!D$501+$N$2*D147/Data!E$501+$O$2*E147/Data!F$501</f>
        <v>51384.243668487979</v>
      </c>
      <c r="I147" s="5">
        <f t="shared" si="2"/>
        <v>-1384.2436684879794</v>
      </c>
    </row>
    <row r="148" spans="1:9" x14ac:dyDescent="0.25">
      <c r="A148">
        <f>Data!A148</f>
        <v>146</v>
      </c>
      <c r="B148" s="4">
        <f>'Data with Vol Ests'!D$502*('Data with Vol Ests'!D148+('Data with Vol Ests'!D149-'Data with Vol Ests'!D148)*('Data with Vol Ests'!G$503/'Data with Vol Ests'!G149))/'Data with Vol Ests'!D148</f>
        <v>11413.92301016787</v>
      </c>
      <c r="C148" s="4">
        <f>'Data with Vol Ests'!I$502*('Data with Vol Ests'!I148+('Data with Vol Ests'!I149-'Data with Vol Ests'!I148)*('Data with Vol Ests'!L$503/'Data with Vol Ests'!L149))/'Data with Vol Ests'!I148</f>
        <v>5432.6495574274368</v>
      </c>
      <c r="D148" s="4">
        <f>'Data with Vol Ests'!N$502*('Data with Vol Ests'!N148+('Data with Vol Ests'!N149-'Data with Vol Ests'!N148)*('Data with Vol Ests'!Q$503/'Data with Vol Ests'!Q149))/'Data with Vol Ests'!N148</f>
        <v>4431.7516536907333</v>
      </c>
      <c r="E148" s="4">
        <f>'Data with Vol Ests'!S$502*('Data with Vol Ests'!S148+('Data with Vol Ests'!S149-'Data with Vol Ests'!S148)*('Data with Vol Ests'!V$503/'Data with Vol Ests'!V149))/'Data with Vol Ests'!S148</f>
        <v>12278.058938282224</v>
      </c>
      <c r="G148" s="5">
        <f>$L$2*B148/Data!C$501+$M$2*C148/Data!D$501+$N$2*D148/Data!E$501+$O$2*E148/Data!F$501</f>
        <v>52508.856530099692</v>
      </c>
      <c r="I148" s="5">
        <f t="shared" si="2"/>
        <v>-2508.8565300996925</v>
      </c>
    </row>
    <row r="149" spans="1:9" x14ac:dyDescent="0.25">
      <c r="A149">
        <f>Data!A149</f>
        <v>147</v>
      </c>
      <c r="B149" s="4">
        <f>'Data with Vol Ests'!D$502*('Data with Vol Ests'!D149+('Data with Vol Ests'!D150-'Data with Vol Ests'!D149)*('Data with Vol Ests'!G$503/'Data with Vol Ests'!G150))/'Data with Vol Ests'!D149</f>
        <v>11064.838735877302</v>
      </c>
      <c r="C149" s="4">
        <f>'Data with Vol Ests'!I$502*('Data with Vol Ests'!I149+('Data with Vol Ests'!I150-'Data with Vol Ests'!I149)*('Data with Vol Ests'!L$503/'Data with Vol Ests'!L150))/'Data with Vol Ests'!I149</f>
        <v>5245.9028962996354</v>
      </c>
      <c r="D149" s="4">
        <f>'Data with Vol Ests'!N$502*('Data with Vol Ests'!N149+('Data with Vol Ests'!N150-'Data with Vol Ests'!N149)*('Data with Vol Ests'!Q$503/'Data with Vol Ests'!Q150))/'Data with Vol Ests'!N149</f>
        <v>4300.2552823517444</v>
      </c>
      <c r="E149" s="4">
        <f>'Data with Vol Ests'!S$502*('Data with Vol Ests'!S149+('Data with Vol Ests'!S150-'Data with Vol Ests'!S149)*('Data with Vol Ests'!V$503/'Data with Vol Ests'!V150))/'Data with Vol Ests'!S149</f>
        <v>12070.269055021776</v>
      </c>
      <c r="G149" s="5">
        <f>$L$2*B149/Data!C$501+$M$2*C149/Data!D$501+$N$2*D149/Data!E$501+$O$2*E149/Data!F$501</f>
        <v>51059.792054679208</v>
      </c>
      <c r="I149" s="5">
        <f t="shared" si="2"/>
        <v>-1059.7920546792084</v>
      </c>
    </row>
    <row r="150" spans="1:9" x14ac:dyDescent="0.25">
      <c r="A150">
        <f>Data!A150</f>
        <v>148</v>
      </c>
      <c r="B150" s="4">
        <f>'Data with Vol Ests'!D$502*('Data with Vol Ests'!D150+('Data with Vol Ests'!D151-'Data with Vol Ests'!D150)*('Data with Vol Ests'!G$503/'Data with Vol Ests'!G151))/'Data with Vol Ests'!D150</f>
        <v>10996.028868068595</v>
      </c>
      <c r="C150" s="4">
        <f>'Data with Vol Ests'!I$502*('Data with Vol Ests'!I150+('Data with Vol Ests'!I151-'Data with Vol Ests'!I150)*('Data with Vol Ests'!L$503/'Data with Vol Ests'!L151))/'Data with Vol Ests'!I150</f>
        <v>5082.7785422183388</v>
      </c>
      <c r="D150" s="4">
        <f>'Data with Vol Ests'!N$502*('Data with Vol Ests'!N150+('Data with Vol Ests'!N151-'Data with Vol Ests'!N150)*('Data with Vol Ests'!Q$503/'Data with Vol Ests'!Q151))/'Data with Vol Ests'!N150</f>
        <v>4105.6607898519342</v>
      </c>
      <c r="E150" s="4">
        <f>'Data with Vol Ests'!S$502*('Data with Vol Ests'!S150+('Data with Vol Ests'!S151-'Data with Vol Ests'!S150)*('Data with Vol Ests'!V$503/'Data with Vol Ests'!V151))/'Data with Vol Ests'!S150</f>
        <v>12051.249764122853</v>
      </c>
      <c r="G150" s="5">
        <f>$L$2*B150/Data!C$501+$M$2*C150/Data!D$501+$N$2*D150/Data!E$501+$O$2*E150/Data!F$501</f>
        <v>50019.543683016127</v>
      </c>
      <c r="I150" s="5">
        <f t="shared" si="2"/>
        <v>-19.543683016127034</v>
      </c>
    </row>
    <row r="151" spans="1:9" x14ac:dyDescent="0.25">
      <c r="A151">
        <f>Data!A151</f>
        <v>149</v>
      </c>
      <c r="B151" s="4">
        <f>'Data with Vol Ests'!D$502*('Data with Vol Ests'!D151+('Data with Vol Ests'!D152-'Data with Vol Ests'!D151)*('Data with Vol Ests'!G$503/'Data with Vol Ests'!G152))/'Data with Vol Ests'!D151</f>
        <v>10863.119464454818</v>
      </c>
      <c r="C151" s="4">
        <f>'Data with Vol Ests'!I$502*('Data with Vol Ests'!I151+('Data with Vol Ests'!I152-'Data with Vol Ests'!I151)*('Data with Vol Ests'!L$503/'Data with Vol Ests'!L152))/'Data with Vol Ests'!I151</f>
        <v>5198.7551791831756</v>
      </c>
      <c r="D151" s="4">
        <f>'Data with Vol Ests'!N$502*('Data with Vol Ests'!N151+('Data with Vol Ests'!N152-'Data with Vol Ests'!N151)*('Data with Vol Ests'!Q$503/'Data with Vol Ests'!Q152))/'Data with Vol Ests'!N151</f>
        <v>4249.5954217399858</v>
      </c>
      <c r="E151" s="4">
        <f>'Data with Vol Ests'!S$502*('Data with Vol Ests'!S151+('Data with Vol Ests'!S152-'Data with Vol Ests'!S151)*('Data with Vol Ests'!V$503/'Data with Vol Ests'!V152))/'Data with Vol Ests'!S151</f>
        <v>11829.22007893282</v>
      </c>
      <c r="G151" s="5">
        <f>$L$2*B151/Data!C$501+$M$2*C151/Data!D$501+$N$2*D151/Data!E$501+$O$2*E151/Data!F$501</f>
        <v>50313.085416680566</v>
      </c>
      <c r="I151" s="5">
        <f t="shared" si="2"/>
        <v>-313.08541668056569</v>
      </c>
    </row>
    <row r="152" spans="1:9" x14ac:dyDescent="0.25">
      <c r="A152">
        <f>Data!A152</f>
        <v>150</v>
      </c>
      <c r="B152" s="4">
        <f>'Data with Vol Ests'!D$502*('Data with Vol Ests'!D152+('Data with Vol Ests'!D153-'Data with Vol Ests'!D152)*('Data with Vol Ests'!G$503/'Data with Vol Ests'!G153))/'Data with Vol Ests'!D152</f>
        <v>10804.892486166034</v>
      </c>
      <c r="C152" s="4">
        <f>'Data with Vol Ests'!I$502*('Data with Vol Ests'!I152+('Data with Vol Ests'!I153-'Data with Vol Ests'!I152)*('Data with Vol Ests'!L$503/'Data with Vol Ests'!L153))/'Data with Vol Ests'!I152</f>
        <v>5129.4524968180394</v>
      </c>
      <c r="D152" s="4">
        <f>'Data with Vol Ests'!N$502*('Data with Vol Ests'!N152+('Data with Vol Ests'!N153-'Data with Vol Ests'!N152)*('Data with Vol Ests'!Q$503/'Data with Vol Ests'!Q153))/'Data with Vol Ests'!N152</f>
        <v>4150.851300658017</v>
      </c>
      <c r="E152" s="4">
        <f>'Data with Vol Ests'!S$502*('Data with Vol Ests'!S152+('Data with Vol Ests'!S153-'Data with Vol Ests'!S152)*('Data with Vol Ests'!V$503/'Data with Vol Ests'!V153))/'Data with Vol Ests'!S152</f>
        <v>11877.715846863681</v>
      </c>
      <c r="G152" s="5">
        <f>$L$2*B152/Data!C$501+$M$2*C152/Data!D$501+$N$2*D152/Data!E$501+$O$2*E152/Data!F$501</f>
        <v>49875.345377239944</v>
      </c>
      <c r="I152" s="5">
        <f t="shared" si="2"/>
        <v>124.65462276005564</v>
      </c>
    </row>
    <row r="153" spans="1:9" x14ac:dyDescent="0.25">
      <c r="A153">
        <f>Data!A153</f>
        <v>151</v>
      </c>
      <c r="B153" s="4">
        <f>'Data with Vol Ests'!D$502*('Data with Vol Ests'!D153+('Data with Vol Ests'!D154-'Data with Vol Ests'!D153)*('Data with Vol Ests'!G$503/'Data with Vol Ests'!G154))/'Data with Vol Ests'!D153</f>
        <v>11131.161549349763</v>
      </c>
      <c r="C153" s="4">
        <f>'Data with Vol Ests'!I$502*('Data with Vol Ests'!I153+('Data with Vol Ests'!I154-'Data with Vol Ests'!I153)*('Data with Vol Ests'!L$503/'Data with Vol Ests'!L154))/'Data with Vol Ests'!I153</f>
        <v>5357.0323486134348</v>
      </c>
      <c r="D153" s="4">
        <f>'Data with Vol Ests'!N$502*('Data with Vol Ests'!N153+('Data with Vol Ests'!N154-'Data with Vol Ests'!N153)*('Data with Vol Ests'!Q$503/'Data with Vol Ests'!Q154))/'Data with Vol Ests'!N153</f>
        <v>4407.8111429001974</v>
      </c>
      <c r="E153" s="4">
        <f>'Data with Vol Ests'!S$502*('Data with Vol Ests'!S153+('Data with Vol Ests'!S154-'Data with Vol Ests'!S153)*('Data with Vol Ests'!V$503/'Data with Vol Ests'!V154))/'Data with Vol Ests'!S153</f>
        <v>12017.737950885734</v>
      </c>
      <c r="G153" s="5">
        <f>$L$2*B153/Data!C$501+$M$2*C153/Data!D$501+$N$2*D153/Data!E$501+$O$2*E153/Data!F$501</f>
        <v>51644.556768235969</v>
      </c>
      <c r="I153" s="5">
        <f t="shared" si="2"/>
        <v>-1644.5567682359688</v>
      </c>
    </row>
    <row r="154" spans="1:9" x14ac:dyDescent="0.25">
      <c r="A154">
        <f>Data!A154</f>
        <v>152</v>
      </c>
      <c r="B154" s="4">
        <f>'Data with Vol Ests'!D$502*('Data with Vol Ests'!D154+('Data with Vol Ests'!D155-'Data with Vol Ests'!D154)*('Data with Vol Ests'!G$503/'Data with Vol Ests'!G155))/'Data with Vol Ests'!D154</f>
        <v>11034.770846120644</v>
      </c>
      <c r="C154" s="4">
        <f>'Data with Vol Ests'!I$502*('Data with Vol Ests'!I154+('Data with Vol Ests'!I155-'Data with Vol Ests'!I154)*('Data with Vol Ests'!L$503/'Data with Vol Ests'!L155))/'Data with Vol Ests'!I154</f>
        <v>5151.3973279482725</v>
      </c>
      <c r="D154" s="4">
        <f>'Data with Vol Ests'!N$502*('Data with Vol Ests'!N154+('Data with Vol Ests'!N155-'Data with Vol Ests'!N154)*('Data with Vol Ests'!Q$503/'Data with Vol Ests'!Q155))/'Data with Vol Ests'!N154</f>
        <v>4232.5937646108214</v>
      </c>
      <c r="E154" s="4">
        <f>'Data with Vol Ests'!S$502*('Data with Vol Ests'!S154+('Data with Vol Ests'!S155-'Data with Vol Ests'!S154)*('Data with Vol Ests'!V$503/'Data with Vol Ests'!V155))/'Data with Vol Ests'!S154</f>
        <v>12036.77737444895</v>
      </c>
      <c r="G154" s="5">
        <f>$L$2*B154/Data!C$501+$M$2*C154/Data!D$501+$N$2*D154/Data!E$501+$O$2*E154/Data!F$501</f>
        <v>50547.906563542099</v>
      </c>
      <c r="I154" s="5">
        <f t="shared" si="2"/>
        <v>-547.90656354209932</v>
      </c>
    </row>
    <row r="155" spans="1:9" x14ac:dyDescent="0.25">
      <c r="A155">
        <f>Data!A155</f>
        <v>153</v>
      </c>
      <c r="B155" s="4">
        <f>'Data with Vol Ests'!D$502*('Data with Vol Ests'!D155+('Data with Vol Ests'!D156-'Data with Vol Ests'!D155)*('Data with Vol Ests'!G$503/'Data with Vol Ests'!G156))/'Data with Vol Ests'!D155</f>
        <v>11086.41423423888</v>
      </c>
      <c r="C155" s="4">
        <f>'Data with Vol Ests'!I$502*('Data with Vol Ests'!I155+('Data with Vol Ests'!I156-'Data with Vol Ests'!I155)*('Data with Vol Ests'!L$503/'Data with Vol Ests'!L156))/'Data with Vol Ests'!I155</f>
        <v>5219.3620811014744</v>
      </c>
      <c r="D155" s="4">
        <f>'Data with Vol Ests'!N$502*('Data with Vol Ests'!N155+('Data with Vol Ests'!N156-'Data with Vol Ests'!N155)*('Data with Vol Ests'!Q$503/'Data with Vol Ests'!Q156))/'Data with Vol Ests'!N155</f>
        <v>4253.0441160882147</v>
      </c>
      <c r="E155" s="4">
        <f>'Data with Vol Ests'!S$502*('Data with Vol Ests'!S155+('Data with Vol Ests'!S156-'Data with Vol Ests'!S155)*('Data with Vol Ests'!V$503/'Data with Vol Ests'!V156))/'Data with Vol Ests'!S155</f>
        <v>11660.339613337183</v>
      </c>
      <c r="G155" s="5">
        <f>$L$2*B155/Data!C$501+$M$2*C155/Data!D$501+$N$2*D155/Data!E$501+$O$2*E155/Data!F$501</f>
        <v>50379.305475484514</v>
      </c>
      <c r="I155" s="5">
        <f t="shared" si="2"/>
        <v>-379.30547548451432</v>
      </c>
    </row>
    <row r="156" spans="1:9" x14ac:dyDescent="0.25">
      <c r="A156">
        <f>Data!A156</f>
        <v>154</v>
      </c>
      <c r="B156" s="4">
        <f>'Data with Vol Ests'!D$502*('Data with Vol Ests'!D156+('Data with Vol Ests'!D157-'Data with Vol Ests'!D156)*('Data with Vol Ests'!G$503/'Data with Vol Ests'!G157))/'Data with Vol Ests'!D156</f>
        <v>11321.53028649672</v>
      </c>
      <c r="C156" s="4">
        <f>'Data with Vol Ests'!I$502*('Data with Vol Ests'!I156+('Data with Vol Ests'!I157-'Data with Vol Ests'!I156)*('Data with Vol Ests'!L$503/'Data with Vol Ests'!L157))/'Data with Vol Ests'!I156</f>
        <v>5356.6866074428208</v>
      </c>
      <c r="D156" s="4">
        <f>'Data with Vol Ests'!N$502*('Data with Vol Ests'!N156+('Data with Vol Ests'!N157-'Data with Vol Ests'!N156)*('Data with Vol Ests'!Q$503/'Data with Vol Ests'!Q157))/'Data with Vol Ests'!N156</f>
        <v>4386.0802536834462</v>
      </c>
      <c r="E156" s="4">
        <f>'Data with Vol Ests'!S$502*('Data with Vol Ests'!S156+('Data with Vol Ests'!S157-'Data with Vol Ests'!S156)*('Data with Vol Ests'!V$503/'Data with Vol Ests'!V157))/'Data with Vol Ests'!S156</f>
        <v>12287.909246563826</v>
      </c>
      <c r="G156" s="5">
        <f>$L$2*B156/Data!C$501+$M$2*C156/Data!D$501+$N$2*D156/Data!E$501+$O$2*E156/Data!F$501</f>
        <v>52101.089224269977</v>
      </c>
      <c r="I156" s="5">
        <f t="shared" si="2"/>
        <v>-2101.0892242699774</v>
      </c>
    </row>
    <row r="157" spans="1:9" x14ac:dyDescent="0.25">
      <c r="A157">
        <f>Data!A157</f>
        <v>155</v>
      </c>
      <c r="B157" s="4">
        <f>'Data with Vol Ests'!D$502*('Data with Vol Ests'!D157+('Data with Vol Ests'!D158-'Data with Vol Ests'!D157)*('Data with Vol Ests'!G$503/'Data with Vol Ests'!G158))/'Data with Vol Ests'!D157</f>
        <v>11065.424257955425</v>
      </c>
      <c r="C157" s="4">
        <f>'Data with Vol Ests'!I$502*('Data with Vol Ests'!I157+('Data with Vol Ests'!I158-'Data with Vol Ests'!I157)*('Data with Vol Ests'!L$503/'Data with Vol Ests'!L158))/'Data with Vol Ests'!I157</f>
        <v>5192.5645340039018</v>
      </c>
      <c r="D157" s="4">
        <f>'Data with Vol Ests'!N$502*('Data with Vol Ests'!N157+('Data with Vol Ests'!N158-'Data with Vol Ests'!N157)*('Data with Vol Ests'!Q$503/'Data with Vol Ests'!Q158))/'Data with Vol Ests'!N157</f>
        <v>4290.277923501777</v>
      </c>
      <c r="E157" s="4">
        <f>'Data with Vol Ests'!S$502*('Data with Vol Ests'!S157+('Data with Vol Ests'!S158-'Data with Vol Ests'!S157)*('Data with Vol Ests'!V$503/'Data with Vol Ests'!V158))/'Data with Vol Ests'!S157</f>
        <v>12389.039200570005</v>
      </c>
      <c r="G157" s="5">
        <f>$L$2*B157/Data!C$501+$M$2*C157/Data!D$501+$N$2*D157/Data!E$501+$O$2*E157/Data!F$501</f>
        <v>51273.750271014069</v>
      </c>
      <c r="I157" s="5">
        <f t="shared" si="2"/>
        <v>-1273.7502710140689</v>
      </c>
    </row>
    <row r="158" spans="1:9" x14ac:dyDescent="0.25">
      <c r="A158">
        <f>Data!A158</f>
        <v>156</v>
      </c>
      <c r="B158" s="4">
        <f>'Data with Vol Ests'!D$502*('Data with Vol Ests'!D158+('Data with Vol Ests'!D159-'Data with Vol Ests'!D158)*('Data with Vol Ests'!G$503/'Data with Vol Ests'!G159))/'Data with Vol Ests'!D158</f>
        <v>11092.755591059387</v>
      </c>
      <c r="C158" s="4">
        <f>'Data with Vol Ests'!I$502*('Data with Vol Ests'!I158+('Data with Vol Ests'!I159-'Data with Vol Ests'!I158)*('Data with Vol Ests'!L$503/'Data with Vol Ests'!L159))/'Data with Vol Ests'!I158</f>
        <v>5306.5748454870809</v>
      </c>
      <c r="D158" s="4">
        <f>'Data with Vol Ests'!N$502*('Data with Vol Ests'!N158+('Data with Vol Ests'!N159-'Data with Vol Ests'!N158)*('Data with Vol Ests'!Q$503/'Data with Vol Ests'!Q159))/'Data with Vol Ests'!N158</f>
        <v>4232.5373585008037</v>
      </c>
      <c r="E158" s="4">
        <f>'Data with Vol Ests'!S$502*('Data with Vol Ests'!S158+('Data with Vol Ests'!S159-'Data with Vol Ests'!S158)*('Data with Vol Ests'!V$503/'Data with Vol Ests'!V159))/'Data with Vol Ests'!S158</f>
        <v>11944.089068375341</v>
      </c>
      <c r="G158" s="5">
        <f>$L$2*B158/Data!C$501+$M$2*C158/Data!D$501+$N$2*D158/Data!E$501+$O$2*E158/Data!F$501</f>
        <v>50943.372471546951</v>
      </c>
      <c r="I158" s="5">
        <f t="shared" si="2"/>
        <v>-943.37247154695069</v>
      </c>
    </row>
    <row r="159" spans="1:9" x14ac:dyDescent="0.25">
      <c r="A159">
        <f>Data!A159</f>
        <v>157</v>
      </c>
      <c r="B159" s="4">
        <f>'Data with Vol Ests'!D$502*('Data with Vol Ests'!D159+('Data with Vol Ests'!D160-'Data with Vol Ests'!D159)*('Data with Vol Ests'!G$503/'Data with Vol Ests'!G160))/'Data with Vol Ests'!D159</f>
        <v>11052.282896731927</v>
      </c>
      <c r="C159" s="4">
        <f>'Data with Vol Ests'!I$502*('Data with Vol Ests'!I159+('Data with Vol Ests'!I160-'Data with Vol Ests'!I159)*('Data with Vol Ests'!L$503/'Data with Vol Ests'!L160))/'Data with Vol Ests'!I159</f>
        <v>5268.0828984942127</v>
      </c>
      <c r="D159" s="4">
        <f>'Data with Vol Ests'!N$502*('Data with Vol Ests'!N159+('Data with Vol Ests'!N160-'Data with Vol Ests'!N159)*('Data with Vol Ests'!Q$503/'Data with Vol Ests'!Q160))/'Data with Vol Ests'!N159</f>
        <v>4289.7550815661989</v>
      </c>
      <c r="E159" s="4">
        <f>'Data with Vol Ests'!S$502*('Data with Vol Ests'!S159+('Data with Vol Ests'!S160-'Data with Vol Ests'!S159)*('Data with Vol Ests'!V$503/'Data with Vol Ests'!V160))/'Data with Vol Ests'!S159</f>
        <v>12221.994859948729</v>
      </c>
      <c r="G159" s="5">
        <f>$L$2*B159/Data!C$501+$M$2*C159/Data!D$501+$N$2*D159/Data!E$501+$O$2*E159/Data!F$501</f>
        <v>51275.821690834186</v>
      </c>
      <c r="I159" s="5">
        <f t="shared" si="2"/>
        <v>-1275.8216908341856</v>
      </c>
    </row>
    <row r="160" spans="1:9" x14ac:dyDescent="0.25">
      <c r="A160">
        <f>Data!A160</f>
        <v>158</v>
      </c>
      <c r="B160" s="4">
        <f>'Data with Vol Ests'!D$502*('Data with Vol Ests'!D160+('Data with Vol Ests'!D161-'Data with Vol Ests'!D160)*('Data with Vol Ests'!G$503/'Data with Vol Ests'!G161))/'Data with Vol Ests'!D160</f>
        <v>10812.128885094298</v>
      </c>
      <c r="C160" s="4">
        <f>'Data with Vol Ests'!I$502*('Data with Vol Ests'!I160+('Data with Vol Ests'!I161-'Data with Vol Ests'!I160)*('Data with Vol Ests'!L$503/'Data with Vol Ests'!L161))/'Data with Vol Ests'!I160</f>
        <v>5180.6608077405126</v>
      </c>
      <c r="D160" s="4">
        <f>'Data with Vol Ests'!N$502*('Data with Vol Ests'!N160+('Data with Vol Ests'!N161-'Data with Vol Ests'!N160)*('Data with Vol Ests'!Q$503/'Data with Vol Ests'!Q161))/'Data with Vol Ests'!N160</f>
        <v>4189.3423772056576</v>
      </c>
      <c r="E160" s="4">
        <f>'Data with Vol Ests'!S$502*('Data with Vol Ests'!S160+('Data with Vol Ests'!S161-'Data with Vol Ests'!S160)*('Data with Vol Ests'!V$503/'Data with Vol Ests'!V161))/'Data with Vol Ests'!S160</f>
        <v>12013.239153671588</v>
      </c>
      <c r="G160" s="5">
        <f>$L$2*B160/Data!C$501+$M$2*C160/Data!D$501+$N$2*D160/Data!E$501+$O$2*E160/Data!F$501</f>
        <v>50294.117489341676</v>
      </c>
      <c r="I160" s="5">
        <f t="shared" si="2"/>
        <v>-294.11748934167554</v>
      </c>
    </row>
    <row r="161" spans="1:9" x14ac:dyDescent="0.25">
      <c r="A161">
        <f>Data!A161</f>
        <v>159</v>
      </c>
      <c r="B161" s="4">
        <f>'Data with Vol Ests'!D$502*('Data with Vol Ests'!D161+('Data with Vol Ests'!D162-'Data with Vol Ests'!D161)*('Data with Vol Ests'!G$503/'Data with Vol Ests'!G162))/'Data with Vol Ests'!D161</f>
        <v>11183.913407329679</v>
      </c>
      <c r="C161" s="4">
        <f>'Data with Vol Ests'!I$502*('Data with Vol Ests'!I161+('Data with Vol Ests'!I162-'Data with Vol Ests'!I161)*('Data with Vol Ests'!L$503/'Data with Vol Ests'!L162))/'Data with Vol Ests'!I161</f>
        <v>5208.9416168488724</v>
      </c>
      <c r="D161" s="4">
        <f>'Data with Vol Ests'!N$502*('Data with Vol Ests'!N161+('Data with Vol Ests'!N162-'Data with Vol Ests'!N161)*('Data with Vol Ests'!Q$503/'Data with Vol Ests'!Q162))/'Data with Vol Ests'!N161</f>
        <v>4218.671380162843</v>
      </c>
      <c r="E161" s="4">
        <f>'Data with Vol Ests'!S$502*('Data with Vol Ests'!S161+('Data with Vol Ests'!S162-'Data with Vol Ests'!S161)*('Data with Vol Ests'!V$503/'Data with Vol Ests'!V162))/'Data with Vol Ests'!S161</f>
        <v>11836.98911244814</v>
      </c>
      <c r="G161" s="5">
        <f>$L$2*B161/Data!C$501+$M$2*C161/Data!D$501+$N$2*D161/Data!E$501+$O$2*E161/Data!F$501</f>
        <v>50573.87331670642</v>
      </c>
      <c r="I161" s="5">
        <f t="shared" si="2"/>
        <v>-573.87331670642016</v>
      </c>
    </row>
    <row r="162" spans="1:9" x14ac:dyDescent="0.25">
      <c r="A162">
        <f>Data!A162</f>
        <v>160</v>
      </c>
      <c r="B162" s="4">
        <f>'Data with Vol Ests'!D$502*('Data with Vol Ests'!D162+('Data with Vol Ests'!D163-'Data with Vol Ests'!D162)*('Data with Vol Ests'!G$503/'Data with Vol Ests'!G163))/'Data with Vol Ests'!D162</f>
        <v>11162.223612378139</v>
      </c>
      <c r="C162" s="4">
        <f>'Data with Vol Ests'!I$502*('Data with Vol Ests'!I162+('Data with Vol Ests'!I163-'Data with Vol Ests'!I162)*('Data with Vol Ests'!L$503/'Data with Vol Ests'!L163))/'Data with Vol Ests'!I162</f>
        <v>5384.8160114874281</v>
      </c>
      <c r="D162" s="4">
        <f>'Data with Vol Ests'!N$502*('Data with Vol Ests'!N162+('Data with Vol Ests'!N163-'Data with Vol Ests'!N162)*('Data with Vol Ests'!Q$503/'Data with Vol Ests'!Q163))/'Data with Vol Ests'!N162</f>
        <v>4342.3720785768082</v>
      </c>
      <c r="E162" s="4">
        <f>'Data with Vol Ests'!S$502*('Data with Vol Ests'!S162+('Data with Vol Ests'!S163-'Data with Vol Ests'!S162)*('Data with Vol Ests'!V$503/'Data with Vol Ests'!V163))/'Data with Vol Ests'!S162</f>
        <v>11767.98676428374</v>
      </c>
      <c r="G162" s="5">
        <f>$L$2*B162/Data!C$501+$M$2*C162/Data!D$501+$N$2*D162/Data!E$501+$O$2*E162/Data!F$501</f>
        <v>51286.770023714242</v>
      </c>
      <c r="I162" s="5">
        <f t="shared" si="2"/>
        <v>-1286.7700237142417</v>
      </c>
    </row>
    <row r="163" spans="1:9" x14ac:dyDescent="0.25">
      <c r="A163">
        <f>Data!A163</f>
        <v>161</v>
      </c>
      <c r="B163" s="4">
        <f>'Data with Vol Ests'!D$502*('Data with Vol Ests'!D163+('Data with Vol Ests'!D164-'Data with Vol Ests'!D163)*('Data with Vol Ests'!G$503/'Data with Vol Ests'!G164))/'Data with Vol Ests'!D163</f>
        <v>11279.505007262887</v>
      </c>
      <c r="C163" s="4">
        <f>'Data with Vol Ests'!I$502*('Data with Vol Ests'!I163+('Data with Vol Ests'!I164-'Data with Vol Ests'!I163)*('Data with Vol Ests'!L$503/'Data with Vol Ests'!L164))/'Data with Vol Ests'!I163</f>
        <v>5414.0002062201957</v>
      </c>
      <c r="D163" s="4">
        <f>'Data with Vol Ests'!N$502*('Data with Vol Ests'!N163+('Data with Vol Ests'!N164-'Data with Vol Ests'!N163)*('Data with Vol Ests'!Q$503/'Data with Vol Ests'!Q164))/'Data with Vol Ests'!N163</f>
        <v>4436.0346545156644</v>
      </c>
      <c r="E163" s="4">
        <f>'Data with Vol Ests'!S$502*('Data with Vol Ests'!S163+('Data with Vol Ests'!S164-'Data with Vol Ests'!S163)*('Data with Vol Ests'!V$503/'Data with Vol Ests'!V164))/'Data with Vol Ests'!S163</f>
        <v>12369.34200457131</v>
      </c>
      <c r="G163" s="5">
        <f>$L$2*B163/Data!C$501+$M$2*C163/Data!D$501+$N$2*D163/Data!E$501+$O$2*E163/Data!F$501</f>
        <v>52453.216274987382</v>
      </c>
      <c r="I163" s="5">
        <f t="shared" si="2"/>
        <v>-2453.2162749873823</v>
      </c>
    </row>
    <row r="164" spans="1:9" x14ac:dyDescent="0.25">
      <c r="A164">
        <f>Data!A164</f>
        <v>162</v>
      </c>
      <c r="B164" s="4">
        <f>'Data with Vol Ests'!D$502*('Data with Vol Ests'!D164+('Data with Vol Ests'!D165-'Data with Vol Ests'!D164)*('Data with Vol Ests'!G$503/'Data with Vol Ests'!G165))/'Data with Vol Ests'!D164</f>
        <v>11144.961819258799</v>
      </c>
      <c r="C164" s="4">
        <f>'Data with Vol Ests'!I$502*('Data with Vol Ests'!I164+('Data with Vol Ests'!I165-'Data with Vol Ests'!I164)*('Data with Vol Ests'!L$503/'Data with Vol Ests'!L165))/'Data with Vol Ests'!I164</f>
        <v>5125.1985543966894</v>
      </c>
      <c r="D164" s="4">
        <f>'Data with Vol Ests'!N$502*('Data with Vol Ests'!N164+('Data with Vol Ests'!N165-'Data with Vol Ests'!N164)*('Data with Vol Ests'!Q$503/'Data with Vol Ests'!Q165))/'Data with Vol Ests'!N164</f>
        <v>4216.4631968059148</v>
      </c>
      <c r="E164" s="4">
        <f>'Data with Vol Ests'!S$502*('Data with Vol Ests'!S164+('Data with Vol Ests'!S165-'Data with Vol Ests'!S164)*('Data with Vol Ests'!V$503/'Data with Vol Ests'!V165))/'Data with Vol Ests'!S164</f>
        <v>11876.317145041154</v>
      </c>
      <c r="G164" s="5">
        <f>$L$2*B164/Data!C$501+$M$2*C164/Data!D$501+$N$2*D164/Data!E$501+$O$2*E164/Data!F$501</f>
        <v>50334.701579829532</v>
      </c>
      <c r="I164" s="5">
        <f t="shared" si="2"/>
        <v>-334.70157982953242</v>
      </c>
    </row>
    <row r="165" spans="1:9" x14ac:dyDescent="0.25">
      <c r="A165">
        <f>Data!A165</f>
        <v>163</v>
      </c>
      <c r="B165" s="4">
        <f>'Data with Vol Ests'!D$502*('Data with Vol Ests'!D165+('Data with Vol Ests'!D166-'Data with Vol Ests'!D165)*('Data with Vol Ests'!G$503/'Data with Vol Ests'!G166))/'Data with Vol Ests'!D165</f>
        <v>11094.441553262905</v>
      </c>
      <c r="C165" s="4">
        <f>'Data with Vol Ests'!I$502*('Data with Vol Ests'!I165+('Data with Vol Ests'!I166-'Data with Vol Ests'!I165)*('Data with Vol Ests'!L$503/'Data with Vol Ests'!L166))/'Data with Vol Ests'!I165</f>
        <v>4998.0699390598847</v>
      </c>
      <c r="D165" s="4">
        <f>'Data with Vol Ests'!N$502*('Data with Vol Ests'!N165+('Data with Vol Ests'!N166-'Data with Vol Ests'!N165)*('Data with Vol Ests'!Q$503/'Data with Vol Ests'!Q166))/'Data with Vol Ests'!N165</f>
        <v>4164.0216144122642</v>
      </c>
      <c r="E165" s="4">
        <f>'Data with Vol Ests'!S$502*('Data with Vol Ests'!S165+('Data with Vol Ests'!S166-'Data with Vol Ests'!S165)*('Data with Vol Ests'!V$503/'Data with Vol Ests'!V166))/'Data with Vol Ests'!S165</f>
        <v>12194.589176511177</v>
      </c>
      <c r="G165" s="5">
        <f>$L$2*B165/Data!C$501+$M$2*C165/Data!D$501+$N$2*D165/Data!E$501+$O$2*E165/Data!F$501</f>
        <v>50180.410082000482</v>
      </c>
      <c r="I165" s="5">
        <f t="shared" si="2"/>
        <v>-180.41008200048236</v>
      </c>
    </row>
    <row r="166" spans="1:9" x14ac:dyDescent="0.25">
      <c r="A166">
        <f>Data!A166</f>
        <v>164</v>
      </c>
      <c r="B166" s="4">
        <f>'Data with Vol Ests'!D$502*('Data with Vol Ests'!D166+('Data with Vol Ests'!D167-'Data with Vol Ests'!D166)*('Data with Vol Ests'!G$503/'Data with Vol Ests'!G167))/'Data with Vol Ests'!D166</f>
        <v>11033.436190736998</v>
      </c>
      <c r="C166" s="4">
        <f>'Data with Vol Ests'!I$502*('Data with Vol Ests'!I166+('Data with Vol Ests'!I167-'Data with Vol Ests'!I166)*('Data with Vol Ests'!L$503/'Data with Vol Ests'!L167))/'Data with Vol Ests'!I166</f>
        <v>5161.0056824018811</v>
      </c>
      <c r="D166" s="4">
        <f>'Data with Vol Ests'!N$502*('Data with Vol Ests'!N166+('Data with Vol Ests'!N167-'Data with Vol Ests'!N166)*('Data with Vol Ests'!Q$503/'Data with Vol Ests'!Q167))/'Data with Vol Ests'!N166</f>
        <v>4206.4576321446666</v>
      </c>
      <c r="E166" s="4">
        <f>'Data with Vol Ests'!S$502*('Data with Vol Ests'!S166+('Data with Vol Ests'!S167-'Data with Vol Ests'!S166)*('Data with Vol Ests'!V$503/'Data with Vol Ests'!V167))/'Data with Vol Ests'!S166</f>
        <v>11604.286904994997</v>
      </c>
      <c r="G166" s="5">
        <f>$L$2*B166/Data!C$501+$M$2*C166/Data!D$501+$N$2*D166/Data!E$501+$O$2*E166/Data!F$501</f>
        <v>49975.956452899147</v>
      </c>
      <c r="I166" s="5">
        <f t="shared" si="2"/>
        <v>24.043547100853175</v>
      </c>
    </row>
    <row r="167" spans="1:9" x14ac:dyDescent="0.25">
      <c r="A167">
        <f>Data!A167</f>
        <v>165</v>
      </c>
      <c r="B167" s="4">
        <f>'Data with Vol Ests'!D$502*('Data with Vol Ests'!D167+('Data with Vol Ests'!D168-'Data with Vol Ests'!D167)*('Data with Vol Ests'!G$503/'Data with Vol Ests'!G168))/'Data with Vol Ests'!D167</f>
        <v>11391.542090862065</v>
      </c>
      <c r="C167" s="4">
        <f>'Data with Vol Ests'!I$502*('Data with Vol Ests'!I167+('Data with Vol Ests'!I168-'Data with Vol Ests'!I167)*('Data with Vol Ests'!L$503/'Data with Vol Ests'!L168))/'Data with Vol Ests'!I167</f>
        <v>5397.217868947173</v>
      </c>
      <c r="D167" s="4">
        <f>'Data with Vol Ests'!N$502*('Data with Vol Ests'!N167+('Data with Vol Ests'!N168-'Data with Vol Ests'!N167)*('Data with Vol Ests'!Q$503/'Data with Vol Ests'!Q168))/'Data with Vol Ests'!N167</f>
        <v>4565.6490651061758</v>
      </c>
      <c r="E167" s="4">
        <f>'Data with Vol Ests'!S$502*('Data with Vol Ests'!S167+('Data with Vol Ests'!S168-'Data with Vol Ests'!S167)*('Data with Vol Ests'!V$503/'Data with Vol Ests'!V168))/'Data with Vol Ests'!S167</f>
        <v>12111.183247461046</v>
      </c>
      <c r="G167" s="5">
        <f>$L$2*B167/Data!C$501+$M$2*C167/Data!D$501+$N$2*D167/Data!E$501+$O$2*E167/Data!F$501</f>
        <v>52502.691745541175</v>
      </c>
      <c r="I167" s="5">
        <f t="shared" si="2"/>
        <v>-2502.6917455411749</v>
      </c>
    </row>
    <row r="168" spans="1:9" x14ac:dyDescent="0.25">
      <c r="A168">
        <f>Data!A168</f>
        <v>166</v>
      </c>
      <c r="B168" s="4">
        <f>'Data with Vol Ests'!D$502*('Data with Vol Ests'!D168+('Data with Vol Ests'!D169-'Data with Vol Ests'!D168)*('Data with Vol Ests'!G$503/'Data with Vol Ests'!G169))/'Data with Vol Ests'!D168</f>
        <v>10923.788396123622</v>
      </c>
      <c r="C168" s="4">
        <f>'Data with Vol Ests'!I$502*('Data with Vol Ests'!I168+('Data with Vol Ests'!I169-'Data with Vol Ests'!I168)*('Data with Vol Ests'!L$503/'Data with Vol Ests'!L169))/'Data with Vol Ests'!I168</f>
        <v>5166.8498264232876</v>
      </c>
      <c r="D168" s="4">
        <f>'Data with Vol Ests'!N$502*('Data with Vol Ests'!N168+('Data with Vol Ests'!N169-'Data with Vol Ests'!N168)*('Data with Vol Ests'!Q$503/'Data with Vol Ests'!Q169))/'Data with Vol Ests'!N168</f>
        <v>4172.1501223910736</v>
      </c>
      <c r="E168" s="4">
        <f>'Data with Vol Ests'!S$502*('Data with Vol Ests'!S168+('Data with Vol Ests'!S169-'Data with Vol Ests'!S168)*('Data with Vol Ests'!V$503/'Data with Vol Ests'!V169))/'Data with Vol Ests'!S168</f>
        <v>12010.224349130109</v>
      </c>
      <c r="G168" s="5">
        <f>$L$2*B168/Data!C$501+$M$2*C168/Data!D$501+$N$2*D168/Data!E$501+$O$2*E168/Data!F$501</f>
        <v>50311.093052157637</v>
      </c>
      <c r="I168" s="5">
        <f t="shared" si="2"/>
        <v>-311.09305215763743</v>
      </c>
    </row>
    <row r="169" spans="1:9" x14ac:dyDescent="0.25">
      <c r="A169">
        <f>Data!A169</f>
        <v>167</v>
      </c>
      <c r="B169" s="4">
        <f>'Data with Vol Ests'!D$502*('Data with Vol Ests'!D169+('Data with Vol Ests'!D170-'Data with Vol Ests'!D169)*('Data with Vol Ests'!G$503/'Data with Vol Ests'!G170))/'Data with Vol Ests'!D169</f>
        <v>11102.956768589596</v>
      </c>
      <c r="C169" s="4">
        <f>'Data with Vol Ests'!I$502*('Data with Vol Ests'!I169+('Data with Vol Ests'!I170-'Data with Vol Ests'!I169)*('Data with Vol Ests'!L$503/'Data with Vol Ests'!L170))/'Data with Vol Ests'!I169</f>
        <v>4971.0298938480646</v>
      </c>
      <c r="D169" s="4">
        <f>'Data with Vol Ests'!N$502*('Data with Vol Ests'!N169+('Data with Vol Ests'!N170-'Data with Vol Ests'!N169)*('Data with Vol Ests'!Q$503/'Data with Vol Ests'!Q170))/'Data with Vol Ests'!N169</f>
        <v>4144.1348562129906</v>
      </c>
      <c r="E169" s="4">
        <f>'Data with Vol Ests'!S$502*('Data with Vol Ests'!S169+('Data with Vol Ests'!S170-'Data with Vol Ests'!S169)*('Data with Vol Ests'!V$503/'Data with Vol Ests'!V170))/'Data with Vol Ests'!S169</f>
        <v>12001.457772706048</v>
      </c>
      <c r="G169" s="5">
        <f>$L$2*B169/Data!C$501+$M$2*C169/Data!D$501+$N$2*D169/Data!E$501+$O$2*E169/Data!F$501</f>
        <v>49821.223036654083</v>
      </c>
      <c r="I169" s="5">
        <f t="shared" si="2"/>
        <v>178.77696334591747</v>
      </c>
    </row>
    <row r="170" spans="1:9" x14ac:dyDescent="0.25">
      <c r="A170">
        <f>Data!A170</f>
        <v>168</v>
      </c>
      <c r="B170" s="4">
        <f>'Data with Vol Ests'!D$502*('Data with Vol Ests'!D170+('Data with Vol Ests'!D171-'Data with Vol Ests'!D170)*('Data with Vol Ests'!G$503/'Data with Vol Ests'!G171))/'Data with Vol Ests'!D170</f>
        <v>11343.618293863678</v>
      </c>
      <c r="C170" s="4">
        <f>'Data with Vol Ests'!I$502*('Data with Vol Ests'!I170+('Data with Vol Ests'!I171-'Data with Vol Ests'!I170)*('Data with Vol Ests'!L$503/'Data with Vol Ests'!L171))/'Data with Vol Ests'!I170</f>
        <v>5339.4626260454279</v>
      </c>
      <c r="D170" s="4">
        <f>'Data with Vol Ests'!N$502*('Data with Vol Ests'!N170+('Data with Vol Ests'!N171-'Data with Vol Ests'!N170)*('Data with Vol Ests'!Q$503/'Data with Vol Ests'!Q171))/'Data with Vol Ests'!N170</f>
        <v>4394.4908161179192</v>
      </c>
      <c r="E170" s="4">
        <f>'Data with Vol Ests'!S$502*('Data with Vol Ests'!S170+('Data with Vol Ests'!S171-'Data with Vol Ests'!S170)*('Data with Vol Ests'!V$503/'Data with Vol Ests'!V171))/'Data with Vol Ests'!S170</f>
        <v>11687.809525343944</v>
      </c>
      <c r="G170" s="5">
        <f>$L$2*B170/Data!C$501+$M$2*C170/Data!D$501+$N$2*D170/Data!E$501+$O$2*E170/Data!F$501</f>
        <v>51348.229738509115</v>
      </c>
      <c r="I170" s="5">
        <f t="shared" si="2"/>
        <v>-1348.2297385091151</v>
      </c>
    </row>
    <row r="171" spans="1:9" x14ac:dyDescent="0.25">
      <c r="A171">
        <f>Data!A171</f>
        <v>169</v>
      </c>
      <c r="B171" s="4">
        <f>'Data with Vol Ests'!D$502*('Data with Vol Ests'!D171+('Data with Vol Ests'!D172-'Data with Vol Ests'!D171)*('Data with Vol Ests'!G$503/'Data with Vol Ests'!G172))/'Data with Vol Ests'!D171</f>
        <v>11057.861763319625</v>
      </c>
      <c r="C171" s="4">
        <f>'Data with Vol Ests'!I$502*('Data with Vol Ests'!I171+('Data with Vol Ests'!I172-'Data with Vol Ests'!I171)*('Data with Vol Ests'!L$503/'Data with Vol Ests'!L172))/'Data with Vol Ests'!I171</f>
        <v>5230.5129068620663</v>
      </c>
      <c r="D171" s="4">
        <f>'Data with Vol Ests'!N$502*('Data with Vol Ests'!N171+('Data with Vol Ests'!N172-'Data with Vol Ests'!N171)*('Data with Vol Ests'!Q$503/'Data with Vol Ests'!Q172))/'Data with Vol Ests'!N171</f>
        <v>4219.1330875361145</v>
      </c>
      <c r="E171" s="4">
        <f>'Data with Vol Ests'!S$502*('Data with Vol Ests'!S171+('Data with Vol Ests'!S172-'Data with Vol Ests'!S171)*('Data with Vol Ests'!V$503/'Data with Vol Ests'!V172))/'Data with Vol Ests'!S171</f>
        <v>12287.982259891143</v>
      </c>
      <c r="G171" s="5">
        <f>$L$2*B171/Data!C$501+$M$2*C171/Data!D$501+$N$2*D171/Data!E$501+$O$2*E171/Data!F$501</f>
        <v>51080.440911655052</v>
      </c>
      <c r="I171" s="5">
        <f t="shared" si="2"/>
        <v>-1080.4409116550523</v>
      </c>
    </row>
    <row r="172" spans="1:9" x14ac:dyDescent="0.25">
      <c r="A172">
        <f>Data!A172</f>
        <v>170</v>
      </c>
      <c r="B172" s="4">
        <f>'Data with Vol Ests'!D$502*('Data with Vol Ests'!D172+('Data with Vol Ests'!D173-'Data with Vol Ests'!D172)*('Data with Vol Ests'!G$503/'Data with Vol Ests'!G173))/'Data with Vol Ests'!D172</f>
        <v>11057.941090531222</v>
      </c>
      <c r="C172" s="4">
        <f>'Data with Vol Ests'!I$502*('Data with Vol Ests'!I172+('Data with Vol Ests'!I173-'Data with Vol Ests'!I172)*('Data with Vol Ests'!L$503/'Data with Vol Ests'!L173))/'Data with Vol Ests'!I172</f>
        <v>4957.4942477074719</v>
      </c>
      <c r="D172" s="4">
        <f>'Data with Vol Ests'!N$502*('Data with Vol Ests'!N172+('Data with Vol Ests'!N173-'Data with Vol Ests'!N172)*('Data with Vol Ests'!Q$503/'Data with Vol Ests'!Q173))/'Data with Vol Ests'!N172</f>
        <v>4188.7778758825471</v>
      </c>
      <c r="E172" s="4">
        <f>'Data with Vol Ests'!S$502*('Data with Vol Ests'!S172+('Data with Vol Ests'!S173-'Data with Vol Ests'!S172)*('Data with Vol Ests'!V$503/'Data with Vol Ests'!V173))/'Data with Vol Ests'!S172</f>
        <v>11965.497276266266</v>
      </c>
      <c r="G172" s="5">
        <f>$L$2*B172/Data!C$501+$M$2*C172/Data!D$501+$N$2*D172/Data!E$501+$O$2*E172/Data!F$501</f>
        <v>49803.770478533799</v>
      </c>
      <c r="I172" s="5">
        <f t="shared" si="2"/>
        <v>196.22952146620082</v>
      </c>
    </row>
    <row r="173" spans="1:9" x14ac:dyDescent="0.25">
      <c r="A173">
        <f>Data!A173</f>
        <v>171</v>
      </c>
      <c r="B173" s="4">
        <f>'Data with Vol Ests'!D$502*('Data with Vol Ests'!D173+('Data with Vol Ests'!D174-'Data with Vol Ests'!D173)*('Data with Vol Ests'!G$503/'Data with Vol Ests'!G174))/'Data with Vol Ests'!D173</f>
        <v>11236.198859514156</v>
      </c>
      <c r="C173" s="4">
        <f>'Data with Vol Ests'!I$502*('Data with Vol Ests'!I173+('Data with Vol Ests'!I174-'Data with Vol Ests'!I173)*('Data with Vol Ests'!L$503/'Data with Vol Ests'!L174))/'Data with Vol Ests'!I173</f>
        <v>5497.6101967232016</v>
      </c>
      <c r="D173" s="4">
        <f>'Data with Vol Ests'!N$502*('Data with Vol Ests'!N173+('Data with Vol Ests'!N174-'Data with Vol Ests'!N173)*('Data with Vol Ests'!Q$503/'Data with Vol Ests'!Q174))/'Data with Vol Ests'!N173</f>
        <v>4399.5045595158363</v>
      </c>
      <c r="E173" s="4">
        <f>'Data with Vol Ests'!S$502*('Data with Vol Ests'!S173+('Data with Vol Ests'!S174-'Data with Vol Ests'!S173)*('Data with Vol Ests'!V$503/'Data with Vol Ests'!V174))/'Data with Vol Ests'!S173</f>
        <v>11998.310926850558</v>
      </c>
      <c r="G173" s="5">
        <f>$L$2*B173/Data!C$501+$M$2*C173/Data!D$501+$N$2*D173/Data!E$501+$O$2*E173/Data!F$501</f>
        <v>52111.16710843199</v>
      </c>
      <c r="I173" s="5">
        <f t="shared" si="2"/>
        <v>-2111.1671084319896</v>
      </c>
    </row>
    <row r="174" spans="1:9" x14ac:dyDescent="0.25">
      <c r="A174">
        <f>Data!A174</f>
        <v>172</v>
      </c>
      <c r="B174" s="4">
        <f>'Data with Vol Ests'!D$502*('Data with Vol Ests'!D174+('Data with Vol Ests'!D175-'Data with Vol Ests'!D174)*('Data with Vol Ests'!G$503/'Data with Vol Ests'!G175))/'Data with Vol Ests'!D174</f>
        <v>11249.091302003942</v>
      </c>
      <c r="C174" s="4">
        <f>'Data with Vol Ests'!I$502*('Data with Vol Ests'!I174+('Data with Vol Ests'!I175-'Data with Vol Ests'!I174)*('Data with Vol Ests'!L$503/'Data with Vol Ests'!L175))/'Data with Vol Ests'!I174</f>
        <v>5469.0778728995074</v>
      </c>
      <c r="D174" s="4">
        <f>'Data with Vol Ests'!N$502*('Data with Vol Ests'!N174+('Data with Vol Ests'!N175-'Data with Vol Ests'!N174)*('Data with Vol Ests'!Q$503/'Data with Vol Ests'!Q175))/'Data with Vol Ests'!N174</f>
        <v>4351.0502611271086</v>
      </c>
      <c r="E174" s="4">
        <f>'Data with Vol Ests'!S$502*('Data with Vol Ests'!S174+('Data with Vol Ests'!S175-'Data with Vol Ests'!S174)*('Data with Vol Ests'!V$503/'Data with Vol Ests'!V175))/'Data with Vol Ests'!S174</f>
        <v>12417.961231968304</v>
      </c>
      <c r="G174" s="5">
        <f>$L$2*B174/Data!C$501+$M$2*C174/Data!D$501+$N$2*D174/Data!E$501+$O$2*E174/Data!F$501</f>
        <v>52440.904403453649</v>
      </c>
      <c r="I174" s="5">
        <f t="shared" si="2"/>
        <v>-2440.9044034536491</v>
      </c>
    </row>
    <row r="175" spans="1:9" x14ac:dyDescent="0.25">
      <c r="A175">
        <f>Data!A175</f>
        <v>173</v>
      </c>
      <c r="B175" s="4">
        <f>'Data with Vol Ests'!D$502*('Data with Vol Ests'!D175+('Data with Vol Ests'!D176-'Data with Vol Ests'!D175)*('Data with Vol Ests'!G$503/'Data with Vol Ests'!G176))/'Data with Vol Ests'!D175</f>
        <v>11146.43841121987</v>
      </c>
      <c r="C175" s="4">
        <f>'Data with Vol Ests'!I$502*('Data with Vol Ests'!I175+('Data with Vol Ests'!I176-'Data with Vol Ests'!I175)*('Data with Vol Ests'!L$503/'Data with Vol Ests'!L176))/'Data with Vol Ests'!I175</f>
        <v>5193.9423435250992</v>
      </c>
      <c r="D175" s="4">
        <f>'Data with Vol Ests'!N$502*('Data with Vol Ests'!N175+('Data with Vol Ests'!N176-'Data with Vol Ests'!N175)*('Data with Vol Ests'!Q$503/'Data with Vol Ests'!Q176))/'Data with Vol Ests'!N175</f>
        <v>4275.845895128693</v>
      </c>
      <c r="E175" s="4">
        <f>'Data with Vol Ests'!S$502*('Data with Vol Ests'!S175+('Data with Vol Ests'!S176-'Data with Vol Ests'!S175)*('Data with Vol Ests'!V$503/'Data with Vol Ests'!V176))/'Data with Vol Ests'!S175</f>
        <v>12138.259516037975</v>
      </c>
      <c r="G175" s="5">
        <f>$L$2*B175/Data!C$501+$M$2*C175/Data!D$501+$N$2*D175/Data!E$501+$O$2*E175/Data!F$501</f>
        <v>51007.070939969075</v>
      </c>
      <c r="I175" s="5">
        <f t="shared" si="2"/>
        <v>-1007.070939969075</v>
      </c>
    </row>
    <row r="176" spans="1:9" x14ac:dyDescent="0.25">
      <c r="A176">
        <f>Data!A176</f>
        <v>174</v>
      </c>
      <c r="B176" s="4">
        <f>'Data with Vol Ests'!D$502*('Data with Vol Ests'!D176+('Data with Vol Ests'!D177-'Data with Vol Ests'!D176)*('Data with Vol Ests'!G$503/'Data with Vol Ests'!G177))/'Data with Vol Ests'!D176</f>
        <v>10678.672557381837</v>
      </c>
      <c r="C176" s="4">
        <f>'Data with Vol Ests'!I$502*('Data with Vol Ests'!I176+('Data with Vol Ests'!I177-'Data with Vol Ests'!I176)*('Data with Vol Ests'!L$503/'Data with Vol Ests'!L177))/'Data with Vol Ests'!I176</f>
        <v>5093.6079521802585</v>
      </c>
      <c r="D176" s="4">
        <f>'Data with Vol Ests'!N$502*('Data with Vol Ests'!N176+('Data with Vol Ests'!N177-'Data with Vol Ests'!N176)*('Data with Vol Ests'!Q$503/'Data with Vol Ests'!Q177))/'Data with Vol Ests'!N176</f>
        <v>4112.9904248446537</v>
      </c>
      <c r="E176" s="4">
        <f>'Data with Vol Ests'!S$502*('Data with Vol Ests'!S176+('Data with Vol Ests'!S177-'Data with Vol Ests'!S176)*('Data with Vol Ests'!V$503/'Data with Vol Ests'!V177))/'Data with Vol Ests'!S176</f>
        <v>11989.946741219974</v>
      </c>
      <c r="G176" s="5">
        <f>$L$2*B176/Data!C$501+$M$2*C176/Data!D$501+$N$2*D176/Data!E$501+$O$2*E176/Data!F$501</f>
        <v>49700.169975641824</v>
      </c>
      <c r="I176" s="5">
        <f t="shared" si="2"/>
        <v>299.83002435817616</v>
      </c>
    </row>
    <row r="177" spans="1:9" x14ac:dyDescent="0.25">
      <c r="A177">
        <f>Data!A177</f>
        <v>175</v>
      </c>
      <c r="B177" s="4">
        <f>'Data with Vol Ests'!D$502*('Data with Vol Ests'!D177+('Data with Vol Ests'!D178-'Data with Vol Ests'!D177)*('Data with Vol Ests'!G$503/'Data with Vol Ests'!G178))/'Data with Vol Ests'!D177</f>
        <v>11276.674924487063</v>
      </c>
      <c r="C177" s="4">
        <f>'Data with Vol Ests'!I$502*('Data with Vol Ests'!I177+('Data with Vol Ests'!I178-'Data with Vol Ests'!I177)*('Data with Vol Ests'!L$503/'Data with Vol Ests'!L178))/'Data with Vol Ests'!I177</f>
        <v>5373.0076774911895</v>
      </c>
      <c r="D177" s="4">
        <f>'Data with Vol Ests'!N$502*('Data with Vol Ests'!N177+('Data with Vol Ests'!N178-'Data with Vol Ests'!N177)*('Data with Vol Ests'!Q$503/'Data with Vol Ests'!Q178))/'Data with Vol Ests'!N177</f>
        <v>4340.102730584953</v>
      </c>
      <c r="E177" s="4">
        <f>'Data with Vol Ests'!S$502*('Data with Vol Ests'!S177+('Data with Vol Ests'!S178-'Data with Vol Ests'!S177)*('Data with Vol Ests'!V$503/'Data with Vol Ests'!V178))/'Data with Vol Ests'!S177</f>
        <v>11720.790944946673</v>
      </c>
      <c r="G177" s="5">
        <f>$L$2*B177/Data!C$501+$M$2*C177/Data!D$501+$N$2*D177/Data!E$501+$O$2*E177/Data!F$501</f>
        <v>51293.786609631599</v>
      </c>
      <c r="I177" s="5">
        <f t="shared" si="2"/>
        <v>-1293.7866096315993</v>
      </c>
    </row>
    <row r="178" spans="1:9" x14ac:dyDescent="0.25">
      <c r="A178">
        <f>Data!A178</f>
        <v>176</v>
      </c>
      <c r="B178" s="4">
        <f>'Data with Vol Ests'!D$502*('Data with Vol Ests'!D178+('Data with Vol Ests'!D179-'Data with Vol Ests'!D178)*('Data with Vol Ests'!G$503/'Data with Vol Ests'!G179))/'Data with Vol Ests'!D178</f>
        <v>11068.439369578457</v>
      </c>
      <c r="C178" s="4">
        <f>'Data with Vol Ests'!I$502*('Data with Vol Ests'!I178+('Data with Vol Ests'!I179-'Data with Vol Ests'!I178)*('Data with Vol Ests'!L$503/'Data with Vol Ests'!L179))/'Data with Vol Ests'!I178</f>
        <v>5154.0181843847422</v>
      </c>
      <c r="D178" s="4">
        <f>'Data with Vol Ests'!N$502*('Data with Vol Ests'!N178+('Data with Vol Ests'!N179-'Data with Vol Ests'!N178)*('Data with Vol Ests'!Q$503/'Data with Vol Ests'!Q179))/'Data with Vol Ests'!N178</f>
        <v>4153.7295821342623</v>
      </c>
      <c r="E178" s="4">
        <f>'Data with Vol Ests'!S$502*('Data with Vol Ests'!S178+('Data with Vol Ests'!S179-'Data with Vol Ests'!S178)*('Data with Vol Ests'!V$503/'Data with Vol Ests'!V179))/'Data with Vol Ests'!S178</f>
        <v>12199.846431369553</v>
      </c>
      <c r="G178" s="5">
        <f>$L$2*B178/Data!C$501+$M$2*C178/Data!D$501+$N$2*D178/Data!E$501+$O$2*E178/Data!F$501</f>
        <v>50596.952696600238</v>
      </c>
      <c r="I178" s="5">
        <f t="shared" si="2"/>
        <v>-596.95269660023769</v>
      </c>
    </row>
    <row r="179" spans="1:9" x14ac:dyDescent="0.25">
      <c r="A179">
        <f>Data!A179</f>
        <v>177</v>
      </c>
      <c r="B179" s="4">
        <f>'Data with Vol Ests'!D$502*('Data with Vol Ests'!D179+('Data with Vol Ests'!D180-'Data with Vol Ests'!D179)*('Data with Vol Ests'!G$503/'Data with Vol Ests'!G180))/'Data with Vol Ests'!D179</f>
        <v>11106.712377591821</v>
      </c>
      <c r="C179" s="4">
        <f>'Data with Vol Ests'!I$502*('Data with Vol Ests'!I179+('Data with Vol Ests'!I180-'Data with Vol Ests'!I179)*('Data with Vol Ests'!L$503/'Data with Vol Ests'!L180))/'Data with Vol Ests'!I179</f>
        <v>5255.4368193466289</v>
      </c>
      <c r="D179" s="4">
        <f>'Data with Vol Ests'!N$502*('Data with Vol Ests'!N179+('Data with Vol Ests'!N180-'Data with Vol Ests'!N179)*('Data with Vol Ests'!Q$503/'Data with Vol Ests'!Q180))/'Data with Vol Ests'!N179</f>
        <v>4299.9158178832104</v>
      </c>
      <c r="E179" s="4">
        <f>'Data with Vol Ests'!S$502*('Data with Vol Ests'!S179+('Data with Vol Ests'!S180-'Data with Vol Ests'!S179)*('Data with Vol Ests'!V$503/'Data with Vol Ests'!V180))/'Data with Vol Ests'!S179</f>
        <v>11746.634912028561</v>
      </c>
      <c r="G179" s="5">
        <f>$L$2*B179/Data!C$501+$M$2*C179/Data!D$501+$N$2*D179/Data!E$501+$O$2*E179/Data!F$501</f>
        <v>50725.0123023747</v>
      </c>
      <c r="I179" s="5">
        <f t="shared" si="2"/>
        <v>-725.01230237470008</v>
      </c>
    </row>
    <row r="180" spans="1:9" x14ac:dyDescent="0.25">
      <c r="A180">
        <f>Data!A180</f>
        <v>178</v>
      </c>
      <c r="B180" s="4">
        <f>'Data with Vol Ests'!D$502*('Data with Vol Ests'!D180+('Data with Vol Ests'!D181-'Data with Vol Ests'!D180)*('Data with Vol Ests'!G$503/'Data with Vol Ests'!G181))/'Data with Vol Ests'!D180</f>
        <v>11261.172832829194</v>
      </c>
      <c r="C180" s="4">
        <f>'Data with Vol Ests'!I$502*('Data with Vol Ests'!I180+('Data with Vol Ests'!I181-'Data with Vol Ests'!I180)*('Data with Vol Ests'!L$503/'Data with Vol Ests'!L181))/'Data with Vol Ests'!I180</f>
        <v>5154.308568927283</v>
      </c>
      <c r="D180" s="4">
        <f>'Data with Vol Ests'!N$502*('Data with Vol Ests'!N180+('Data with Vol Ests'!N181-'Data with Vol Ests'!N180)*('Data with Vol Ests'!Q$503/'Data with Vol Ests'!Q181))/'Data with Vol Ests'!N180</f>
        <v>4124.1073715843295</v>
      </c>
      <c r="E180" s="4">
        <f>'Data with Vol Ests'!S$502*('Data with Vol Ests'!S180+('Data with Vol Ests'!S181-'Data with Vol Ests'!S180)*('Data with Vol Ests'!V$503/'Data with Vol Ests'!V181))/'Data with Vol Ests'!S180</f>
        <v>12031.943714090783</v>
      </c>
      <c r="G180" s="5">
        <f>$L$2*B180/Data!C$501+$M$2*C180/Data!D$501+$N$2*D180/Data!E$501+$O$2*E180/Data!F$501</f>
        <v>50495.969861675549</v>
      </c>
      <c r="I180" s="5">
        <f t="shared" si="2"/>
        <v>-495.9698616755486</v>
      </c>
    </row>
    <row r="181" spans="1:9" x14ac:dyDescent="0.25">
      <c r="A181">
        <f>Data!A181</f>
        <v>179</v>
      </c>
      <c r="B181" s="4">
        <f>'Data with Vol Ests'!D$502*('Data with Vol Ests'!D181+('Data with Vol Ests'!D182-'Data with Vol Ests'!D181)*('Data with Vol Ests'!G$503/'Data with Vol Ests'!G182))/'Data with Vol Ests'!D181</f>
        <v>10997.445470638244</v>
      </c>
      <c r="C181" s="4">
        <f>'Data with Vol Ests'!I$502*('Data with Vol Ests'!I181+('Data with Vol Ests'!I182-'Data with Vol Ests'!I181)*('Data with Vol Ests'!L$503/'Data with Vol Ests'!L182))/'Data with Vol Ests'!I181</f>
        <v>5295.3202181983488</v>
      </c>
      <c r="D181" s="4">
        <f>'Data with Vol Ests'!N$502*('Data with Vol Ests'!N181+('Data with Vol Ests'!N182-'Data with Vol Ests'!N181)*('Data with Vol Ests'!Q$503/'Data with Vol Ests'!Q182))/'Data with Vol Ests'!N181</f>
        <v>4256.8894079336542</v>
      </c>
      <c r="E181" s="4">
        <f>'Data with Vol Ests'!S$502*('Data with Vol Ests'!S181+('Data with Vol Ests'!S182-'Data with Vol Ests'!S181)*('Data with Vol Ests'!V$503/'Data with Vol Ests'!V182))/'Data with Vol Ests'!S181</f>
        <v>11956.014288320053</v>
      </c>
      <c r="G181" s="5">
        <f>$L$2*B181/Data!C$501+$M$2*C181/Data!D$501+$N$2*D181/Data!E$501+$O$2*E181/Data!F$501</f>
        <v>50896.147466787603</v>
      </c>
      <c r="I181" s="5">
        <f t="shared" si="2"/>
        <v>-896.14746678760275</v>
      </c>
    </row>
    <row r="182" spans="1:9" x14ac:dyDescent="0.25">
      <c r="A182">
        <f>Data!A182</f>
        <v>180</v>
      </c>
      <c r="B182" s="4">
        <f>'Data with Vol Ests'!D$502*('Data with Vol Ests'!D182+('Data with Vol Ests'!D183-'Data with Vol Ests'!D182)*('Data with Vol Ests'!G$503/'Data with Vol Ests'!G183))/'Data with Vol Ests'!D182</f>
        <v>11206.607926771489</v>
      </c>
      <c r="C182" s="4">
        <f>'Data with Vol Ests'!I$502*('Data with Vol Ests'!I182+('Data with Vol Ests'!I183-'Data with Vol Ests'!I182)*('Data with Vol Ests'!L$503/'Data with Vol Ests'!L183))/'Data with Vol Ests'!I182</f>
        <v>5514.5952665540726</v>
      </c>
      <c r="D182" s="4">
        <f>'Data with Vol Ests'!N$502*('Data with Vol Ests'!N182+('Data with Vol Ests'!N183-'Data with Vol Ests'!N182)*('Data with Vol Ests'!Q$503/'Data with Vol Ests'!Q183))/'Data with Vol Ests'!N182</f>
        <v>4482.7167005581141</v>
      </c>
      <c r="E182" s="4">
        <f>'Data with Vol Ests'!S$502*('Data with Vol Ests'!S182+('Data with Vol Ests'!S183-'Data with Vol Ests'!S182)*('Data with Vol Ests'!V$503/'Data with Vol Ests'!V183))/'Data with Vol Ests'!S182</f>
        <v>11833.975218252686</v>
      </c>
      <c r="G182" s="5">
        <f>$L$2*B182/Data!C$501+$M$2*C182/Data!D$501+$N$2*D182/Data!E$501+$O$2*E182/Data!F$501</f>
        <v>52132.601045820782</v>
      </c>
      <c r="I182" s="5">
        <f t="shared" si="2"/>
        <v>-2132.601045820782</v>
      </c>
    </row>
    <row r="183" spans="1:9" x14ac:dyDescent="0.25">
      <c r="A183">
        <f>Data!A183</f>
        <v>181</v>
      </c>
      <c r="B183" s="4">
        <f>'Data with Vol Ests'!D$502*('Data with Vol Ests'!D183+('Data with Vol Ests'!D184-'Data with Vol Ests'!D183)*('Data with Vol Ests'!G$503/'Data with Vol Ests'!G184))/'Data with Vol Ests'!D183</f>
        <v>10990.589789436664</v>
      </c>
      <c r="C183" s="4">
        <f>'Data with Vol Ests'!I$502*('Data with Vol Ests'!I183+('Data with Vol Ests'!I184-'Data with Vol Ests'!I183)*('Data with Vol Ests'!L$503/'Data with Vol Ests'!L184))/'Data with Vol Ests'!I183</f>
        <v>5178.161500684153</v>
      </c>
      <c r="D183" s="4">
        <f>'Data with Vol Ests'!N$502*('Data with Vol Ests'!N183+('Data with Vol Ests'!N184-'Data with Vol Ests'!N183)*('Data with Vol Ests'!Q$503/'Data with Vol Ests'!Q184))/'Data with Vol Ests'!N183</f>
        <v>4191.9517595022344</v>
      </c>
      <c r="E183" s="4">
        <f>'Data with Vol Ests'!S$502*('Data with Vol Ests'!S183+('Data with Vol Ests'!S184-'Data with Vol Ests'!S183)*('Data with Vol Ests'!V$503/'Data with Vol Ests'!V184))/'Data with Vol Ests'!S183</f>
        <v>12289.167800081766</v>
      </c>
      <c r="G183" s="5">
        <f>$L$2*B183/Data!C$501+$M$2*C183/Data!D$501+$N$2*D183/Data!E$501+$O$2*E183/Data!F$501</f>
        <v>50799.595407120731</v>
      </c>
      <c r="I183" s="5">
        <f t="shared" si="2"/>
        <v>-799.59540712073067</v>
      </c>
    </row>
    <row r="184" spans="1:9" x14ac:dyDescent="0.25">
      <c r="A184">
        <f>Data!A184</f>
        <v>182</v>
      </c>
      <c r="B184" s="4">
        <f>'Data with Vol Ests'!D$502*('Data with Vol Ests'!D184+('Data with Vol Ests'!D185-'Data with Vol Ests'!D184)*('Data with Vol Ests'!G$503/'Data with Vol Ests'!G185))/'Data with Vol Ests'!D184</f>
        <v>11015.19957357786</v>
      </c>
      <c r="C184" s="4">
        <f>'Data with Vol Ests'!I$502*('Data with Vol Ests'!I184+('Data with Vol Ests'!I185-'Data with Vol Ests'!I184)*('Data with Vol Ests'!L$503/'Data with Vol Ests'!L185))/'Data with Vol Ests'!I184</f>
        <v>5049.8221270799386</v>
      </c>
      <c r="D184" s="4">
        <f>'Data with Vol Ests'!N$502*('Data with Vol Ests'!N184+('Data with Vol Ests'!N185-'Data with Vol Ests'!N184)*('Data with Vol Ests'!Q$503/'Data with Vol Ests'!Q185))/'Data with Vol Ests'!N184</f>
        <v>4226.1932229265631</v>
      </c>
      <c r="E184" s="4">
        <f>'Data with Vol Ests'!S$502*('Data with Vol Ests'!S184+('Data with Vol Ests'!S185-'Data with Vol Ests'!S184)*('Data with Vol Ests'!V$503/'Data with Vol Ests'!V185))/'Data with Vol Ests'!S184</f>
        <v>12223.455881608579</v>
      </c>
      <c r="G184" s="5">
        <f>$L$2*B184/Data!C$501+$M$2*C184/Data!D$501+$N$2*D184/Data!E$501+$O$2*E184/Data!F$501</f>
        <v>50446.395216285564</v>
      </c>
      <c r="I184" s="5">
        <f t="shared" si="2"/>
        <v>-446.39521628556395</v>
      </c>
    </row>
    <row r="185" spans="1:9" x14ac:dyDescent="0.25">
      <c r="A185">
        <f>Data!A185</f>
        <v>183</v>
      </c>
      <c r="B185" s="4">
        <f>'Data with Vol Ests'!D$502*('Data with Vol Ests'!D185+('Data with Vol Ests'!D186-'Data with Vol Ests'!D185)*('Data with Vol Ests'!G$503/'Data with Vol Ests'!G186))/'Data with Vol Ests'!D185</f>
        <v>10988.071123926295</v>
      </c>
      <c r="C185" s="4">
        <f>'Data with Vol Ests'!I$502*('Data with Vol Ests'!I185+('Data with Vol Ests'!I186-'Data with Vol Ests'!I185)*('Data with Vol Ests'!L$503/'Data with Vol Ests'!L186))/'Data with Vol Ests'!I185</f>
        <v>5245.8830614717144</v>
      </c>
      <c r="D185" s="4">
        <f>'Data with Vol Ests'!N$502*('Data with Vol Ests'!N185+('Data with Vol Ests'!N186-'Data with Vol Ests'!N185)*('Data with Vol Ests'!Q$503/'Data with Vol Ests'!Q186))/'Data with Vol Ests'!N185</f>
        <v>4330.4072007188806</v>
      </c>
      <c r="E185" s="4">
        <f>'Data with Vol Ests'!S$502*('Data with Vol Ests'!S185+('Data with Vol Ests'!S186-'Data with Vol Ests'!S185)*('Data with Vol Ests'!V$503/'Data with Vol Ests'!V186))/'Data with Vol Ests'!S185</f>
        <v>12050.911516452903</v>
      </c>
      <c r="G185" s="5">
        <f>$L$2*B185/Data!C$501+$M$2*C185/Data!D$501+$N$2*D185/Data!E$501+$O$2*E185/Data!F$501</f>
        <v>51038.132023387057</v>
      </c>
      <c r="I185" s="5">
        <f t="shared" si="2"/>
        <v>-1038.1320233870574</v>
      </c>
    </row>
    <row r="186" spans="1:9" x14ac:dyDescent="0.25">
      <c r="A186">
        <f>Data!A186</f>
        <v>184</v>
      </c>
      <c r="B186" s="4">
        <f>'Data with Vol Ests'!D$502*('Data with Vol Ests'!D186+('Data with Vol Ests'!D187-'Data with Vol Ests'!D186)*('Data with Vol Ests'!G$503/'Data with Vol Ests'!G187))/'Data with Vol Ests'!D186</f>
        <v>10818.039907671988</v>
      </c>
      <c r="C186" s="4">
        <f>'Data with Vol Ests'!I$502*('Data with Vol Ests'!I186+('Data with Vol Ests'!I187-'Data with Vol Ests'!I186)*('Data with Vol Ests'!L$503/'Data with Vol Ests'!L187))/'Data with Vol Ests'!I186</f>
        <v>4928.7978910631027</v>
      </c>
      <c r="D186" s="4">
        <f>'Data with Vol Ests'!N$502*('Data with Vol Ests'!N186+('Data with Vol Ests'!N187-'Data with Vol Ests'!N186)*('Data with Vol Ests'!Q$503/'Data with Vol Ests'!Q187))/'Data with Vol Ests'!N186</f>
        <v>3978.7330514777527</v>
      </c>
      <c r="E186" s="4">
        <f>'Data with Vol Ests'!S$502*('Data with Vol Ests'!S186+('Data with Vol Ests'!S187-'Data with Vol Ests'!S186)*('Data with Vol Ests'!V$503/'Data with Vol Ests'!V187))/'Data with Vol Ests'!S186</f>
        <v>11991.440155106082</v>
      </c>
      <c r="G186" s="5">
        <f>$L$2*B186/Data!C$501+$M$2*C186/Data!D$501+$N$2*D186/Data!E$501+$O$2*E186/Data!F$501</f>
        <v>49019.308940960138</v>
      </c>
      <c r="I186" s="5">
        <f t="shared" si="2"/>
        <v>980.69105903986201</v>
      </c>
    </row>
    <row r="187" spans="1:9" x14ac:dyDescent="0.25">
      <c r="A187">
        <f>Data!A187</f>
        <v>185</v>
      </c>
      <c r="B187" s="4">
        <f>'Data with Vol Ests'!D$502*('Data with Vol Ests'!D187+('Data with Vol Ests'!D188-'Data with Vol Ests'!D187)*('Data with Vol Ests'!G$503/'Data with Vol Ests'!G188))/'Data with Vol Ests'!D187</f>
        <v>11182.797492443151</v>
      </c>
      <c r="C187" s="4">
        <f>'Data with Vol Ests'!I$502*('Data with Vol Ests'!I187+('Data with Vol Ests'!I188-'Data with Vol Ests'!I187)*('Data with Vol Ests'!L$503/'Data with Vol Ests'!L188))/'Data with Vol Ests'!I187</f>
        <v>5222.3558145225807</v>
      </c>
      <c r="D187" s="4">
        <f>'Data with Vol Ests'!N$502*('Data with Vol Ests'!N187+('Data with Vol Ests'!N188-'Data with Vol Ests'!N187)*('Data with Vol Ests'!Q$503/'Data with Vol Ests'!Q188))/'Data with Vol Ests'!N187</f>
        <v>4256.2078051475992</v>
      </c>
      <c r="E187" s="4">
        <f>'Data with Vol Ests'!S$502*('Data with Vol Ests'!S187+('Data with Vol Ests'!S188-'Data with Vol Ests'!S187)*('Data with Vol Ests'!V$503/'Data with Vol Ests'!V188))/'Data with Vol Ests'!S187</f>
        <v>11587.365379392386</v>
      </c>
      <c r="G187" s="5">
        <f>$L$2*B187/Data!C$501+$M$2*C187/Data!D$501+$N$2*D187/Data!E$501+$O$2*E187/Data!F$501</f>
        <v>50394.491781220779</v>
      </c>
      <c r="I187" s="5">
        <f t="shared" si="2"/>
        <v>-394.49178122077865</v>
      </c>
    </row>
    <row r="188" spans="1:9" x14ac:dyDescent="0.25">
      <c r="A188">
        <f>Data!A188</f>
        <v>186</v>
      </c>
      <c r="B188" s="4">
        <f>'Data with Vol Ests'!D$502*('Data with Vol Ests'!D188+('Data with Vol Ests'!D189-'Data with Vol Ests'!D188)*('Data with Vol Ests'!G$503/'Data with Vol Ests'!G189))/'Data with Vol Ests'!D188</f>
        <v>11056.254188480418</v>
      </c>
      <c r="C188" s="4">
        <f>'Data with Vol Ests'!I$502*('Data with Vol Ests'!I188+('Data with Vol Ests'!I189-'Data with Vol Ests'!I188)*('Data with Vol Ests'!L$503/'Data with Vol Ests'!L189))/'Data with Vol Ests'!I188</f>
        <v>5386.4680163735375</v>
      </c>
      <c r="D188" s="4">
        <f>'Data with Vol Ests'!N$502*('Data with Vol Ests'!N188+('Data with Vol Ests'!N189-'Data with Vol Ests'!N188)*('Data with Vol Ests'!Q$503/'Data with Vol Ests'!Q189))/'Data with Vol Ests'!N188</f>
        <v>4223.1352430279094</v>
      </c>
      <c r="E188" s="4">
        <f>'Data with Vol Ests'!S$502*('Data with Vol Ests'!S188+('Data with Vol Ests'!S189-'Data with Vol Ests'!S188)*('Data with Vol Ests'!V$503/'Data with Vol Ests'!V189))/'Data with Vol Ests'!S188</f>
        <v>12356.087169836637</v>
      </c>
      <c r="G188" s="5">
        <f>$L$2*B188/Data!C$501+$M$2*C188/Data!D$501+$N$2*D188/Data!E$501+$O$2*E188/Data!F$501</f>
        <v>51632.093144406863</v>
      </c>
      <c r="I188" s="5">
        <f t="shared" si="2"/>
        <v>-1632.0931444068628</v>
      </c>
    </row>
    <row r="189" spans="1:9" x14ac:dyDescent="0.25">
      <c r="A189">
        <f>Data!A189</f>
        <v>187</v>
      </c>
      <c r="B189" s="4">
        <f>'Data with Vol Ests'!D$502*('Data with Vol Ests'!D189+('Data with Vol Ests'!D190-'Data with Vol Ests'!D189)*('Data with Vol Ests'!G$503/'Data with Vol Ests'!G190))/'Data with Vol Ests'!D189</f>
        <v>11297.467298730333</v>
      </c>
      <c r="C189" s="4">
        <f>'Data with Vol Ests'!I$502*('Data with Vol Ests'!I189+('Data with Vol Ests'!I190-'Data with Vol Ests'!I189)*('Data with Vol Ests'!L$503/'Data with Vol Ests'!L190))/'Data with Vol Ests'!I189</f>
        <v>5174.1093551566055</v>
      </c>
      <c r="D189" s="4">
        <f>'Data with Vol Ests'!N$502*('Data with Vol Ests'!N189+('Data with Vol Ests'!N190-'Data with Vol Ests'!N189)*('Data with Vol Ests'!Q$503/'Data with Vol Ests'!Q190))/'Data with Vol Ests'!N189</f>
        <v>4176.9955153202172</v>
      </c>
      <c r="E189" s="4">
        <f>'Data with Vol Ests'!S$502*('Data with Vol Ests'!S189+('Data with Vol Ests'!S190-'Data with Vol Ests'!S189)*('Data with Vol Ests'!V$503/'Data with Vol Ests'!V190))/'Data with Vol Ests'!S189</f>
        <v>11860.141432284801</v>
      </c>
      <c r="G189" s="5">
        <f>$L$2*B189/Data!C$501+$M$2*C189/Data!D$501+$N$2*D189/Data!E$501+$O$2*E189/Data!F$501</f>
        <v>50503.611418279193</v>
      </c>
      <c r="I189" s="5">
        <f t="shared" si="2"/>
        <v>-503.61141827919346</v>
      </c>
    </row>
    <row r="190" spans="1:9" x14ac:dyDescent="0.25">
      <c r="A190">
        <f>Data!A190</f>
        <v>188</v>
      </c>
      <c r="B190" s="4">
        <f>'Data with Vol Ests'!D$502*('Data with Vol Ests'!D190+('Data with Vol Ests'!D191-'Data with Vol Ests'!D190)*('Data with Vol Ests'!G$503/'Data with Vol Ests'!G191))/'Data with Vol Ests'!D190</f>
        <v>11008.910392793072</v>
      </c>
      <c r="C190" s="4">
        <f>'Data with Vol Ests'!I$502*('Data with Vol Ests'!I190+('Data with Vol Ests'!I191-'Data with Vol Ests'!I190)*('Data with Vol Ests'!L$503/'Data with Vol Ests'!L191))/'Data with Vol Ests'!I190</f>
        <v>5303.4669982713285</v>
      </c>
      <c r="D190" s="4">
        <f>'Data with Vol Ests'!N$502*('Data with Vol Ests'!N190+('Data with Vol Ests'!N191-'Data with Vol Ests'!N190)*('Data with Vol Ests'!Q$503/'Data with Vol Ests'!Q191))/'Data with Vol Ests'!N190</f>
        <v>4452.5005913589903</v>
      </c>
      <c r="E190" s="4">
        <f>'Data with Vol Ests'!S$502*('Data with Vol Ests'!S190+('Data with Vol Ests'!S191-'Data with Vol Ests'!S190)*('Data with Vol Ests'!V$503/'Data with Vol Ests'!V191))/'Data with Vol Ests'!S190</f>
        <v>12524.101071520037</v>
      </c>
      <c r="G190" s="5">
        <f>$L$2*B190/Data!C$501+$M$2*C190/Data!D$501+$N$2*D190/Data!E$501+$O$2*E190/Data!F$501</f>
        <v>52109.500854485545</v>
      </c>
      <c r="I190" s="5">
        <f t="shared" si="2"/>
        <v>-2109.5008544855446</v>
      </c>
    </row>
    <row r="191" spans="1:9" x14ac:dyDescent="0.25">
      <c r="A191">
        <f>Data!A191</f>
        <v>189</v>
      </c>
      <c r="B191" s="4">
        <f>'Data with Vol Ests'!D$502*('Data with Vol Ests'!D191+('Data with Vol Ests'!D192-'Data with Vol Ests'!D191)*('Data with Vol Ests'!G$503/'Data with Vol Ests'!G192))/'Data with Vol Ests'!D191</f>
        <v>11121.377198869304</v>
      </c>
      <c r="C191" s="4">
        <f>'Data with Vol Ests'!I$502*('Data with Vol Ests'!I191+('Data with Vol Ests'!I192-'Data with Vol Ests'!I191)*('Data with Vol Ests'!L$503/'Data with Vol Ests'!L192))/'Data with Vol Ests'!I191</f>
        <v>5512.7853249949612</v>
      </c>
      <c r="D191" s="4">
        <f>'Data with Vol Ests'!N$502*('Data with Vol Ests'!N191+('Data with Vol Ests'!N192-'Data with Vol Ests'!N191)*('Data with Vol Ests'!Q$503/'Data with Vol Ests'!Q192))/'Data with Vol Ests'!N191</f>
        <v>4443.7094317362753</v>
      </c>
      <c r="E191" s="4">
        <f>'Data with Vol Ests'!S$502*('Data with Vol Ests'!S191+('Data with Vol Ests'!S192-'Data with Vol Ests'!S191)*('Data with Vol Ests'!V$503/'Data with Vol Ests'!V192))/'Data with Vol Ests'!S191</f>
        <v>12136.161677435817</v>
      </c>
      <c r="G191" s="5">
        <f>$L$2*B191/Data!C$501+$M$2*C191/Data!D$501+$N$2*D191/Data!E$501+$O$2*E191/Data!F$501</f>
        <v>52327.88233736367</v>
      </c>
      <c r="I191" s="5">
        <f t="shared" si="2"/>
        <v>-2327.8823373636696</v>
      </c>
    </row>
    <row r="192" spans="1:9" x14ac:dyDescent="0.25">
      <c r="A192">
        <f>Data!A192</f>
        <v>190</v>
      </c>
      <c r="B192" s="4">
        <f>'Data with Vol Ests'!D$502*('Data with Vol Ests'!D192+('Data with Vol Ests'!D193-'Data with Vol Ests'!D192)*('Data with Vol Ests'!G$503/'Data with Vol Ests'!G193))/'Data with Vol Ests'!D192</f>
        <v>11042.377611392581</v>
      </c>
      <c r="C192" s="4">
        <f>'Data with Vol Ests'!I$502*('Data with Vol Ests'!I192+('Data with Vol Ests'!I193-'Data with Vol Ests'!I192)*('Data with Vol Ests'!L$503/'Data with Vol Ests'!L193))/'Data with Vol Ests'!I192</f>
        <v>5132.7111125479569</v>
      </c>
      <c r="D192" s="4">
        <f>'Data with Vol Ests'!N$502*('Data with Vol Ests'!N192+('Data with Vol Ests'!N193-'Data with Vol Ests'!N192)*('Data with Vol Ests'!Q$503/'Data with Vol Ests'!Q193))/'Data with Vol Ests'!N192</f>
        <v>4093.1697099756589</v>
      </c>
      <c r="E192" s="4">
        <f>'Data with Vol Ests'!S$502*('Data with Vol Ests'!S192+('Data with Vol Ests'!S193-'Data with Vol Ests'!S192)*('Data with Vol Ests'!V$503/'Data with Vol Ests'!V193))/'Data with Vol Ests'!S192</f>
        <v>12029.898030484812</v>
      </c>
      <c r="G192" s="5">
        <f>$L$2*B192/Data!C$501+$M$2*C192/Data!D$501+$N$2*D192/Data!E$501+$O$2*E192/Data!F$501</f>
        <v>50152.552074438136</v>
      </c>
      <c r="I192" s="5">
        <f t="shared" si="2"/>
        <v>-152.55207443813561</v>
      </c>
    </row>
    <row r="193" spans="1:9" x14ac:dyDescent="0.25">
      <c r="A193">
        <f>Data!A193</f>
        <v>191</v>
      </c>
      <c r="B193" s="4">
        <f>'Data with Vol Ests'!D$502*('Data with Vol Ests'!D193+('Data with Vol Ests'!D194-'Data with Vol Ests'!D193)*('Data with Vol Ests'!G$503/'Data with Vol Ests'!G194))/'Data with Vol Ests'!D193</f>
        <v>10819.119008029378</v>
      </c>
      <c r="C193" s="4">
        <f>'Data with Vol Ests'!I$502*('Data with Vol Ests'!I193+('Data with Vol Ests'!I194-'Data with Vol Ests'!I193)*('Data with Vol Ests'!L$503/'Data with Vol Ests'!L194))/'Data with Vol Ests'!I193</f>
        <v>5028.6217417321986</v>
      </c>
      <c r="D193" s="4">
        <f>'Data with Vol Ests'!N$502*('Data with Vol Ests'!N193+('Data with Vol Ests'!N194-'Data with Vol Ests'!N193)*('Data with Vol Ests'!Q$503/'Data with Vol Ests'!Q194))/'Data with Vol Ests'!N193</f>
        <v>4076.0137402658706</v>
      </c>
      <c r="E193" s="4">
        <f>'Data with Vol Ests'!S$502*('Data with Vol Ests'!S193+('Data with Vol Ests'!S194-'Data with Vol Ests'!S193)*('Data with Vol Ests'!V$503/'Data with Vol Ests'!V194))/'Data with Vol Ests'!S193</f>
        <v>12141.888814014756</v>
      </c>
      <c r="G193" s="5">
        <f>$L$2*B193/Data!C$501+$M$2*C193/Data!D$501+$N$2*D193/Data!E$501+$O$2*E193/Data!F$501</f>
        <v>49736.865592075032</v>
      </c>
      <c r="I193" s="5">
        <f t="shared" si="2"/>
        <v>263.1344079249684</v>
      </c>
    </row>
    <row r="194" spans="1:9" x14ac:dyDescent="0.25">
      <c r="A194">
        <f>Data!A194</f>
        <v>192</v>
      </c>
      <c r="B194" s="4">
        <f>'Data with Vol Ests'!D$502*('Data with Vol Ests'!D194+('Data with Vol Ests'!D195-'Data with Vol Ests'!D194)*('Data with Vol Ests'!G$503/'Data with Vol Ests'!G195))/'Data with Vol Ests'!D194</f>
        <v>10694.214328450716</v>
      </c>
      <c r="C194" s="4">
        <f>'Data with Vol Ests'!I$502*('Data with Vol Ests'!I194+('Data with Vol Ests'!I195-'Data with Vol Ests'!I194)*('Data with Vol Ests'!L$503/'Data with Vol Ests'!L195))/'Data with Vol Ests'!I194</f>
        <v>4597.8139824035325</v>
      </c>
      <c r="D194" s="4">
        <f>'Data with Vol Ests'!N$502*('Data with Vol Ests'!N194+('Data with Vol Ests'!N195-'Data with Vol Ests'!N194)*('Data with Vol Ests'!Q$503/'Data with Vol Ests'!Q195))/'Data with Vol Ests'!N194</f>
        <v>3905.4818406213349</v>
      </c>
      <c r="E194" s="4">
        <f>'Data with Vol Ests'!S$502*('Data with Vol Ests'!S194+('Data with Vol Ests'!S195-'Data with Vol Ests'!S194)*('Data with Vol Ests'!V$503/'Data with Vol Ests'!V195))/'Data with Vol Ests'!S194</f>
        <v>11984.200504260778</v>
      </c>
      <c r="G194" s="5">
        <f>$L$2*B194/Data!C$501+$M$2*C194/Data!D$501+$N$2*D194/Data!E$501+$O$2*E194/Data!F$501</f>
        <v>47743.605761240149</v>
      </c>
      <c r="I194" s="5">
        <f t="shared" si="2"/>
        <v>2256.3942387598509</v>
      </c>
    </row>
    <row r="195" spans="1:9" x14ac:dyDescent="0.25">
      <c r="A195">
        <f>Data!A195</f>
        <v>193</v>
      </c>
      <c r="B195" s="4">
        <f>'Data with Vol Ests'!D$502*('Data with Vol Ests'!D195+('Data with Vol Ests'!D196-'Data with Vol Ests'!D195)*('Data with Vol Ests'!G$503/'Data with Vol Ests'!G196))/'Data with Vol Ests'!D195</f>
        <v>10525.593769014198</v>
      </c>
      <c r="C195" s="4">
        <f>'Data with Vol Ests'!I$502*('Data with Vol Ests'!I195+('Data with Vol Ests'!I196-'Data with Vol Ests'!I195)*('Data with Vol Ests'!L$503/'Data with Vol Ests'!L196))/'Data with Vol Ests'!I195</f>
        <v>5130.1712167016512</v>
      </c>
      <c r="D195" s="4">
        <f>'Data with Vol Ests'!N$502*('Data with Vol Ests'!N195+('Data with Vol Ests'!N196-'Data with Vol Ests'!N195)*('Data with Vol Ests'!Q$503/'Data with Vol Ests'!Q196))/'Data with Vol Ests'!N195</f>
        <v>3985.0780531835485</v>
      </c>
      <c r="E195" s="4">
        <f>'Data with Vol Ests'!S$502*('Data with Vol Ests'!S195+('Data with Vol Ests'!S196-'Data with Vol Ests'!S195)*('Data with Vol Ests'!V$503/'Data with Vol Ests'!V196))/'Data with Vol Ests'!S195</f>
        <v>12029.178360538384</v>
      </c>
      <c r="G195" s="5">
        <f>$L$2*B195/Data!C$501+$M$2*C195/Data!D$501+$N$2*D195/Data!E$501+$O$2*E195/Data!F$501</f>
        <v>49404.086784230167</v>
      </c>
      <c r="I195" s="5">
        <f t="shared" ref="I195:I258" si="3">$P$2-G195</f>
        <v>595.91321576983319</v>
      </c>
    </row>
    <row r="196" spans="1:9" x14ac:dyDescent="0.25">
      <c r="A196">
        <f>Data!A196</f>
        <v>194</v>
      </c>
      <c r="B196" s="4">
        <f>'Data with Vol Ests'!D$502*('Data with Vol Ests'!D196+('Data with Vol Ests'!D197-'Data with Vol Ests'!D196)*('Data with Vol Ests'!G$503/'Data with Vol Ests'!G197))/'Data with Vol Ests'!D196</f>
        <v>11396.171019886593</v>
      </c>
      <c r="C196" s="4">
        <f>'Data with Vol Ests'!I$502*('Data with Vol Ests'!I196+('Data with Vol Ests'!I197-'Data with Vol Ests'!I196)*('Data with Vol Ests'!L$503/'Data with Vol Ests'!L197))/'Data with Vol Ests'!I196</f>
        <v>5197</v>
      </c>
      <c r="D196" s="4">
        <f>'Data with Vol Ests'!N$502*('Data with Vol Ests'!N196+('Data with Vol Ests'!N197-'Data with Vol Ests'!N196)*('Data with Vol Ests'!Q$503/'Data with Vol Ests'!Q197))/'Data with Vol Ests'!N196</f>
        <v>4208.1616965150743</v>
      </c>
      <c r="E196" s="4">
        <f>'Data with Vol Ests'!S$502*('Data with Vol Ests'!S196+('Data with Vol Ests'!S197-'Data with Vol Ests'!S196)*('Data with Vol Ests'!V$503/'Data with Vol Ests'!V197))/'Data with Vol Ests'!S196</f>
        <v>11483.691772430009</v>
      </c>
      <c r="G196" s="5">
        <f>$L$2*B196/Data!C$501+$M$2*C196/Data!D$501+$N$2*D196/Data!E$501+$O$2*E196/Data!F$501</f>
        <v>50271.827093405242</v>
      </c>
      <c r="I196" s="5">
        <f t="shared" si="3"/>
        <v>-271.82709340524161</v>
      </c>
    </row>
    <row r="197" spans="1:9" x14ac:dyDescent="0.25">
      <c r="A197">
        <f>Data!A197</f>
        <v>195</v>
      </c>
      <c r="B197" s="4">
        <f>'Data with Vol Ests'!D$502*('Data with Vol Ests'!D197+('Data with Vol Ests'!D198-'Data with Vol Ests'!D197)*('Data with Vol Ests'!G$503/'Data with Vol Ests'!G198))/'Data with Vol Ests'!D197</f>
        <v>11023.354269056856</v>
      </c>
      <c r="C197" s="4">
        <f>'Data with Vol Ests'!I$502*('Data with Vol Ests'!I197+('Data with Vol Ests'!I198-'Data with Vol Ests'!I197)*('Data with Vol Ests'!L$503/'Data with Vol Ests'!L198))/'Data with Vol Ests'!I197</f>
        <v>5462.0284752232901</v>
      </c>
      <c r="D197" s="4">
        <f>'Data with Vol Ests'!N$502*('Data with Vol Ests'!N197+('Data with Vol Ests'!N198-'Data with Vol Ests'!N197)*('Data with Vol Ests'!Q$503/'Data with Vol Ests'!Q198))/'Data with Vol Ests'!N197</f>
        <v>4380.8947939756536</v>
      </c>
      <c r="E197" s="4">
        <f>'Data with Vol Ests'!S$502*('Data with Vol Ests'!S197+('Data with Vol Ests'!S198-'Data with Vol Ests'!S197)*('Data with Vol Ests'!V$503/'Data with Vol Ests'!V198))/'Data with Vol Ests'!S197</f>
        <v>12100.626982876272</v>
      </c>
      <c r="G197" s="5">
        <f>$L$2*B197/Data!C$501+$M$2*C197/Data!D$501+$N$2*D197/Data!E$501+$O$2*E197/Data!F$501</f>
        <v>51891.255985921955</v>
      </c>
      <c r="I197" s="5">
        <f t="shared" si="3"/>
        <v>-1891.2559859219546</v>
      </c>
    </row>
    <row r="198" spans="1:9" x14ac:dyDescent="0.25">
      <c r="A198">
        <f>Data!A198</f>
        <v>196</v>
      </c>
      <c r="B198" s="4">
        <f>'Data with Vol Ests'!D$502*('Data with Vol Ests'!D198+('Data with Vol Ests'!D199-'Data with Vol Ests'!D198)*('Data with Vol Ests'!G$503/'Data with Vol Ests'!G199))/'Data with Vol Ests'!D198</f>
        <v>10722.600696819027</v>
      </c>
      <c r="C198" s="4">
        <f>'Data with Vol Ests'!I$502*('Data with Vol Ests'!I198+('Data with Vol Ests'!I199-'Data with Vol Ests'!I198)*('Data with Vol Ests'!L$503/'Data with Vol Ests'!L199))/'Data with Vol Ests'!I198</f>
        <v>5010.6397809234895</v>
      </c>
      <c r="D198" s="4">
        <f>'Data with Vol Ests'!N$502*('Data with Vol Ests'!N198+('Data with Vol Ests'!N199-'Data with Vol Ests'!N198)*('Data with Vol Ests'!Q$503/'Data with Vol Ests'!Q199))/'Data with Vol Ests'!N198</f>
        <v>4115.205851810395</v>
      </c>
      <c r="E198" s="4">
        <f>'Data with Vol Ests'!S$502*('Data with Vol Ests'!S198+('Data with Vol Ests'!S199-'Data with Vol Ests'!S198)*('Data with Vol Ests'!V$503/'Data with Vol Ests'!V199))/'Data with Vol Ests'!S198</f>
        <v>11876.732683005057</v>
      </c>
      <c r="G198" s="5">
        <f>$L$2*B198/Data!C$501+$M$2*C198/Data!D$501+$N$2*D198/Data!E$501+$O$2*E198/Data!F$501</f>
        <v>49361.725356610244</v>
      </c>
      <c r="I198" s="5">
        <f t="shared" si="3"/>
        <v>638.27464338975551</v>
      </c>
    </row>
    <row r="199" spans="1:9" x14ac:dyDescent="0.25">
      <c r="A199">
        <f>Data!A199</f>
        <v>197</v>
      </c>
      <c r="B199" s="4">
        <f>'Data with Vol Ests'!D$502*('Data with Vol Ests'!D199+('Data with Vol Ests'!D200-'Data with Vol Ests'!D199)*('Data with Vol Ests'!G$503/'Data with Vol Ests'!G200))/'Data with Vol Ests'!D199</f>
        <v>11451.139885227496</v>
      </c>
      <c r="C199" s="4">
        <f>'Data with Vol Ests'!I$502*('Data with Vol Ests'!I199+('Data with Vol Ests'!I200-'Data with Vol Ests'!I199)*('Data with Vol Ests'!L$503/'Data with Vol Ests'!L200))/'Data with Vol Ests'!I199</f>
        <v>5352.5797257273207</v>
      </c>
      <c r="D199" s="4">
        <f>'Data with Vol Ests'!N$502*('Data with Vol Ests'!N199+('Data with Vol Ests'!N200-'Data with Vol Ests'!N199)*('Data with Vol Ests'!Q$503/'Data with Vol Ests'!Q200))/'Data with Vol Ests'!N199</f>
        <v>4325.1812581123904</v>
      </c>
      <c r="E199" s="4">
        <f>'Data with Vol Ests'!S$502*('Data with Vol Ests'!S199+('Data with Vol Ests'!S200-'Data with Vol Ests'!S199)*('Data with Vol Ests'!V$503/'Data with Vol Ests'!V200))/'Data with Vol Ests'!S199</f>
        <v>11954.91340382198</v>
      </c>
      <c r="G199" s="5">
        <f>$L$2*B199/Data!C$501+$M$2*C199/Data!D$501+$N$2*D199/Data!E$501+$O$2*E199/Data!F$501</f>
        <v>51648.427701730659</v>
      </c>
      <c r="I199" s="5">
        <f t="shared" si="3"/>
        <v>-1648.4277017306595</v>
      </c>
    </row>
    <row r="200" spans="1:9" x14ac:dyDescent="0.25">
      <c r="A200">
        <f>Data!A200</f>
        <v>198</v>
      </c>
      <c r="B200" s="4">
        <f>'Data with Vol Ests'!D$502*('Data with Vol Ests'!D200+('Data with Vol Ests'!D201-'Data with Vol Ests'!D200)*('Data with Vol Ests'!G$503/'Data with Vol Ests'!G201))/'Data with Vol Ests'!D200</f>
        <v>11175.997202248502</v>
      </c>
      <c r="C200" s="4">
        <f>'Data with Vol Ests'!I$502*('Data with Vol Ests'!I200+('Data with Vol Ests'!I201-'Data with Vol Ests'!I200)*('Data with Vol Ests'!L$503/'Data with Vol Ests'!L201))/'Data with Vol Ests'!I200</f>
        <v>5558.3295497442014</v>
      </c>
      <c r="D200" s="4">
        <f>'Data with Vol Ests'!N$502*('Data with Vol Ests'!N200+('Data with Vol Ests'!N201-'Data with Vol Ests'!N200)*('Data with Vol Ests'!Q$503/'Data with Vol Ests'!Q201))/'Data with Vol Ests'!N200</f>
        <v>4539.6651384979432</v>
      </c>
      <c r="E200" s="4">
        <f>'Data with Vol Ests'!S$502*('Data with Vol Ests'!S200+('Data with Vol Ests'!S201-'Data with Vol Ests'!S200)*('Data with Vol Ests'!V$503/'Data with Vol Ests'!V201))/'Data with Vol Ests'!S200</f>
        <v>12217.153379134124</v>
      </c>
      <c r="G200" s="5">
        <f>$L$2*B200/Data!C$501+$M$2*C200/Data!D$501+$N$2*D200/Data!E$501+$O$2*E200/Data!F$501</f>
        <v>52845.897730468096</v>
      </c>
      <c r="I200" s="5">
        <f t="shared" si="3"/>
        <v>-2845.8977304680957</v>
      </c>
    </row>
    <row r="201" spans="1:9" x14ac:dyDescent="0.25">
      <c r="A201">
        <f>Data!A201</f>
        <v>199</v>
      </c>
      <c r="B201" s="4">
        <f>'Data with Vol Ests'!D$502*('Data with Vol Ests'!D201+('Data with Vol Ests'!D202-'Data with Vol Ests'!D201)*('Data with Vol Ests'!G$503/'Data with Vol Ests'!G202))/'Data with Vol Ests'!D201</f>
        <v>11207.217622482372</v>
      </c>
      <c r="C201" s="4">
        <f>'Data with Vol Ests'!I$502*('Data with Vol Ests'!I201+('Data with Vol Ests'!I202-'Data with Vol Ests'!I201)*('Data with Vol Ests'!L$503/'Data with Vol Ests'!L202))/'Data with Vol Ests'!I201</f>
        <v>5478.5140744693172</v>
      </c>
      <c r="D201" s="4">
        <f>'Data with Vol Ests'!N$502*('Data with Vol Ests'!N201+('Data with Vol Ests'!N202-'Data with Vol Ests'!N201)*('Data with Vol Ests'!Q$503/'Data with Vol Ests'!Q202))/'Data with Vol Ests'!N201</f>
        <v>4362.4841653288695</v>
      </c>
      <c r="E201" s="4">
        <f>'Data with Vol Ests'!S$502*('Data with Vol Ests'!S201+('Data with Vol Ests'!S202-'Data with Vol Ests'!S201)*('Data with Vol Ests'!V$503/'Data with Vol Ests'!V202))/'Data with Vol Ests'!S201</f>
        <v>12257.00846010082</v>
      </c>
      <c r="G201" s="5">
        <f>$L$2*B201/Data!C$501+$M$2*C201/Data!D$501+$N$2*D201/Data!E$501+$O$2*E201/Data!F$501</f>
        <v>52258.508455469004</v>
      </c>
      <c r="I201" s="5">
        <f t="shared" si="3"/>
        <v>-2258.5084554690038</v>
      </c>
    </row>
    <row r="202" spans="1:9" x14ac:dyDescent="0.25">
      <c r="A202">
        <f>Data!A202</f>
        <v>200</v>
      </c>
      <c r="B202" s="4">
        <f>'Data with Vol Ests'!D$502*('Data with Vol Ests'!D202+('Data with Vol Ests'!D203-'Data with Vol Ests'!D202)*('Data with Vol Ests'!G$503/'Data with Vol Ests'!G203))/'Data with Vol Ests'!D202</f>
        <v>10965.035676547479</v>
      </c>
      <c r="C202" s="4">
        <f>'Data with Vol Ests'!I$502*('Data with Vol Ests'!I202+('Data with Vol Ests'!I203-'Data with Vol Ests'!I202)*('Data with Vol Ests'!L$503/'Data with Vol Ests'!L203))/'Data with Vol Ests'!I202</f>
        <v>5106.6174418035589</v>
      </c>
      <c r="D202" s="4">
        <f>'Data with Vol Ests'!N$502*('Data with Vol Ests'!N202+('Data with Vol Ests'!N203-'Data with Vol Ests'!N202)*('Data with Vol Ests'!Q$503/'Data with Vol Ests'!Q203))/'Data with Vol Ests'!N202</f>
        <v>4184.7341844662888</v>
      </c>
      <c r="E202" s="4">
        <f>'Data with Vol Ests'!S$502*('Data with Vol Ests'!S202+('Data with Vol Ests'!S203-'Data with Vol Ests'!S202)*('Data with Vol Ests'!V$503/'Data with Vol Ests'!V203))/'Data with Vol Ests'!S202</f>
        <v>12349.507956385489</v>
      </c>
      <c r="G202" s="5">
        <f>$L$2*B202/Data!C$501+$M$2*C202/Data!D$501+$N$2*D202/Data!E$501+$O$2*E202/Data!F$501</f>
        <v>50622.551219652305</v>
      </c>
      <c r="I202" s="5">
        <f t="shared" si="3"/>
        <v>-622.55121965230501</v>
      </c>
    </row>
    <row r="203" spans="1:9" x14ac:dyDescent="0.25">
      <c r="A203">
        <f>Data!A203</f>
        <v>201</v>
      </c>
      <c r="B203" s="4">
        <f>'Data with Vol Ests'!D$502*('Data with Vol Ests'!D203+('Data with Vol Ests'!D204-'Data with Vol Ests'!D203)*('Data with Vol Ests'!G$503/'Data with Vol Ests'!G204))/'Data with Vol Ests'!D203</f>
        <v>11071.107301359083</v>
      </c>
      <c r="C203" s="4">
        <f>'Data with Vol Ests'!I$502*('Data with Vol Ests'!I203+('Data with Vol Ests'!I204-'Data with Vol Ests'!I203)*('Data with Vol Ests'!L$503/'Data with Vol Ests'!L204))/'Data with Vol Ests'!I203</f>
        <v>5022.1667124232736</v>
      </c>
      <c r="D203" s="4">
        <f>'Data with Vol Ests'!N$502*('Data with Vol Ests'!N203+('Data with Vol Ests'!N204-'Data with Vol Ests'!N203)*('Data with Vol Ests'!Q$503/'Data with Vol Ests'!Q204))/'Data with Vol Ests'!N203</f>
        <v>4189.2473547482186</v>
      </c>
      <c r="E203" s="4">
        <f>'Data with Vol Ests'!S$502*('Data with Vol Ests'!S203+('Data with Vol Ests'!S204-'Data with Vol Ests'!S203)*('Data with Vol Ests'!V$503/'Data with Vol Ests'!V204))/'Data with Vol Ests'!S203</f>
        <v>12032.437532296193</v>
      </c>
      <c r="G203" s="5">
        <f>$L$2*B203/Data!C$501+$M$2*C203/Data!D$501+$N$2*D203/Data!E$501+$O$2*E203/Data!F$501</f>
        <v>50090.33230964034</v>
      </c>
      <c r="I203" s="5">
        <f t="shared" si="3"/>
        <v>-90.3323096403401</v>
      </c>
    </row>
    <row r="204" spans="1:9" x14ac:dyDescent="0.25">
      <c r="A204">
        <f>Data!A204</f>
        <v>202</v>
      </c>
      <c r="B204" s="4">
        <f>'Data with Vol Ests'!D$502*('Data with Vol Ests'!D204+('Data with Vol Ests'!D205-'Data with Vol Ests'!D204)*('Data with Vol Ests'!G$503/'Data with Vol Ests'!G205))/'Data with Vol Ests'!D204</f>
        <v>10698.993116929987</v>
      </c>
      <c r="C204" s="4">
        <f>'Data with Vol Ests'!I$502*('Data with Vol Ests'!I204+('Data with Vol Ests'!I205-'Data with Vol Ests'!I204)*('Data with Vol Ests'!L$503/'Data with Vol Ests'!L205))/'Data with Vol Ests'!I204</f>
        <v>5194.0151495862046</v>
      </c>
      <c r="D204" s="4">
        <f>'Data with Vol Ests'!N$502*('Data with Vol Ests'!N204+('Data with Vol Ests'!N205-'Data with Vol Ests'!N204)*('Data with Vol Ests'!Q$503/'Data with Vol Ests'!Q205))/'Data with Vol Ests'!N204</f>
        <v>4281.6866122236652</v>
      </c>
      <c r="E204" s="4">
        <f>'Data with Vol Ests'!S$502*('Data with Vol Ests'!S204+('Data with Vol Ests'!S205-'Data with Vol Ests'!S204)*('Data with Vol Ests'!V$503/'Data with Vol Ests'!V205))/'Data with Vol Ests'!S204</f>
        <v>12099.12507556498</v>
      </c>
      <c r="G204" s="5">
        <f>$L$2*B204/Data!C$501+$M$2*C204/Data!D$501+$N$2*D204/Data!E$501+$O$2*E204/Data!F$501</f>
        <v>50559.68909626035</v>
      </c>
      <c r="I204" s="5">
        <f t="shared" si="3"/>
        <v>-559.6890962603502</v>
      </c>
    </row>
    <row r="205" spans="1:9" x14ac:dyDescent="0.25">
      <c r="A205">
        <f>Data!A205</f>
        <v>203</v>
      </c>
      <c r="B205" s="4">
        <f>'Data with Vol Ests'!D$502*('Data with Vol Ests'!D205+('Data with Vol Ests'!D206-'Data with Vol Ests'!D205)*('Data with Vol Ests'!G$503/'Data with Vol Ests'!G206))/'Data with Vol Ests'!D205</f>
        <v>11145.673058661943</v>
      </c>
      <c r="C205" s="4">
        <f>'Data with Vol Ests'!I$502*('Data with Vol Ests'!I205+('Data with Vol Ests'!I206-'Data with Vol Ests'!I205)*('Data with Vol Ests'!L$503/'Data with Vol Ests'!L206))/'Data with Vol Ests'!I205</f>
        <v>5009.4739401930683</v>
      </c>
      <c r="D205" s="4">
        <f>'Data with Vol Ests'!N$502*('Data with Vol Ests'!N205+('Data with Vol Ests'!N206-'Data with Vol Ests'!N205)*('Data with Vol Ests'!Q$503/'Data with Vol Ests'!Q206))/'Data with Vol Ests'!N205</f>
        <v>4059.8902108072343</v>
      </c>
      <c r="E205" s="4">
        <f>'Data with Vol Ests'!S$502*('Data with Vol Ests'!S205+('Data with Vol Ests'!S206-'Data with Vol Ests'!S205)*('Data with Vol Ests'!V$503/'Data with Vol Ests'!V206))/'Data with Vol Ests'!S205</f>
        <v>12063.822957320375</v>
      </c>
      <c r="G205" s="5">
        <f>$L$2*B205/Data!C$501+$M$2*C205/Data!D$501+$N$2*D205/Data!E$501+$O$2*E205/Data!F$501</f>
        <v>49846.319214885967</v>
      </c>
      <c r="I205" s="5">
        <f t="shared" si="3"/>
        <v>153.68078511403291</v>
      </c>
    </row>
    <row r="206" spans="1:9" x14ac:dyDescent="0.25">
      <c r="A206">
        <f>Data!A206</f>
        <v>204</v>
      </c>
      <c r="B206" s="4">
        <f>'Data with Vol Ests'!D$502*('Data with Vol Ests'!D206+('Data with Vol Ests'!D207-'Data with Vol Ests'!D206)*('Data with Vol Ests'!G$503/'Data with Vol Ests'!G207))/'Data with Vol Ests'!D206</f>
        <v>10613.313418050637</v>
      </c>
      <c r="C206" s="4">
        <f>'Data with Vol Ests'!I$502*('Data with Vol Ests'!I206+('Data with Vol Ests'!I207-'Data with Vol Ests'!I206)*('Data with Vol Ests'!L$503/'Data with Vol Ests'!L207))/'Data with Vol Ests'!I206</f>
        <v>5096.0557135157696</v>
      </c>
      <c r="D206" s="4">
        <f>'Data with Vol Ests'!N$502*('Data with Vol Ests'!N206+('Data with Vol Ests'!N207-'Data with Vol Ests'!N206)*('Data with Vol Ests'!Q$503/'Data with Vol Ests'!Q207))/'Data with Vol Ests'!N206</f>
        <v>4209.7544238305427</v>
      </c>
      <c r="E206" s="4">
        <f>'Data with Vol Ests'!S$502*('Data with Vol Ests'!S206+('Data with Vol Ests'!S207-'Data with Vol Ests'!S206)*('Data with Vol Ests'!V$503/'Data with Vol Ests'!V207))/'Data with Vol Ests'!S206</f>
        <v>11898.476724270407</v>
      </c>
      <c r="G206" s="5">
        <f>$L$2*B206/Data!C$501+$M$2*C206/Data!D$501+$N$2*D206/Data!E$501+$O$2*E206/Data!F$501</f>
        <v>49768.922313448616</v>
      </c>
      <c r="I206" s="5">
        <f t="shared" si="3"/>
        <v>231.07768655138352</v>
      </c>
    </row>
    <row r="207" spans="1:9" x14ac:dyDescent="0.25">
      <c r="A207">
        <f>Data!A207</f>
        <v>205</v>
      </c>
      <c r="B207" s="4">
        <f>'Data with Vol Ests'!D$502*('Data with Vol Ests'!D207+('Data with Vol Ests'!D208-'Data with Vol Ests'!D207)*('Data with Vol Ests'!G$503/'Data with Vol Ests'!G208))/'Data with Vol Ests'!D207</f>
        <v>11004.459957835661</v>
      </c>
      <c r="C207" s="4">
        <f>'Data with Vol Ests'!I$502*('Data with Vol Ests'!I207+('Data with Vol Ests'!I208-'Data with Vol Ests'!I207)*('Data with Vol Ests'!L$503/'Data with Vol Ests'!L208))/'Data with Vol Ests'!I207</f>
        <v>5274.4503686559465</v>
      </c>
      <c r="D207" s="4">
        <f>'Data with Vol Ests'!N$502*('Data with Vol Ests'!N207+('Data with Vol Ests'!N208-'Data with Vol Ests'!N207)*('Data with Vol Ests'!Q$503/'Data with Vol Ests'!Q208))/'Data with Vol Ests'!N207</f>
        <v>4171.0883046243389</v>
      </c>
      <c r="E207" s="4">
        <f>'Data with Vol Ests'!S$502*('Data with Vol Ests'!S207+('Data with Vol Ests'!S208-'Data with Vol Ests'!S207)*('Data with Vol Ests'!V$503/'Data with Vol Ests'!V208))/'Data with Vol Ests'!S207</f>
        <v>11786.022183205612</v>
      </c>
      <c r="G207" s="5">
        <f>$L$2*B207/Data!C$501+$M$2*C207/Data!D$501+$N$2*D207/Data!E$501+$O$2*E207/Data!F$501</f>
        <v>50422.188311458449</v>
      </c>
      <c r="I207" s="5">
        <f t="shared" si="3"/>
        <v>-422.18831145844888</v>
      </c>
    </row>
    <row r="208" spans="1:9" x14ac:dyDescent="0.25">
      <c r="A208">
        <f>Data!A208</f>
        <v>206</v>
      </c>
      <c r="B208" s="4">
        <f>'Data with Vol Ests'!D$502*('Data with Vol Ests'!D208+('Data with Vol Ests'!D209-'Data with Vol Ests'!D208)*('Data with Vol Ests'!G$503/'Data with Vol Ests'!G209))/'Data with Vol Ests'!D208</f>
        <v>10990.735697444828</v>
      </c>
      <c r="C208" s="4">
        <f>'Data with Vol Ests'!I$502*('Data with Vol Ests'!I208+('Data with Vol Ests'!I209-'Data with Vol Ests'!I208)*('Data with Vol Ests'!L$503/'Data with Vol Ests'!L209))/'Data with Vol Ests'!I208</f>
        <v>5084.8166250918648</v>
      </c>
      <c r="D208" s="4">
        <f>'Data with Vol Ests'!N$502*('Data with Vol Ests'!N208+('Data with Vol Ests'!N209-'Data with Vol Ests'!N208)*('Data with Vol Ests'!Q$503/'Data with Vol Ests'!Q209))/'Data with Vol Ests'!N208</f>
        <v>4085.8705231204644</v>
      </c>
      <c r="E208" s="4">
        <f>'Data with Vol Ests'!S$502*('Data with Vol Ests'!S208+('Data with Vol Ests'!S209-'Data with Vol Ests'!S208)*('Data with Vol Ests'!V$503/'Data with Vol Ests'!V209))/'Data with Vol Ests'!S208</f>
        <v>11959.160200569766</v>
      </c>
      <c r="G208" s="5">
        <f>$L$2*B208/Data!C$501+$M$2*C208/Data!D$501+$N$2*D208/Data!E$501+$O$2*E208/Data!F$501</f>
        <v>49858.536174824912</v>
      </c>
      <c r="I208" s="5">
        <f t="shared" si="3"/>
        <v>141.46382517508755</v>
      </c>
    </row>
    <row r="209" spans="1:9" x14ac:dyDescent="0.25">
      <c r="A209">
        <f>Data!A209</f>
        <v>207</v>
      </c>
      <c r="B209" s="4">
        <f>'Data with Vol Ests'!D$502*('Data with Vol Ests'!D209+('Data with Vol Ests'!D210-'Data with Vol Ests'!D209)*('Data with Vol Ests'!G$503/'Data with Vol Ests'!G210))/'Data with Vol Ests'!D209</f>
        <v>11221.195859052546</v>
      </c>
      <c r="C209" s="4">
        <f>'Data with Vol Ests'!I$502*('Data with Vol Ests'!I209+('Data with Vol Ests'!I210-'Data with Vol Ests'!I209)*('Data with Vol Ests'!L$503/'Data with Vol Ests'!L210))/'Data with Vol Ests'!I209</f>
        <v>5069.8577747070858</v>
      </c>
      <c r="D209" s="4">
        <f>'Data with Vol Ests'!N$502*('Data with Vol Ests'!N209+('Data with Vol Ests'!N210-'Data with Vol Ests'!N209)*('Data with Vol Ests'!Q$503/'Data with Vol Ests'!Q210))/'Data with Vol Ests'!N209</f>
        <v>4193.2679492509496</v>
      </c>
      <c r="E209" s="4">
        <f>'Data with Vol Ests'!S$502*('Data with Vol Ests'!S209+('Data with Vol Ests'!S210-'Data with Vol Ests'!S209)*('Data with Vol Ests'!V$503/'Data with Vol Ests'!V210))/'Data with Vol Ests'!S209</f>
        <v>11502.644852408268</v>
      </c>
      <c r="G209" s="5">
        <f>$L$2*B209/Data!C$501+$M$2*C209/Data!D$501+$N$2*D209/Data!E$501+$O$2*E209/Data!F$501</f>
        <v>49723.187700784751</v>
      </c>
      <c r="I209" s="5">
        <f t="shared" si="3"/>
        <v>276.81229921524937</v>
      </c>
    </row>
    <row r="210" spans="1:9" x14ac:dyDescent="0.25">
      <c r="A210">
        <f>Data!A210</f>
        <v>208</v>
      </c>
      <c r="B210" s="4">
        <f>'Data with Vol Ests'!D$502*('Data with Vol Ests'!D210+('Data with Vol Ests'!D211-'Data with Vol Ests'!D210)*('Data with Vol Ests'!G$503/'Data with Vol Ests'!G211))/'Data with Vol Ests'!D210</f>
        <v>11010.079157418979</v>
      </c>
      <c r="C210" s="4">
        <f>'Data with Vol Ests'!I$502*('Data with Vol Ests'!I210+('Data with Vol Ests'!I211-'Data with Vol Ests'!I210)*('Data with Vol Ests'!L$503/'Data with Vol Ests'!L211))/'Data with Vol Ests'!I210</f>
        <v>5378.2330684589479</v>
      </c>
      <c r="D210" s="4">
        <f>'Data with Vol Ests'!N$502*('Data with Vol Ests'!N210+('Data with Vol Ests'!N211-'Data with Vol Ests'!N210)*('Data with Vol Ests'!Q$503/'Data with Vol Ests'!Q211))/'Data with Vol Ests'!N210</f>
        <v>4420.842580125639</v>
      </c>
      <c r="E210" s="4">
        <f>'Data with Vol Ests'!S$502*('Data with Vol Ests'!S210+('Data with Vol Ests'!S211-'Data with Vol Ests'!S210)*('Data with Vol Ests'!V$503/'Data with Vol Ests'!V211))/'Data with Vol Ests'!S210</f>
        <v>12179.713391372676</v>
      </c>
      <c r="G210" s="5">
        <f>$L$2*B210/Data!C$501+$M$2*C210/Data!D$501+$N$2*D210/Data!E$501+$O$2*E210/Data!F$501</f>
        <v>51827.331588715657</v>
      </c>
      <c r="I210" s="5">
        <f t="shared" si="3"/>
        <v>-1827.3315887156568</v>
      </c>
    </row>
    <row r="211" spans="1:9" x14ac:dyDescent="0.25">
      <c r="A211">
        <f>Data!A211</f>
        <v>209</v>
      </c>
      <c r="B211" s="4">
        <f>'Data with Vol Ests'!D$502*('Data with Vol Ests'!D211+('Data with Vol Ests'!D212-'Data with Vol Ests'!D211)*('Data with Vol Ests'!G$503/'Data with Vol Ests'!G212))/'Data with Vol Ests'!D211</f>
        <v>10991.572177585786</v>
      </c>
      <c r="C211" s="4">
        <f>'Data with Vol Ests'!I$502*('Data with Vol Ests'!I211+('Data with Vol Ests'!I212-'Data with Vol Ests'!I211)*('Data with Vol Ests'!L$503/'Data with Vol Ests'!L212))/'Data with Vol Ests'!I211</f>
        <v>5347.6431155885448</v>
      </c>
      <c r="D211" s="4">
        <f>'Data with Vol Ests'!N$502*('Data with Vol Ests'!N211+('Data with Vol Ests'!N212-'Data with Vol Ests'!N211)*('Data with Vol Ests'!Q$503/'Data with Vol Ests'!Q212))/'Data with Vol Ests'!N211</f>
        <v>4365.6373712773693</v>
      </c>
      <c r="E211" s="4">
        <f>'Data with Vol Ests'!S$502*('Data with Vol Ests'!S211+('Data with Vol Ests'!S212-'Data with Vol Ests'!S211)*('Data with Vol Ests'!V$503/'Data with Vol Ests'!V212))/'Data with Vol Ests'!S211</f>
        <v>12445.376553151491</v>
      </c>
      <c r="G211" s="5">
        <f>$L$2*B211/Data!C$501+$M$2*C211/Data!D$501+$N$2*D211/Data!E$501+$O$2*E211/Data!F$501</f>
        <v>51914.942090425</v>
      </c>
      <c r="I211" s="5">
        <f t="shared" si="3"/>
        <v>-1914.9420904250001</v>
      </c>
    </row>
    <row r="212" spans="1:9" x14ac:dyDescent="0.25">
      <c r="A212">
        <f>Data!A212</f>
        <v>210</v>
      </c>
      <c r="B212" s="4">
        <f>'Data with Vol Ests'!D$502*('Data with Vol Ests'!D212+('Data with Vol Ests'!D213-'Data with Vol Ests'!D212)*('Data with Vol Ests'!G$503/'Data with Vol Ests'!G213))/'Data with Vol Ests'!D212</f>
        <v>11309.50827982251</v>
      </c>
      <c r="C212" s="4">
        <f>'Data with Vol Ests'!I$502*('Data with Vol Ests'!I212+('Data with Vol Ests'!I213-'Data with Vol Ests'!I212)*('Data with Vol Ests'!L$503/'Data with Vol Ests'!L213))/'Data with Vol Ests'!I212</f>
        <v>5124.985631585615</v>
      </c>
      <c r="D212" s="4">
        <f>'Data with Vol Ests'!N$502*('Data with Vol Ests'!N212+('Data with Vol Ests'!N213-'Data with Vol Ests'!N212)*('Data with Vol Ests'!Q$503/'Data with Vol Ests'!Q213))/'Data with Vol Ests'!N212</f>
        <v>4147.5146407556822</v>
      </c>
      <c r="E212" s="4">
        <f>'Data with Vol Ests'!S$502*('Data with Vol Ests'!S212+('Data with Vol Ests'!S213-'Data with Vol Ests'!S212)*('Data with Vol Ests'!V$503/'Data with Vol Ests'!V213))/'Data with Vol Ests'!S212</f>
        <v>12021.89746111533</v>
      </c>
      <c r="G212" s="5">
        <f>$L$2*B212/Data!C$501+$M$2*C212/Data!D$501+$N$2*D212/Data!E$501+$O$2*E212/Data!F$501</f>
        <v>50498.753009470252</v>
      </c>
      <c r="I212" s="5">
        <f t="shared" si="3"/>
        <v>-498.75300947025244</v>
      </c>
    </row>
    <row r="213" spans="1:9" x14ac:dyDescent="0.25">
      <c r="A213">
        <f>Data!A213</f>
        <v>211</v>
      </c>
      <c r="B213" s="4">
        <f>'Data with Vol Ests'!D$502*('Data with Vol Ests'!D213+('Data with Vol Ests'!D214-'Data with Vol Ests'!D213)*('Data with Vol Ests'!G$503/'Data with Vol Ests'!G214))/'Data with Vol Ests'!D213</f>
        <v>11114.819870587742</v>
      </c>
      <c r="C213" s="4">
        <f>'Data with Vol Ests'!I$502*('Data with Vol Ests'!I213+('Data with Vol Ests'!I214-'Data with Vol Ests'!I213)*('Data with Vol Ests'!L$503/'Data with Vol Ests'!L214))/'Data with Vol Ests'!I213</f>
        <v>5412.6567464569553</v>
      </c>
      <c r="D213" s="4">
        <f>'Data with Vol Ests'!N$502*('Data with Vol Ests'!N213+('Data with Vol Ests'!N214-'Data with Vol Ests'!N213)*('Data with Vol Ests'!Q$503/'Data with Vol Ests'!Q214))/'Data with Vol Ests'!N213</f>
        <v>4352.7274913308283</v>
      </c>
      <c r="E213" s="4">
        <f>'Data with Vol Ests'!S$502*('Data with Vol Ests'!S213+('Data with Vol Ests'!S214-'Data with Vol Ests'!S213)*('Data with Vol Ests'!V$503/'Data with Vol Ests'!V214))/'Data with Vol Ests'!S213</f>
        <v>12013.834285404184</v>
      </c>
      <c r="G213" s="5">
        <f>$L$2*B213/Data!C$501+$M$2*C213/Data!D$501+$N$2*D213/Data!E$501+$O$2*E213/Data!F$501</f>
        <v>51654.494352183508</v>
      </c>
      <c r="I213" s="5">
        <f t="shared" si="3"/>
        <v>-1654.4943521835085</v>
      </c>
    </row>
    <row r="214" spans="1:9" x14ac:dyDescent="0.25">
      <c r="A214">
        <f>Data!A214</f>
        <v>212</v>
      </c>
      <c r="B214" s="4">
        <f>'Data with Vol Ests'!D$502*('Data with Vol Ests'!D214+('Data with Vol Ests'!D215-'Data with Vol Ests'!D214)*('Data with Vol Ests'!G$503/'Data with Vol Ests'!G215))/'Data with Vol Ests'!D214</f>
        <v>10996.449503084856</v>
      </c>
      <c r="C214" s="4">
        <f>'Data with Vol Ests'!I$502*('Data with Vol Ests'!I214+('Data with Vol Ests'!I215-'Data with Vol Ests'!I214)*('Data with Vol Ests'!L$503/'Data with Vol Ests'!L215))/'Data with Vol Ests'!I214</f>
        <v>5177.4576179325632</v>
      </c>
      <c r="D214" s="4">
        <f>'Data with Vol Ests'!N$502*('Data with Vol Ests'!N214+('Data with Vol Ests'!N215-'Data with Vol Ests'!N214)*('Data with Vol Ests'!Q$503/'Data with Vol Ests'!Q215))/'Data with Vol Ests'!N214</f>
        <v>4196.5048325833541</v>
      </c>
      <c r="E214" s="4">
        <f>'Data with Vol Ests'!S$502*('Data with Vol Ests'!S214+('Data with Vol Ests'!S215-'Data with Vol Ests'!S214)*('Data with Vol Ests'!V$503/'Data with Vol Ests'!V215))/'Data with Vol Ests'!S214</f>
        <v>12158.839382263108</v>
      </c>
      <c r="G214" s="5">
        <f>$L$2*B214/Data!C$501+$M$2*C214/Data!D$501+$N$2*D214/Data!E$501+$O$2*E214/Data!F$501</f>
        <v>50652.638518044754</v>
      </c>
      <c r="I214" s="5">
        <f t="shared" si="3"/>
        <v>-652.63851804475416</v>
      </c>
    </row>
    <row r="215" spans="1:9" x14ac:dyDescent="0.25">
      <c r="A215">
        <f>Data!A215</f>
        <v>213</v>
      </c>
      <c r="B215" s="4">
        <f>'Data with Vol Ests'!D$502*('Data with Vol Ests'!D215+('Data with Vol Ests'!D216-'Data with Vol Ests'!D215)*('Data with Vol Ests'!G$503/'Data with Vol Ests'!G216))/'Data with Vol Ests'!D215</f>
        <v>11126.093896876971</v>
      </c>
      <c r="C215" s="4">
        <f>'Data with Vol Ests'!I$502*('Data with Vol Ests'!I215+('Data with Vol Ests'!I216-'Data with Vol Ests'!I215)*('Data with Vol Ests'!L$503/'Data with Vol Ests'!L216))/'Data with Vol Ests'!I215</f>
        <v>5444.3860663357482</v>
      </c>
      <c r="D215" s="4">
        <f>'Data with Vol Ests'!N$502*('Data with Vol Ests'!N215+('Data with Vol Ests'!N216-'Data with Vol Ests'!N215)*('Data with Vol Ests'!Q$503/'Data with Vol Ests'!Q216))/'Data with Vol Ests'!N215</f>
        <v>4359.5624106444338</v>
      </c>
      <c r="E215" s="4">
        <f>'Data with Vol Ests'!S$502*('Data with Vol Ests'!S215+('Data with Vol Ests'!S216-'Data with Vol Ests'!S215)*('Data with Vol Ests'!V$503/'Data with Vol Ests'!V216))/'Data with Vol Ests'!S215</f>
        <v>11830.637737604451</v>
      </c>
      <c r="G215" s="5">
        <f>$L$2*B215/Data!C$501+$M$2*C215/Data!D$501+$N$2*D215/Data!E$501+$O$2*E215/Data!F$501</f>
        <v>51548.101316708686</v>
      </c>
      <c r="I215" s="5">
        <f t="shared" si="3"/>
        <v>-1548.1013167086858</v>
      </c>
    </row>
    <row r="216" spans="1:9" x14ac:dyDescent="0.25">
      <c r="A216">
        <f>Data!A216</f>
        <v>214</v>
      </c>
      <c r="B216" s="4">
        <f>'Data with Vol Ests'!D$502*('Data with Vol Ests'!D216+('Data with Vol Ests'!D217-'Data with Vol Ests'!D216)*('Data with Vol Ests'!G$503/'Data with Vol Ests'!G217))/'Data with Vol Ests'!D216</f>
        <v>11109.625069164609</v>
      </c>
      <c r="C216" s="4">
        <f>'Data with Vol Ests'!I$502*('Data with Vol Ests'!I216+('Data with Vol Ests'!I217-'Data with Vol Ests'!I216)*('Data with Vol Ests'!L$503/'Data with Vol Ests'!L217))/'Data with Vol Ests'!I216</f>
        <v>5293.3301223491417</v>
      </c>
      <c r="D216" s="4">
        <f>'Data with Vol Ests'!N$502*('Data with Vol Ests'!N216+('Data with Vol Ests'!N217-'Data with Vol Ests'!N216)*('Data with Vol Ests'!Q$503/'Data with Vol Ests'!Q217))/'Data with Vol Ests'!N216</f>
        <v>4232.8523324367688</v>
      </c>
      <c r="E216" s="4">
        <f>'Data with Vol Ests'!S$502*('Data with Vol Ests'!S216+('Data with Vol Ests'!S217-'Data with Vol Ests'!S216)*('Data with Vol Ests'!V$503/'Data with Vol Ests'!V217))/'Data with Vol Ests'!S216</f>
        <v>12278.531071961117</v>
      </c>
      <c r="G216" s="5">
        <f>$L$2*B216/Data!C$501+$M$2*C216/Data!D$501+$N$2*D216/Data!E$501+$O$2*E216/Data!F$501</f>
        <v>51334.816021485647</v>
      </c>
      <c r="I216" s="5">
        <f t="shared" si="3"/>
        <v>-1334.8160214856471</v>
      </c>
    </row>
    <row r="217" spans="1:9" x14ac:dyDescent="0.25">
      <c r="A217">
        <f>Data!A217</f>
        <v>215</v>
      </c>
      <c r="B217" s="4">
        <f>'Data with Vol Ests'!D$502*('Data with Vol Ests'!D217+('Data with Vol Ests'!D218-'Data with Vol Ests'!D217)*('Data with Vol Ests'!G$503/'Data with Vol Ests'!G218))/'Data with Vol Ests'!D217</f>
        <v>10679.81353184659</v>
      </c>
      <c r="C217" s="4">
        <f>'Data with Vol Ests'!I$502*('Data with Vol Ests'!I217+('Data with Vol Ests'!I218-'Data with Vol Ests'!I217)*('Data with Vol Ests'!L$503/'Data with Vol Ests'!L218))/'Data with Vol Ests'!I217</f>
        <v>4834.8561575222748</v>
      </c>
      <c r="D217" s="4">
        <f>'Data with Vol Ests'!N$502*('Data with Vol Ests'!N217+('Data with Vol Ests'!N218-'Data with Vol Ests'!N217)*('Data with Vol Ests'!Q$503/'Data with Vol Ests'!Q218))/'Data with Vol Ests'!N217</f>
        <v>3952.5479717309854</v>
      </c>
      <c r="E217" s="4">
        <f>'Data with Vol Ests'!S$502*('Data with Vol Ests'!S217+('Data with Vol Ests'!S218-'Data with Vol Ests'!S217)*('Data with Vol Ests'!V$503/'Data with Vol Ests'!V218))/'Data with Vol Ests'!S217</f>
        <v>11985.893057973524</v>
      </c>
      <c r="G217" s="5">
        <f>$L$2*B217/Data!C$501+$M$2*C217/Data!D$501+$N$2*D217/Data!E$501+$O$2*E217/Data!F$501</f>
        <v>48544.572952881063</v>
      </c>
      <c r="I217" s="5">
        <f t="shared" si="3"/>
        <v>1455.4270471189375</v>
      </c>
    </row>
    <row r="218" spans="1:9" x14ac:dyDescent="0.25">
      <c r="A218">
        <f>Data!A218</f>
        <v>216</v>
      </c>
      <c r="B218" s="4">
        <f>'Data with Vol Ests'!D$502*('Data with Vol Ests'!D218+('Data with Vol Ests'!D219-'Data with Vol Ests'!D218)*('Data with Vol Ests'!G$503/'Data with Vol Ests'!G219))/'Data with Vol Ests'!D218</f>
        <v>11195.447477834392</v>
      </c>
      <c r="C218" s="4">
        <f>'Data with Vol Ests'!I$502*('Data with Vol Ests'!I218+('Data with Vol Ests'!I219-'Data with Vol Ests'!I218)*('Data with Vol Ests'!L$503/'Data with Vol Ests'!L219))/'Data with Vol Ests'!I218</f>
        <v>5135.8285028873652</v>
      </c>
      <c r="D218" s="4">
        <f>'Data with Vol Ests'!N$502*('Data with Vol Ests'!N218+('Data with Vol Ests'!N219-'Data with Vol Ests'!N218)*('Data with Vol Ests'!Q$503/'Data with Vol Ests'!Q219))/'Data with Vol Ests'!N218</f>
        <v>4174.0267609314033</v>
      </c>
      <c r="E218" s="4">
        <f>'Data with Vol Ests'!S$502*('Data with Vol Ests'!S218+('Data with Vol Ests'!S219-'Data with Vol Ests'!S218)*('Data with Vol Ests'!V$503/'Data with Vol Ests'!V219))/'Data with Vol Ests'!S218</f>
        <v>11534.059738158472</v>
      </c>
      <c r="G218" s="5">
        <f>$L$2*B218/Data!C$501+$M$2*C218/Data!D$501+$N$2*D218/Data!E$501+$O$2*E218/Data!F$501</f>
        <v>49885.733010684933</v>
      </c>
      <c r="I218" s="5">
        <f t="shared" si="3"/>
        <v>114.26698931506689</v>
      </c>
    </row>
    <row r="219" spans="1:9" x14ac:dyDescent="0.25">
      <c r="A219">
        <f>Data!A219</f>
        <v>217</v>
      </c>
      <c r="B219" s="4">
        <f>'Data with Vol Ests'!D$502*('Data with Vol Ests'!D219+('Data with Vol Ests'!D220-'Data with Vol Ests'!D219)*('Data with Vol Ests'!G$503/'Data with Vol Ests'!G220))/'Data with Vol Ests'!D219</f>
        <v>11667.375563142085</v>
      </c>
      <c r="C219" s="4">
        <f>'Data with Vol Ests'!I$502*('Data with Vol Ests'!I219+('Data with Vol Ests'!I220-'Data with Vol Ests'!I219)*('Data with Vol Ests'!L$503/'Data with Vol Ests'!L220))/'Data with Vol Ests'!I219</f>
        <v>5534.5887392451386</v>
      </c>
      <c r="D219" s="4">
        <f>'Data with Vol Ests'!N$502*('Data with Vol Ests'!N219+('Data with Vol Ests'!N220-'Data with Vol Ests'!N219)*('Data with Vol Ests'!Q$503/'Data with Vol Ests'!Q220))/'Data with Vol Ests'!N219</f>
        <v>4536.4250884603662</v>
      </c>
      <c r="E219" s="4">
        <f>'Data with Vol Ests'!S$502*('Data with Vol Ests'!S219+('Data with Vol Ests'!S220-'Data with Vol Ests'!S219)*('Data with Vol Ests'!V$503/'Data with Vol Ests'!V220))/'Data with Vol Ests'!S219</f>
        <v>11867.727147176214</v>
      </c>
      <c r="G219" s="5">
        <f>$L$2*B219/Data!C$501+$M$2*C219/Data!D$501+$N$2*D219/Data!E$501+$O$2*E219/Data!F$501</f>
        <v>52789.423344482355</v>
      </c>
      <c r="I219" s="5">
        <f t="shared" si="3"/>
        <v>-2789.4233444823549</v>
      </c>
    </row>
    <row r="220" spans="1:9" x14ac:dyDescent="0.25">
      <c r="A220">
        <f>Data!A220</f>
        <v>218</v>
      </c>
      <c r="B220" s="4">
        <f>'Data with Vol Ests'!D$502*('Data with Vol Ests'!D220+('Data with Vol Ests'!D221-'Data with Vol Ests'!D220)*('Data with Vol Ests'!G$503/'Data with Vol Ests'!G221))/'Data with Vol Ests'!D220</f>
        <v>11112.514356709764</v>
      </c>
      <c r="C220" s="4">
        <f>'Data with Vol Ests'!I$502*('Data with Vol Ests'!I220+('Data with Vol Ests'!I221-'Data with Vol Ests'!I220)*('Data with Vol Ests'!L$503/'Data with Vol Ests'!L221))/'Data with Vol Ests'!I220</f>
        <v>5264.765684587057</v>
      </c>
      <c r="D220" s="4">
        <f>'Data with Vol Ests'!N$502*('Data with Vol Ests'!N220+('Data with Vol Ests'!N221-'Data with Vol Ests'!N220)*('Data with Vol Ests'!Q$503/'Data with Vol Ests'!Q221))/'Data with Vol Ests'!N220</f>
        <v>4265.2231198321288</v>
      </c>
      <c r="E220" s="4">
        <f>'Data with Vol Ests'!S$502*('Data with Vol Ests'!S220+('Data with Vol Ests'!S221-'Data with Vol Ests'!S220)*('Data with Vol Ests'!V$503/'Data with Vol Ests'!V221))/'Data with Vol Ests'!S220</f>
        <v>12567.728712113192</v>
      </c>
      <c r="G220" s="5">
        <f>$L$2*B220/Data!C$501+$M$2*C220/Data!D$501+$N$2*D220/Data!E$501+$O$2*E220/Data!F$501</f>
        <v>51690.138306974208</v>
      </c>
      <c r="I220" s="5">
        <f t="shared" si="3"/>
        <v>-1690.1383069742078</v>
      </c>
    </row>
    <row r="221" spans="1:9" x14ac:dyDescent="0.25">
      <c r="A221">
        <f>Data!A221</f>
        <v>219</v>
      </c>
      <c r="B221" s="4">
        <f>'Data with Vol Ests'!D$502*('Data with Vol Ests'!D221+('Data with Vol Ests'!D222-'Data with Vol Ests'!D221)*('Data with Vol Ests'!G$503/'Data with Vol Ests'!G222))/'Data with Vol Ests'!D221</f>
        <v>11150.943174032171</v>
      </c>
      <c r="C221" s="4">
        <f>'Data with Vol Ests'!I$502*('Data with Vol Ests'!I221+('Data with Vol Ests'!I222-'Data with Vol Ests'!I221)*('Data with Vol Ests'!L$503/'Data with Vol Ests'!L222))/'Data with Vol Ests'!I221</f>
        <v>4981.6103489137322</v>
      </c>
      <c r="D221" s="4">
        <f>'Data with Vol Ests'!N$502*('Data with Vol Ests'!N221+('Data with Vol Ests'!N222-'Data with Vol Ests'!N221)*('Data with Vol Ests'!Q$503/'Data with Vol Ests'!Q222))/'Data with Vol Ests'!N221</f>
        <v>4176.5392472064614</v>
      </c>
      <c r="E221" s="4">
        <f>'Data with Vol Ests'!S$502*('Data with Vol Ests'!S221+('Data with Vol Ests'!S222-'Data with Vol Ests'!S221)*('Data with Vol Ests'!V$503/'Data with Vol Ests'!V222))/'Data with Vol Ests'!S221</f>
        <v>11966.119017014053</v>
      </c>
      <c r="G221" s="5">
        <f>$L$2*B221/Data!C$501+$M$2*C221/Data!D$501+$N$2*D221/Data!E$501+$O$2*E221/Data!F$501</f>
        <v>49931.699219018097</v>
      </c>
      <c r="I221" s="5">
        <f t="shared" si="3"/>
        <v>68.30078098190279</v>
      </c>
    </row>
    <row r="222" spans="1:9" x14ac:dyDescent="0.25">
      <c r="A222">
        <f>Data!A222</f>
        <v>220</v>
      </c>
      <c r="B222" s="4">
        <f>'Data with Vol Ests'!D$502*('Data with Vol Ests'!D222+('Data with Vol Ests'!D223-'Data with Vol Ests'!D222)*('Data with Vol Ests'!G$503/'Data with Vol Ests'!G223))/'Data with Vol Ests'!D222</f>
        <v>10914.696548704937</v>
      </c>
      <c r="C222" s="4">
        <f>'Data with Vol Ests'!I$502*('Data with Vol Ests'!I222+('Data with Vol Ests'!I223-'Data with Vol Ests'!I222)*('Data with Vol Ests'!L$503/'Data with Vol Ests'!L223))/'Data with Vol Ests'!I222</f>
        <v>4858.1055994555036</v>
      </c>
      <c r="D222" s="4">
        <f>'Data with Vol Ests'!N$502*('Data with Vol Ests'!N222+('Data with Vol Ests'!N223-'Data with Vol Ests'!N222)*('Data with Vol Ests'!Q$503/'Data with Vol Ests'!Q223))/'Data with Vol Ests'!N222</f>
        <v>3937.906601182774</v>
      </c>
      <c r="E222" s="4">
        <f>'Data with Vol Ests'!S$502*('Data with Vol Ests'!S222+('Data with Vol Ests'!S223-'Data with Vol Ests'!S222)*('Data with Vol Ests'!V$503/'Data with Vol Ests'!V223))/'Data with Vol Ests'!S222</f>
        <v>11612.208878418507</v>
      </c>
      <c r="G222" s="5">
        <f>$L$2*B222/Data!C$501+$M$2*C222/Data!D$501+$N$2*D222/Data!E$501+$O$2*E222/Data!F$501</f>
        <v>48331.736693965904</v>
      </c>
      <c r="I222" s="5">
        <f t="shared" si="3"/>
        <v>1668.2633060340959</v>
      </c>
    </row>
    <row r="223" spans="1:9" x14ac:dyDescent="0.25">
      <c r="A223">
        <f>Data!A223</f>
        <v>221</v>
      </c>
      <c r="B223" s="4">
        <f>'Data with Vol Ests'!D$502*('Data with Vol Ests'!D223+('Data with Vol Ests'!D224-'Data with Vol Ests'!D223)*('Data with Vol Ests'!G$503/'Data with Vol Ests'!G224))/'Data with Vol Ests'!D223</f>
        <v>11189.95516104466</v>
      </c>
      <c r="C223" s="4">
        <f>'Data with Vol Ests'!I$502*('Data with Vol Ests'!I223+('Data with Vol Ests'!I224-'Data with Vol Ests'!I223)*('Data with Vol Ests'!L$503/'Data with Vol Ests'!L224))/'Data with Vol Ests'!I223</f>
        <v>5437.9677056902528</v>
      </c>
      <c r="D223" s="4">
        <f>'Data with Vol Ests'!N$502*('Data with Vol Ests'!N223+('Data with Vol Ests'!N224-'Data with Vol Ests'!N223)*('Data with Vol Ests'!Q$503/'Data with Vol Ests'!Q224))/'Data with Vol Ests'!N223</f>
        <v>4401.2393048226377</v>
      </c>
      <c r="E223" s="4">
        <f>'Data with Vol Ests'!S$502*('Data with Vol Ests'!S223+('Data with Vol Ests'!S224-'Data with Vol Ests'!S223)*('Data with Vol Ests'!V$503/'Data with Vol Ests'!V224))/'Data with Vol Ests'!S223</f>
        <v>12194.326957585179</v>
      </c>
      <c r="G223" s="5">
        <f>$L$2*B223/Data!C$501+$M$2*C223/Data!D$501+$N$2*D223/Data!E$501+$O$2*E223/Data!F$501</f>
        <v>52139.787615560039</v>
      </c>
      <c r="I223" s="5">
        <f t="shared" si="3"/>
        <v>-2139.7876155600388</v>
      </c>
    </row>
    <row r="224" spans="1:9" x14ac:dyDescent="0.25">
      <c r="A224">
        <f>Data!A224</f>
        <v>222</v>
      </c>
      <c r="B224" s="4">
        <f>'Data with Vol Ests'!D$502*('Data with Vol Ests'!D224+('Data with Vol Ests'!D225-'Data with Vol Ests'!D224)*('Data with Vol Ests'!G$503/'Data with Vol Ests'!G225))/'Data with Vol Ests'!D224</f>
        <v>10717.293182472007</v>
      </c>
      <c r="C224" s="4">
        <f>'Data with Vol Ests'!I$502*('Data with Vol Ests'!I224+('Data with Vol Ests'!I225-'Data with Vol Ests'!I224)*('Data with Vol Ests'!L$503/'Data with Vol Ests'!L225))/'Data with Vol Ests'!I224</f>
        <v>5025.1431499781438</v>
      </c>
      <c r="D224" s="4">
        <f>'Data with Vol Ests'!N$502*('Data with Vol Ests'!N224+('Data with Vol Ests'!N225-'Data with Vol Ests'!N224)*('Data with Vol Ests'!Q$503/'Data with Vol Ests'!Q225))/'Data with Vol Ests'!N224</f>
        <v>3964.4878131147429</v>
      </c>
      <c r="E224" s="4">
        <f>'Data with Vol Ests'!S$502*('Data with Vol Ests'!S224+('Data with Vol Ests'!S225-'Data with Vol Ests'!S224)*('Data with Vol Ests'!V$503/'Data with Vol Ests'!V225))/'Data with Vol Ests'!S224</f>
        <v>12084.628907586153</v>
      </c>
      <c r="G224" s="5">
        <f>$L$2*B224/Data!C$501+$M$2*C224/Data!D$501+$N$2*D224/Data!E$501+$O$2*E224/Data!F$501</f>
        <v>49290.613153000566</v>
      </c>
      <c r="I224" s="5">
        <f t="shared" si="3"/>
        <v>709.38684699943406</v>
      </c>
    </row>
    <row r="225" spans="1:9" x14ac:dyDescent="0.25">
      <c r="A225">
        <f>Data!A225</f>
        <v>223</v>
      </c>
      <c r="B225" s="4">
        <f>'Data with Vol Ests'!D$502*('Data with Vol Ests'!D225+('Data with Vol Ests'!D226-'Data with Vol Ests'!D225)*('Data with Vol Ests'!G$503/'Data with Vol Ests'!G226))/'Data with Vol Ests'!D225</f>
        <v>11209.355880688021</v>
      </c>
      <c r="C225" s="4">
        <f>'Data with Vol Ests'!I$502*('Data with Vol Ests'!I225+('Data with Vol Ests'!I226-'Data with Vol Ests'!I225)*('Data with Vol Ests'!L$503/'Data with Vol Ests'!L226))/'Data with Vol Ests'!I225</f>
        <v>5321.1068508621493</v>
      </c>
      <c r="D225" s="4">
        <f>'Data with Vol Ests'!N$502*('Data with Vol Ests'!N225+('Data with Vol Ests'!N226-'Data with Vol Ests'!N225)*('Data with Vol Ests'!Q$503/'Data with Vol Ests'!Q226))/'Data with Vol Ests'!N225</f>
        <v>4342.7971738031556</v>
      </c>
      <c r="E225" s="4">
        <f>'Data with Vol Ests'!S$502*('Data with Vol Ests'!S225+('Data with Vol Ests'!S226-'Data with Vol Ests'!S225)*('Data with Vol Ests'!V$503/'Data with Vol Ests'!V226))/'Data with Vol Ests'!S225</f>
        <v>11624.38982366886</v>
      </c>
      <c r="G225" s="5">
        <f>$L$2*B225/Data!C$501+$M$2*C225/Data!D$501+$N$2*D225/Data!E$501+$O$2*E225/Data!F$501</f>
        <v>50966.009118152018</v>
      </c>
      <c r="I225" s="5">
        <f t="shared" si="3"/>
        <v>-966.00911815201835</v>
      </c>
    </row>
    <row r="226" spans="1:9" x14ac:dyDescent="0.25">
      <c r="A226">
        <f>Data!A226</f>
        <v>224</v>
      </c>
      <c r="B226" s="4">
        <f>'Data with Vol Ests'!D$502*('Data with Vol Ests'!D226+('Data with Vol Ests'!D227-'Data with Vol Ests'!D226)*('Data with Vol Ests'!G$503/'Data with Vol Ests'!G227))/'Data with Vol Ests'!D226</f>
        <v>10564.560982216117</v>
      </c>
      <c r="C226" s="4">
        <f>'Data with Vol Ests'!I$502*('Data with Vol Ests'!I226+('Data with Vol Ests'!I227-'Data with Vol Ests'!I226)*('Data with Vol Ests'!L$503/'Data with Vol Ests'!L227))/'Data with Vol Ests'!I226</f>
        <v>4789.3446889246306</v>
      </c>
      <c r="D226" s="4">
        <f>'Data with Vol Ests'!N$502*('Data with Vol Ests'!N226+('Data with Vol Ests'!N227-'Data with Vol Ests'!N226)*('Data with Vol Ests'!Q$503/'Data with Vol Ests'!Q227))/'Data with Vol Ests'!N226</f>
        <v>3998.8200667753194</v>
      </c>
      <c r="E226" s="4">
        <f>'Data with Vol Ests'!S$502*('Data with Vol Ests'!S226+('Data with Vol Ests'!S227-'Data with Vol Ests'!S226)*('Data with Vol Ests'!V$503/'Data with Vol Ests'!V227))/'Data with Vol Ests'!S226</f>
        <v>12078.752977223854</v>
      </c>
      <c r="G226" s="5">
        <f>$L$2*B226/Data!C$501+$M$2*C226/Data!D$501+$N$2*D226/Data!E$501+$O$2*E226/Data!F$501</f>
        <v>48531.565647964431</v>
      </c>
      <c r="I226" s="5">
        <f t="shared" si="3"/>
        <v>1468.4343520355687</v>
      </c>
    </row>
    <row r="227" spans="1:9" x14ac:dyDescent="0.25">
      <c r="A227">
        <f>Data!A227</f>
        <v>225</v>
      </c>
      <c r="B227" s="4">
        <f>'Data with Vol Ests'!D$502*('Data with Vol Ests'!D227+('Data with Vol Ests'!D228-'Data with Vol Ests'!D227)*('Data with Vol Ests'!G$503/'Data with Vol Ests'!G228))/'Data with Vol Ests'!D227</f>
        <v>11155.991169501578</v>
      </c>
      <c r="C227" s="4">
        <f>'Data with Vol Ests'!I$502*('Data with Vol Ests'!I227+('Data with Vol Ests'!I228-'Data with Vol Ests'!I227)*('Data with Vol Ests'!L$503/'Data with Vol Ests'!L228))/'Data with Vol Ests'!I227</f>
        <v>5075.5507290206115</v>
      </c>
      <c r="D227" s="4">
        <f>'Data with Vol Ests'!N$502*('Data with Vol Ests'!N227+('Data with Vol Ests'!N228-'Data with Vol Ests'!N227)*('Data with Vol Ests'!Q$503/'Data with Vol Ests'!Q228))/'Data with Vol Ests'!N227</f>
        <v>4076.9119486610457</v>
      </c>
      <c r="E227" s="4">
        <f>'Data with Vol Ests'!S$502*('Data with Vol Ests'!S227+('Data with Vol Ests'!S228-'Data with Vol Ests'!S227)*('Data with Vol Ests'!V$503/'Data with Vol Ests'!V228))/'Data with Vol Ests'!S227</f>
        <v>11724.879224404189</v>
      </c>
      <c r="G227" s="5">
        <f>$L$2*B227/Data!C$501+$M$2*C227/Data!D$501+$N$2*D227/Data!E$501+$O$2*E227/Data!F$501</f>
        <v>49672.074935174634</v>
      </c>
      <c r="I227" s="5">
        <f t="shared" si="3"/>
        <v>327.92506482536555</v>
      </c>
    </row>
    <row r="228" spans="1:9" x14ac:dyDescent="0.25">
      <c r="A228">
        <f>Data!A228</f>
        <v>226</v>
      </c>
      <c r="B228" s="4">
        <f>'Data with Vol Ests'!D$502*('Data with Vol Ests'!D228+('Data with Vol Ests'!D229-'Data with Vol Ests'!D228)*('Data with Vol Ests'!G$503/'Data with Vol Ests'!G229))/'Data with Vol Ests'!D228</f>
        <v>10412.481326090177</v>
      </c>
      <c r="C228" s="4">
        <f>'Data with Vol Ests'!I$502*('Data with Vol Ests'!I228+('Data with Vol Ests'!I229-'Data with Vol Ests'!I228)*('Data with Vol Ests'!L$503/'Data with Vol Ests'!L229))/'Data with Vol Ests'!I228</f>
        <v>4619.9103439069404</v>
      </c>
      <c r="D228" s="4">
        <f>'Data with Vol Ests'!N$502*('Data with Vol Ests'!N228+('Data with Vol Ests'!N229-'Data with Vol Ests'!N228)*('Data with Vol Ests'!Q$503/'Data with Vol Ests'!Q229))/'Data with Vol Ests'!N228</f>
        <v>3879.6823458128188</v>
      </c>
      <c r="E228" s="4">
        <f>'Data with Vol Ests'!S$502*('Data with Vol Ests'!S228+('Data with Vol Ests'!S229-'Data with Vol Ests'!S228)*('Data with Vol Ests'!V$503/'Data with Vol Ests'!V229))/'Data with Vol Ests'!S228</f>
        <v>11700.780375796923</v>
      </c>
      <c r="G228" s="5">
        <f>$L$2*B228/Data!C$501+$M$2*C228/Data!D$501+$N$2*D228/Data!E$501+$O$2*E228/Data!F$501</f>
        <v>47134.779217943258</v>
      </c>
      <c r="I228" s="5">
        <f t="shared" si="3"/>
        <v>2865.2207820567419</v>
      </c>
    </row>
    <row r="229" spans="1:9" x14ac:dyDescent="0.25">
      <c r="A229">
        <f>Data!A229</f>
        <v>227</v>
      </c>
      <c r="B229" s="4">
        <f>'Data with Vol Ests'!D$502*('Data with Vol Ests'!D229+('Data with Vol Ests'!D230-'Data with Vol Ests'!D229)*('Data with Vol Ests'!G$503/'Data with Vol Ests'!G230))/'Data with Vol Ests'!D229</f>
        <v>10646.475742779661</v>
      </c>
      <c r="C229" s="4">
        <f>'Data with Vol Ests'!I$502*('Data with Vol Ests'!I229+('Data with Vol Ests'!I230-'Data with Vol Ests'!I229)*('Data with Vol Ests'!L$503/'Data with Vol Ests'!L230))/'Data with Vol Ests'!I229</f>
        <v>5122.9594922444921</v>
      </c>
      <c r="D229" s="4">
        <f>'Data with Vol Ests'!N$502*('Data with Vol Ests'!N229+('Data with Vol Ests'!N230-'Data with Vol Ests'!N229)*('Data with Vol Ests'!Q$503/'Data with Vol Ests'!Q230))/'Data with Vol Ests'!N229</f>
        <v>4170.0054622193456</v>
      </c>
      <c r="E229" s="4">
        <f>'Data with Vol Ests'!S$502*('Data with Vol Ests'!S229+('Data with Vol Ests'!S230-'Data with Vol Ests'!S229)*('Data with Vol Ests'!V$503/'Data with Vol Ests'!V230))/'Data with Vol Ests'!S229</f>
        <v>11198.02048349914</v>
      </c>
      <c r="G229" s="5">
        <f>$L$2*B229/Data!C$501+$M$2*C229/Data!D$501+$N$2*D229/Data!E$501+$O$2*E229/Data!F$501</f>
        <v>48914.890852888188</v>
      </c>
      <c r="I229" s="5">
        <f t="shared" si="3"/>
        <v>1085.1091471118125</v>
      </c>
    </row>
    <row r="230" spans="1:9" x14ac:dyDescent="0.25">
      <c r="A230">
        <f>Data!A230</f>
        <v>228</v>
      </c>
      <c r="B230" s="4">
        <f>'Data with Vol Ests'!D$502*('Data with Vol Ests'!D230+('Data with Vol Ests'!D231-'Data with Vol Ests'!D230)*('Data with Vol Ests'!G$503/'Data with Vol Ests'!G231))/'Data with Vol Ests'!D230</f>
        <v>11186.792036504803</v>
      </c>
      <c r="C230" s="4">
        <f>'Data with Vol Ests'!I$502*('Data with Vol Ests'!I230+('Data with Vol Ests'!I231-'Data with Vol Ests'!I230)*('Data with Vol Ests'!L$503/'Data with Vol Ests'!L231))/'Data with Vol Ests'!I230</f>
        <v>5177.2412620775067</v>
      </c>
      <c r="D230" s="4">
        <f>'Data with Vol Ests'!N$502*('Data with Vol Ests'!N230+('Data with Vol Ests'!N231-'Data with Vol Ests'!N230)*('Data with Vol Ests'!Q$503/'Data with Vol Ests'!Q231))/'Data with Vol Ests'!N230</f>
        <v>4231.3901380461484</v>
      </c>
      <c r="E230" s="4">
        <f>'Data with Vol Ests'!S$502*('Data with Vol Ests'!S230+('Data with Vol Ests'!S231-'Data with Vol Ests'!S230)*('Data with Vol Ests'!V$503/'Data with Vol Ests'!V231))/'Data with Vol Ests'!S230</f>
        <v>12014.542821648321</v>
      </c>
      <c r="G230" s="5">
        <f>$L$2*B230/Data!C$501+$M$2*C230/Data!D$501+$N$2*D230/Data!E$501+$O$2*E230/Data!F$501</f>
        <v>50733.962243976661</v>
      </c>
      <c r="I230" s="5">
        <f t="shared" si="3"/>
        <v>-733.96224397666083</v>
      </c>
    </row>
    <row r="231" spans="1:9" x14ac:dyDescent="0.25">
      <c r="A231">
        <f>Data!A231</f>
        <v>229</v>
      </c>
      <c r="B231" s="4">
        <f>'Data with Vol Ests'!D$502*('Data with Vol Ests'!D231+('Data with Vol Ests'!D232-'Data with Vol Ests'!D231)*('Data with Vol Ests'!G$503/'Data with Vol Ests'!G232))/'Data with Vol Ests'!D231</f>
        <v>10762.860489215796</v>
      </c>
      <c r="C231" s="4">
        <f>'Data with Vol Ests'!I$502*('Data with Vol Ests'!I231+('Data with Vol Ests'!I232-'Data with Vol Ests'!I231)*('Data with Vol Ests'!L$503/'Data with Vol Ests'!L232))/'Data with Vol Ests'!I231</f>
        <v>5551.9359367820634</v>
      </c>
      <c r="D231" s="4">
        <f>'Data with Vol Ests'!N$502*('Data with Vol Ests'!N231+('Data with Vol Ests'!N232-'Data with Vol Ests'!N231)*('Data with Vol Ests'!Q$503/'Data with Vol Ests'!Q232))/'Data with Vol Ests'!N231</f>
        <v>4435.949067835747</v>
      </c>
      <c r="E231" s="4">
        <f>'Data with Vol Ests'!S$502*('Data with Vol Ests'!S231+('Data with Vol Ests'!S232-'Data with Vol Ests'!S231)*('Data with Vol Ests'!V$503/'Data with Vol Ests'!V232))/'Data with Vol Ests'!S231</f>
        <v>11944.684765327791</v>
      </c>
      <c r="G231" s="5">
        <f>$L$2*B231/Data!C$501+$M$2*C231/Data!D$501+$N$2*D231/Data!E$501+$O$2*E231/Data!F$501</f>
        <v>51856.008139213627</v>
      </c>
      <c r="I231" s="5">
        <f t="shared" si="3"/>
        <v>-1856.0081392136271</v>
      </c>
    </row>
    <row r="232" spans="1:9" x14ac:dyDescent="0.25">
      <c r="A232">
        <f>Data!A232</f>
        <v>230</v>
      </c>
      <c r="B232" s="4">
        <f>'Data with Vol Ests'!D$502*('Data with Vol Ests'!D232+('Data with Vol Ests'!D233-'Data with Vol Ests'!D232)*('Data with Vol Ests'!G$503/'Data with Vol Ests'!G233))/'Data with Vol Ests'!D232</f>
        <v>11289.168508321221</v>
      </c>
      <c r="C232" s="4">
        <f>'Data with Vol Ests'!I$502*('Data with Vol Ests'!I232+('Data with Vol Ests'!I233-'Data with Vol Ests'!I232)*('Data with Vol Ests'!L$503/'Data with Vol Ests'!L233))/'Data with Vol Ests'!I232</f>
        <v>4982.8397357964413</v>
      </c>
      <c r="D232" s="4">
        <f>'Data with Vol Ests'!N$502*('Data with Vol Ests'!N232+('Data with Vol Ests'!N233-'Data with Vol Ests'!N232)*('Data with Vol Ests'!Q$503/'Data with Vol Ests'!Q233))/'Data with Vol Ests'!N232</f>
        <v>4046.6049471089605</v>
      </c>
      <c r="E232" s="4">
        <f>'Data with Vol Ests'!S$502*('Data with Vol Ests'!S232+('Data with Vol Ests'!S233-'Data with Vol Ests'!S232)*('Data with Vol Ests'!V$503/'Data with Vol Ests'!V233))/'Data with Vol Ests'!S232</f>
        <v>11400.2289522514</v>
      </c>
      <c r="G232" s="5">
        <f>$L$2*B232/Data!C$501+$M$2*C232/Data!D$501+$N$2*D232/Data!E$501+$O$2*E232/Data!F$501</f>
        <v>49046.5677002804</v>
      </c>
      <c r="I232" s="5">
        <f t="shared" si="3"/>
        <v>953.43229971959954</v>
      </c>
    </row>
    <row r="233" spans="1:9" x14ac:dyDescent="0.25">
      <c r="A233">
        <f>Data!A233</f>
        <v>231</v>
      </c>
      <c r="B233" s="4">
        <f>'Data with Vol Ests'!D$502*('Data with Vol Ests'!D233+('Data with Vol Ests'!D234-'Data with Vol Ests'!D233)*('Data with Vol Ests'!G$503/'Data with Vol Ests'!G234))/'Data with Vol Ests'!D233</f>
        <v>11197.65339226755</v>
      </c>
      <c r="C233" s="4">
        <f>'Data with Vol Ests'!I$502*('Data with Vol Ests'!I233+('Data with Vol Ests'!I234-'Data with Vol Ests'!I233)*('Data with Vol Ests'!L$503/'Data with Vol Ests'!L234))/'Data with Vol Ests'!I233</f>
        <v>5293.6793863713501</v>
      </c>
      <c r="D233" s="4">
        <f>'Data with Vol Ests'!N$502*('Data with Vol Ests'!N233+('Data with Vol Ests'!N234-'Data with Vol Ests'!N233)*('Data with Vol Ests'!Q$503/'Data with Vol Ests'!Q234))/'Data with Vol Ests'!N233</f>
        <v>4277.9353197437949</v>
      </c>
      <c r="E233" s="4">
        <f>'Data with Vol Ests'!S$502*('Data with Vol Ests'!S233+('Data with Vol Ests'!S234-'Data with Vol Ests'!S233)*('Data with Vol Ests'!V$503/'Data with Vol Ests'!V234))/'Data with Vol Ests'!S233</f>
        <v>12161.579549285687</v>
      </c>
      <c r="G233" s="5">
        <f>$L$2*B233/Data!C$501+$M$2*C233/Data!D$501+$N$2*D233/Data!E$501+$O$2*E233/Data!F$501</f>
        <v>51381.930917248988</v>
      </c>
      <c r="I233" s="5">
        <f t="shared" si="3"/>
        <v>-1381.9309172489884</v>
      </c>
    </row>
    <row r="234" spans="1:9" x14ac:dyDescent="0.25">
      <c r="A234">
        <f>Data!A234</f>
        <v>232</v>
      </c>
      <c r="B234" s="4">
        <f>'Data with Vol Ests'!D$502*('Data with Vol Ests'!D234+('Data with Vol Ests'!D235-'Data with Vol Ests'!D234)*('Data with Vol Ests'!G$503/'Data with Vol Ests'!G235))/'Data with Vol Ests'!D234</f>
        <v>10534.299305573739</v>
      </c>
      <c r="C234" s="4">
        <f>'Data with Vol Ests'!I$502*('Data with Vol Ests'!I234+('Data with Vol Ests'!I235-'Data with Vol Ests'!I234)*('Data with Vol Ests'!L$503/'Data with Vol Ests'!L235))/'Data with Vol Ests'!I234</f>
        <v>5044.1604941358937</v>
      </c>
      <c r="D234" s="4">
        <f>'Data with Vol Ests'!N$502*('Data with Vol Ests'!N234+('Data with Vol Ests'!N235-'Data with Vol Ests'!N234)*('Data with Vol Ests'!Q$503/'Data with Vol Ests'!Q235))/'Data with Vol Ests'!N234</f>
        <v>4066.3719896503167</v>
      </c>
      <c r="E234" s="4">
        <f>'Data with Vol Ests'!S$502*('Data with Vol Ests'!S234+('Data with Vol Ests'!S235-'Data with Vol Ests'!S234)*('Data with Vol Ests'!V$503/'Data with Vol Ests'!V235))/'Data with Vol Ests'!S234</f>
        <v>12000.57183752327</v>
      </c>
      <c r="G234" s="5">
        <f>$L$2*B234/Data!C$501+$M$2*C234/Data!D$501+$N$2*D234/Data!E$501+$O$2*E234/Data!F$501</f>
        <v>49321.096152108781</v>
      </c>
      <c r="I234" s="5">
        <f t="shared" si="3"/>
        <v>678.9038478912189</v>
      </c>
    </row>
    <row r="235" spans="1:9" x14ac:dyDescent="0.25">
      <c r="A235">
        <f>Data!A235</f>
        <v>233</v>
      </c>
      <c r="B235" s="4">
        <f>'Data with Vol Ests'!D$502*('Data with Vol Ests'!D235+('Data with Vol Ests'!D236-'Data with Vol Ests'!D235)*('Data with Vol Ests'!G$503/'Data with Vol Ests'!G236))/'Data with Vol Ests'!D235</f>
        <v>11499.016300604375</v>
      </c>
      <c r="C235" s="4">
        <f>'Data with Vol Ests'!I$502*('Data with Vol Ests'!I235+('Data with Vol Ests'!I236-'Data with Vol Ests'!I235)*('Data with Vol Ests'!L$503/'Data with Vol Ests'!L236))/'Data with Vol Ests'!I235</f>
        <v>5124.215665135438</v>
      </c>
      <c r="D235" s="4">
        <f>'Data with Vol Ests'!N$502*('Data with Vol Ests'!N235+('Data with Vol Ests'!N236-'Data with Vol Ests'!N235)*('Data with Vol Ests'!Q$503/'Data with Vol Ests'!Q236))/'Data with Vol Ests'!N235</f>
        <v>4102.9771148477976</v>
      </c>
      <c r="E235" s="4">
        <f>'Data with Vol Ests'!S$502*('Data with Vol Ests'!S235+('Data with Vol Ests'!S236-'Data with Vol Ests'!S235)*('Data with Vol Ests'!V$503/'Data with Vol Ests'!V236))/'Data with Vol Ests'!S235</f>
        <v>11910.332939051636</v>
      </c>
      <c r="G235" s="5">
        <f>$L$2*B235/Data!C$501+$M$2*C235/Data!D$501+$N$2*D235/Data!E$501+$O$2*E235/Data!F$501</f>
        <v>50425.173056242493</v>
      </c>
      <c r="I235" s="5">
        <f t="shared" si="3"/>
        <v>-425.17305624249275</v>
      </c>
    </row>
    <row r="236" spans="1:9" x14ac:dyDescent="0.25">
      <c r="A236">
        <f>Data!A236</f>
        <v>234</v>
      </c>
      <c r="B236" s="4">
        <f>'Data with Vol Ests'!D$502*('Data with Vol Ests'!D236+('Data with Vol Ests'!D237-'Data with Vol Ests'!D236)*('Data with Vol Ests'!G$503/'Data with Vol Ests'!G237))/'Data with Vol Ests'!D236</f>
        <v>11076.517095150348</v>
      </c>
      <c r="C236" s="4">
        <f>'Data with Vol Ests'!I$502*('Data with Vol Ests'!I236+('Data with Vol Ests'!I237-'Data with Vol Ests'!I236)*('Data with Vol Ests'!L$503/'Data with Vol Ests'!L237))/'Data with Vol Ests'!I236</f>
        <v>5458.3647065291734</v>
      </c>
      <c r="D236" s="4">
        <f>'Data with Vol Ests'!N$502*('Data with Vol Ests'!N236+('Data with Vol Ests'!N237-'Data with Vol Ests'!N236)*('Data with Vol Ests'!Q$503/'Data with Vol Ests'!Q237))/'Data with Vol Ests'!N236</f>
        <v>4397.1599278604954</v>
      </c>
      <c r="E236" s="4">
        <f>'Data with Vol Ests'!S$502*('Data with Vol Ests'!S236+('Data with Vol Ests'!S237-'Data with Vol Ests'!S236)*('Data with Vol Ests'!V$503/'Data with Vol Ests'!V237))/'Data with Vol Ests'!S236</f>
        <v>12017.771256355401</v>
      </c>
      <c r="G236" s="5">
        <f>$L$2*B236/Data!C$501+$M$2*C236/Data!D$501+$N$2*D236/Data!E$501+$O$2*E236/Data!F$501</f>
        <v>51866.525860513015</v>
      </c>
      <c r="I236" s="5">
        <f t="shared" si="3"/>
        <v>-1866.5258605130148</v>
      </c>
    </row>
    <row r="237" spans="1:9" x14ac:dyDescent="0.25">
      <c r="A237">
        <f>Data!A237</f>
        <v>235</v>
      </c>
      <c r="B237" s="4">
        <f>'Data with Vol Ests'!D$502*('Data with Vol Ests'!D237+('Data with Vol Ests'!D238-'Data with Vol Ests'!D237)*('Data with Vol Ests'!G$503/'Data with Vol Ests'!G238))/'Data with Vol Ests'!D237</f>
        <v>11260.123545364686</v>
      </c>
      <c r="C237" s="4">
        <f>'Data with Vol Ests'!I$502*('Data with Vol Ests'!I237+('Data with Vol Ests'!I238-'Data with Vol Ests'!I237)*('Data with Vol Ests'!L$503/'Data with Vol Ests'!L238))/'Data with Vol Ests'!I237</f>
        <v>5368.9538926184205</v>
      </c>
      <c r="D237" s="4">
        <f>'Data with Vol Ests'!N$502*('Data with Vol Ests'!N237+('Data with Vol Ests'!N238-'Data with Vol Ests'!N237)*('Data with Vol Ests'!Q$503/'Data with Vol Ests'!Q238))/'Data with Vol Ests'!N237</f>
        <v>4468.9751971611586</v>
      </c>
      <c r="E237" s="4">
        <f>'Data with Vol Ests'!S$502*('Data with Vol Ests'!S237+('Data with Vol Ests'!S238-'Data with Vol Ests'!S237)*('Data with Vol Ests'!V$503/'Data with Vol Ests'!V238))/'Data with Vol Ests'!S237</f>
        <v>12179.862388597237</v>
      </c>
      <c r="G237" s="5">
        <f>$L$2*B237/Data!C$501+$M$2*C237/Data!D$501+$N$2*D237/Data!E$501+$O$2*E237/Data!F$501</f>
        <v>52148.166836511649</v>
      </c>
      <c r="I237" s="5">
        <f t="shared" si="3"/>
        <v>-2148.1668365116493</v>
      </c>
    </row>
    <row r="238" spans="1:9" x14ac:dyDescent="0.25">
      <c r="A238">
        <f>Data!A238</f>
        <v>236</v>
      </c>
      <c r="B238" s="4">
        <f>'Data with Vol Ests'!D$502*('Data with Vol Ests'!D238+('Data with Vol Ests'!D239-'Data with Vol Ests'!D238)*('Data with Vol Ests'!G$503/'Data with Vol Ests'!G239))/'Data with Vol Ests'!D238</f>
        <v>10431.393519996063</v>
      </c>
      <c r="C238" s="4">
        <f>'Data with Vol Ests'!I$502*('Data with Vol Ests'!I238+('Data with Vol Ests'!I239-'Data with Vol Ests'!I238)*('Data with Vol Ests'!L$503/'Data with Vol Ests'!L239))/'Data with Vol Ests'!I238</f>
        <v>4951.2032676200306</v>
      </c>
      <c r="D238" s="4">
        <f>'Data with Vol Ests'!N$502*('Data with Vol Ests'!N238+('Data with Vol Ests'!N239-'Data with Vol Ests'!N238)*('Data with Vol Ests'!Q$503/'Data with Vol Ests'!Q239))/'Data with Vol Ests'!N238</f>
        <v>4015.9154285522418</v>
      </c>
      <c r="E238" s="4">
        <f>'Data with Vol Ests'!S$502*('Data with Vol Ests'!S238+('Data with Vol Ests'!S239-'Data with Vol Ests'!S238)*('Data with Vol Ests'!V$503/'Data with Vol Ests'!V239))/'Data with Vol Ests'!S238</f>
        <v>12238.62034459596</v>
      </c>
      <c r="G238" s="5">
        <f>$L$2*B238/Data!C$501+$M$2*C238/Data!D$501+$N$2*D238/Data!E$501+$O$2*E238/Data!F$501</f>
        <v>49124.500329145107</v>
      </c>
      <c r="I238" s="5">
        <f t="shared" si="3"/>
        <v>875.49967085489334</v>
      </c>
    </row>
    <row r="239" spans="1:9" x14ac:dyDescent="0.25">
      <c r="A239">
        <f>Data!A239</f>
        <v>237</v>
      </c>
      <c r="B239" s="4">
        <f>'Data with Vol Ests'!D$502*('Data with Vol Ests'!D239+('Data with Vol Ests'!D240-'Data with Vol Ests'!D239)*('Data with Vol Ests'!G$503/'Data with Vol Ests'!G240))/'Data with Vol Ests'!D239</f>
        <v>10977.604501426384</v>
      </c>
      <c r="C239" s="4">
        <f>'Data with Vol Ests'!I$502*('Data with Vol Ests'!I239+('Data with Vol Ests'!I240-'Data with Vol Ests'!I239)*('Data with Vol Ests'!L$503/'Data with Vol Ests'!L240))/'Data with Vol Ests'!I239</f>
        <v>4742.7666861922644</v>
      </c>
      <c r="D239" s="4">
        <f>'Data with Vol Ests'!N$502*('Data with Vol Ests'!N239+('Data with Vol Ests'!N240-'Data with Vol Ests'!N239)*('Data with Vol Ests'!Q$503/'Data with Vol Ests'!Q240))/'Data with Vol Ests'!N239</f>
        <v>3937.6348734451567</v>
      </c>
      <c r="E239" s="4">
        <f>'Data with Vol Ests'!S$502*('Data with Vol Ests'!S239+('Data with Vol Ests'!S240-'Data with Vol Ests'!S239)*('Data with Vol Ests'!V$503/'Data with Vol Ests'!V240))/'Data with Vol Ests'!S239</f>
        <v>11339.567966179195</v>
      </c>
      <c r="G239" s="5">
        <f>$L$2*B239/Data!C$501+$M$2*C239/Data!D$501+$N$2*D239/Data!E$501+$O$2*E239/Data!F$501</f>
        <v>47712.09863797039</v>
      </c>
      <c r="I239" s="5">
        <f t="shared" si="3"/>
        <v>2287.90136202961</v>
      </c>
    </row>
    <row r="240" spans="1:9" x14ac:dyDescent="0.25">
      <c r="A240">
        <f>Data!A240</f>
        <v>238</v>
      </c>
      <c r="B240" s="4">
        <f>'Data with Vol Ests'!D$502*('Data with Vol Ests'!D240+('Data with Vol Ests'!D241-'Data with Vol Ests'!D240)*('Data with Vol Ests'!G$503/'Data with Vol Ests'!G241))/'Data with Vol Ests'!D240</f>
        <v>11017.691605022657</v>
      </c>
      <c r="C240" s="4">
        <f>'Data with Vol Ests'!I$502*('Data with Vol Ests'!I240+('Data with Vol Ests'!I241-'Data with Vol Ests'!I240)*('Data with Vol Ests'!L$503/'Data with Vol Ests'!L241))/'Data with Vol Ests'!I240</f>
        <v>5486.4775883002349</v>
      </c>
      <c r="D240" s="4">
        <f>'Data with Vol Ests'!N$502*('Data with Vol Ests'!N240+('Data with Vol Ests'!N241-'Data with Vol Ests'!N240)*('Data with Vol Ests'!Q$503/'Data with Vol Ests'!Q241))/'Data with Vol Ests'!N240</f>
        <v>4406.9595535146018</v>
      </c>
      <c r="E240" s="4">
        <f>'Data with Vol Ests'!S$502*('Data with Vol Ests'!S240+('Data with Vol Ests'!S241-'Data with Vol Ests'!S240)*('Data with Vol Ests'!V$503/'Data with Vol Ests'!V241))/'Data with Vol Ests'!S240</f>
        <v>12055.188566178371</v>
      </c>
      <c r="G240" s="5">
        <f>$L$2*B240/Data!C$501+$M$2*C240/Data!D$501+$N$2*D240/Data!E$501+$O$2*E240/Data!F$501</f>
        <v>51965.085415430876</v>
      </c>
      <c r="I240" s="5">
        <f t="shared" si="3"/>
        <v>-1965.0854154308763</v>
      </c>
    </row>
    <row r="241" spans="1:9" x14ac:dyDescent="0.25">
      <c r="A241">
        <f>Data!A241</f>
        <v>239</v>
      </c>
      <c r="B241" s="4">
        <f>'Data with Vol Ests'!D$502*('Data with Vol Ests'!D241+('Data with Vol Ests'!D242-'Data with Vol Ests'!D241)*('Data with Vol Ests'!G$503/'Data with Vol Ests'!G242))/'Data with Vol Ests'!D241</f>
        <v>10716.194841700737</v>
      </c>
      <c r="C241" s="4">
        <f>'Data with Vol Ests'!I$502*('Data with Vol Ests'!I241+('Data with Vol Ests'!I242-'Data with Vol Ests'!I241)*('Data with Vol Ests'!L$503/'Data with Vol Ests'!L242))/'Data with Vol Ests'!I241</f>
        <v>5088.760039408101</v>
      </c>
      <c r="D241" s="4">
        <f>'Data with Vol Ests'!N$502*('Data with Vol Ests'!N241+('Data with Vol Ests'!N242-'Data with Vol Ests'!N241)*('Data with Vol Ests'!Q$503/'Data with Vol Ests'!Q242))/'Data with Vol Ests'!N241</f>
        <v>4098.119974730007</v>
      </c>
      <c r="E241" s="4">
        <f>'Data with Vol Ests'!S$502*('Data with Vol Ests'!S241+('Data with Vol Ests'!S242-'Data with Vol Ests'!S241)*('Data with Vol Ests'!V$503/'Data with Vol Ests'!V242))/'Data with Vol Ests'!S241</f>
        <v>12069.526148991055</v>
      </c>
      <c r="G241" s="5">
        <f>$L$2*B241/Data!C$501+$M$2*C241/Data!D$501+$N$2*D241/Data!E$501+$O$2*E241/Data!F$501</f>
        <v>49782.949718846729</v>
      </c>
      <c r="I241" s="5">
        <f t="shared" si="3"/>
        <v>217.0502811532715</v>
      </c>
    </row>
    <row r="242" spans="1:9" x14ac:dyDescent="0.25">
      <c r="A242">
        <f>Data!A242</f>
        <v>240</v>
      </c>
      <c r="B242" s="4">
        <f>'Data with Vol Ests'!D$502*('Data with Vol Ests'!D242+('Data with Vol Ests'!D243-'Data with Vol Ests'!D242)*('Data with Vol Ests'!G$503/'Data with Vol Ests'!G243))/'Data with Vol Ests'!D242</f>
        <v>10775.684835910766</v>
      </c>
      <c r="C242" s="4">
        <f>'Data with Vol Ests'!I$502*('Data with Vol Ests'!I242+('Data with Vol Ests'!I243-'Data with Vol Ests'!I242)*('Data with Vol Ests'!L$503/'Data with Vol Ests'!L243))/'Data with Vol Ests'!I242</f>
        <v>5145.5077393505571</v>
      </c>
      <c r="D242" s="4">
        <f>'Data with Vol Ests'!N$502*('Data with Vol Ests'!N242+('Data with Vol Ests'!N243-'Data with Vol Ests'!N242)*('Data with Vol Ests'!Q$503/'Data with Vol Ests'!Q243))/'Data with Vol Ests'!N242</f>
        <v>4174.5785963691942</v>
      </c>
      <c r="E242" s="4">
        <f>'Data with Vol Ests'!S$502*('Data with Vol Ests'!S242+('Data with Vol Ests'!S243-'Data with Vol Ests'!S242)*('Data with Vol Ests'!V$503/'Data with Vol Ests'!V243))/'Data with Vol Ests'!S242</f>
        <v>11462.450346269949</v>
      </c>
      <c r="G242" s="5">
        <f>$L$2*B242/Data!C$501+$M$2*C242/Data!D$501+$N$2*D242/Data!E$501+$O$2*E242/Data!F$501</f>
        <v>49439.139872857646</v>
      </c>
      <c r="I242" s="5">
        <f t="shared" si="3"/>
        <v>560.86012714235403</v>
      </c>
    </row>
    <row r="243" spans="1:9" x14ac:dyDescent="0.25">
      <c r="A243">
        <f>Data!A243</f>
        <v>241</v>
      </c>
      <c r="B243" s="4">
        <f>'Data with Vol Ests'!D$502*('Data with Vol Ests'!D243+('Data with Vol Ests'!D244-'Data with Vol Ests'!D243)*('Data with Vol Ests'!G$503/'Data with Vol Ests'!G244))/'Data with Vol Ests'!D243</f>
        <v>10998.81733388563</v>
      </c>
      <c r="C243" s="4">
        <f>'Data with Vol Ests'!I$502*('Data with Vol Ests'!I243+('Data with Vol Ests'!I244-'Data with Vol Ests'!I243)*('Data with Vol Ests'!L$503/'Data with Vol Ests'!L244))/'Data with Vol Ests'!I243</f>
        <v>4796.9079050271039</v>
      </c>
      <c r="D243" s="4">
        <f>'Data with Vol Ests'!N$502*('Data with Vol Ests'!N243+('Data with Vol Ests'!N244-'Data with Vol Ests'!N243)*('Data with Vol Ests'!Q$503/'Data with Vol Ests'!Q244))/'Data with Vol Ests'!N243</f>
        <v>3957.1333210690409</v>
      </c>
      <c r="E243" s="4">
        <f>'Data with Vol Ests'!S$502*('Data with Vol Ests'!S243+('Data with Vol Ests'!S244-'Data with Vol Ests'!S243)*('Data with Vol Ests'!V$503/'Data with Vol Ests'!V244))/'Data with Vol Ests'!S243</f>
        <v>11578.999241801279</v>
      </c>
      <c r="G243" s="5">
        <f>$L$2*B243/Data!C$501+$M$2*C243/Data!D$501+$N$2*D243/Data!E$501+$O$2*E243/Data!F$501</f>
        <v>48234.90739087663</v>
      </c>
      <c r="I243" s="5">
        <f t="shared" si="3"/>
        <v>1765.0926091233705</v>
      </c>
    </row>
    <row r="244" spans="1:9" x14ac:dyDescent="0.25">
      <c r="A244">
        <f>Data!A244</f>
        <v>242</v>
      </c>
      <c r="B244" s="4">
        <f>'Data with Vol Ests'!D$502*('Data with Vol Ests'!D244+('Data with Vol Ests'!D245-'Data with Vol Ests'!D244)*('Data with Vol Ests'!G$503/'Data with Vol Ests'!G245))/'Data with Vol Ests'!D244</f>
        <v>11373.180115984236</v>
      </c>
      <c r="C244" s="4">
        <f>'Data with Vol Ests'!I$502*('Data with Vol Ests'!I244+('Data with Vol Ests'!I245-'Data with Vol Ests'!I244)*('Data with Vol Ests'!L$503/'Data with Vol Ests'!L245))/'Data with Vol Ests'!I244</f>
        <v>5482.0834061140695</v>
      </c>
      <c r="D244" s="4">
        <f>'Data with Vol Ests'!N$502*('Data with Vol Ests'!N244+('Data with Vol Ests'!N245-'Data with Vol Ests'!N244)*('Data with Vol Ests'!Q$503/'Data with Vol Ests'!Q245))/'Data with Vol Ests'!N244</f>
        <v>4365.4853151059569</v>
      </c>
      <c r="E244" s="4">
        <f>'Data with Vol Ests'!S$502*('Data with Vol Ests'!S244+('Data with Vol Ests'!S245-'Data with Vol Ests'!S244)*('Data with Vol Ests'!V$503/'Data with Vol Ests'!V245))/'Data with Vol Ests'!S244</f>
        <v>10927.70687008518</v>
      </c>
      <c r="G244" s="5">
        <f>$L$2*B244/Data!C$501+$M$2*C244/Data!D$501+$N$2*D244/Data!E$501+$O$2*E244/Data!F$501</f>
        <v>50783.771096847689</v>
      </c>
      <c r="I244" s="5">
        <f t="shared" si="3"/>
        <v>-783.77109684768948</v>
      </c>
    </row>
    <row r="245" spans="1:9" x14ac:dyDescent="0.25">
      <c r="A245">
        <f>Data!A245</f>
        <v>243</v>
      </c>
      <c r="B245" s="4">
        <f>'Data with Vol Ests'!D$502*('Data with Vol Ests'!D245+('Data with Vol Ests'!D246-'Data with Vol Ests'!D245)*('Data with Vol Ests'!G$503/'Data with Vol Ests'!G246))/'Data with Vol Ests'!D245</f>
        <v>11082.886555082199</v>
      </c>
      <c r="C245" s="4">
        <f>'Data with Vol Ests'!I$502*('Data with Vol Ests'!I245+('Data with Vol Ests'!I246-'Data with Vol Ests'!I245)*('Data with Vol Ests'!L$503/'Data with Vol Ests'!L246))/'Data with Vol Ests'!I245</f>
        <v>5214.9966573843512</v>
      </c>
      <c r="D245" s="4">
        <f>'Data with Vol Ests'!N$502*('Data with Vol Ests'!N245+('Data with Vol Ests'!N246-'Data with Vol Ests'!N245)*('Data with Vol Ests'!Q$503/'Data with Vol Ests'!Q246))/'Data with Vol Ests'!N245</f>
        <v>4276.4236903428646</v>
      </c>
      <c r="E245" s="4">
        <f>'Data with Vol Ests'!S$502*('Data with Vol Ests'!S245+('Data with Vol Ests'!S246-'Data with Vol Ests'!S245)*('Data with Vol Ests'!V$503/'Data with Vol Ests'!V246))/'Data with Vol Ests'!S245</f>
        <v>12379.935298374914</v>
      </c>
      <c r="G245" s="5">
        <f>$L$2*B245/Data!C$501+$M$2*C245/Data!D$501+$N$2*D245/Data!E$501+$O$2*E245/Data!F$501</f>
        <v>51310.972043633956</v>
      </c>
      <c r="I245" s="5">
        <f t="shared" si="3"/>
        <v>-1310.9720436339558</v>
      </c>
    </row>
    <row r="246" spans="1:9" x14ac:dyDescent="0.25">
      <c r="A246">
        <f>Data!A246</f>
        <v>244</v>
      </c>
      <c r="B246" s="4">
        <f>'Data with Vol Ests'!D$502*('Data with Vol Ests'!D246+('Data with Vol Ests'!D247-'Data with Vol Ests'!D246)*('Data with Vol Ests'!G$503/'Data with Vol Ests'!G247))/'Data with Vol Ests'!D246</f>
        <v>10977.73160068311</v>
      </c>
      <c r="C246" s="4">
        <f>'Data with Vol Ests'!I$502*('Data with Vol Ests'!I246+('Data with Vol Ests'!I247-'Data with Vol Ests'!I246)*('Data with Vol Ests'!L$503/'Data with Vol Ests'!L247))/'Data with Vol Ests'!I246</f>
        <v>5206.7129092021778</v>
      </c>
      <c r="D246" s="4">
        <f>'Data with Vol Ests'!N$502*('Data with Vol Ests'!N246+('Data with Vol Ests'!N247-'Data with Vol Ests'!N246)*('Data with Vol Ests'!Q$503/'Data with Vol Ests'!Q247))/'Data with Vol Ests'!N246</f>
        <v>4254.643576096676</v>
      </c>
      <c r="E246" s="4">
        <f>'Data with Vol Ests'!S$502*('Data with Vol Ests'!S246+('Data with Vol Ests'!S247-'Data with Vol Ests'!S246)*('Data with Vol Ests'!V$503/'Data with Vol Ests'!V247))/'Data with Vol Ests'!S246</f>
        <v>12133.318178010961</v>
      </c>
      <c r="G246" s="5">
        <f>$L$2*B246/Data!C$501+$M$2*C246/Data!D$501+$N$2*D246/Data!E$501+$O$2*E246/Data!F$501</f>
        <v>50831.16880461781</v>
      </c>
      <c r="I246" s="5">
        <f t="shared" si="3"/>
        <v>-831.16880461780966</v>
      </c>
    </row>
    <row r="247" spans="1:9" x14ac:dyDescent="0.25">
      <c r="A247">
        <f>Data!A247</f>
        <v>245</v>
      </c>
      <c r="B247" s="4">
        <f>'Data with Vol Ests'!D$502*('Data with Vol Ests'!D247+('Data with Vol Ests'!D248-'Data with Vol Ests'!D247)*('Data with Vol Ests'!G$503/'Data with Vol Ests'!G248))/'Data with Vol Ests'!D247</f>
        <v>11236.764364794739</v>
      </c>
      <c r="C247" s="4">
        <f>'Data with Vol Ests'!I$502*('Data with Vol Ests'!I247+('Data with Vol Ests'!I248-'Data with Vol Ests'!I247)*('Data with Vol Ests'!L$503/'Data with Vol Ests'!L248))/'Data with Vol Ests'!I247</f>
        <v>5349.7955478410277</v>
      </c>
      <c r="D247" s="4">
        <f>'Data with Vol Ests'!N$502*('Data with Vol Ests'!N247+('Data with Vol Ests'!N248-'Data with Vol Ests'!N247)*('Data with Vol Ests'!Q$503/'Data with Vol Ests'!Q248))/'Data with Vol Ests'!N247</f>
        <v>4375.2907453993039</v>
      </c>
      <c r="E247" s="4">
        <f>'Data with Vol Ests'!S$502*('Data with Vol Ests'!S247+('Data with Vol Ests'!S248-'Data with Vol Ests'!S247)*('Data with Vol Ests'!V$503/'Data with Vol Ests'!V248))/'Data with Vol Ests'!S247</f>
        <v>12005.991265610033</v>
      </c>
      <c r="G247" s="5">
        <f>$L$2*B247/Data!C$501+$M$2*C247/Data!D$501+$N$2*D247/Data!E$501+$O$2*E247/Data!F$501</f>
        <v>51627.225024213651</v>
      </c>
      <c r="I247" s="5">
        <f t="shared" si="3"/>
        <v>-1627.2250242136506</v>
      </c>
    </row>
    <row r="248" spans="1:9" x14ac:dyDescent="0.25">
      <c r="A248">
        <f>Data!A248</f>
        <v>246</v>
      </c>
      <c r="B248" s="4">
        <f>'Data with Vol Ests'!D$502*('Data with Vol Ests'!D248+('Data with Vol Ests'!D249-'Data with Vol Ests'!D248)*('Data with Vol Ests'!G$503/'Data with Vol Ests'!G249))/'Data with Vol Ests'!D248</f>
        <v>11021.694994472648</v>
      </c>
      <c r="C248" s="4">
        <f>'Data with Vol Ests'!I$502*('Data with Vol Ests'!I248+('Data with Vol Ests'!I249-'Data with Vol Ests'!I248)*('Data with Vol Ests'!L$503/'Data with Vol Ests'!L249))/'Data with Vol Ests'!I248</f>
        <v>5198.2485215951065</v>
      </c>
      <c r="D248" s="4">
        <f>'Data with Vol Ests'!N$502*('Data with Vol Ests'!N248+('Data with Vol Ests'!N249-'Data with Vol Ests'!N248)*('Data with Vol Ests'!Q$503/'Data with Vol Ests'!Q249))/'Data with Vol Ests'!N248</f>
        <v>4234.3371575172214</v>
      </c>
      <c r="E248" s="4">
        <f>'Data with Vol Ests'!S$502*('Data with Vol Ests'!S248+('Data with Vol Ests'!S249-'Data with Vol Ests'!S248)*('Data with Vol Ests'!V$503/'Data with Vol Ests'!V249))/'Data with Vol Ests'!S248</f>
        <v>12342.127598012765</v>
      </c>
      <c r="G248" s="5">
        <f>$L$2*B248/Data!C$501+$M$2*C248/Data!D$501+$N$2*D248/Data!E$501+$O$2*E248/Data!F$501</f>
        <v>51056.04493485784</v>
      </c>
      <c r="I248" s="5">
        <f t="shared" si="3"/>
        <v>-1056.0449348578404</v>
      </c>
    </row>
    <row r="249" spans="1:9" x14ac:dyDescent="0.25">
      <c r="A249">
        <f>Data!A249</f>
        <v>247</v>
      </c>
      <c r="B249" s="4">
        <f>'Data with Vol Ests'!D$502*('Data with Vol Ests'!D249+('Data with Vol Ests'!D250-'Data with Vol Ests'!D249)*('Data with Vol Ests'!G$503/'Data with Vol Ests'!G250))/'Data with Vol Ests'!D249</f>
        <v>11233.946745540494</v>
      </c>
      <c r="C249" s="4">
        <f>'Data with Vol Ests'!I$502*('Data with Vol Ests'!I249+('Data with Vol Ests'!I250-'Data with Vol Ests'!I249)*('Data with Vol Ests'!L$503/'Data with Vol Ests'!L250))/'Data with Vol Ests'!I249</f>
        <v>5231.1334521208873</v>
      </c>
      <c r="D249" s="4">
        <f>'Data with Vol Ests'!N$502*('Data with Vol Ests'!N249+('Data with Vol Ests'!N250-'Data with Vol Ests'!N249)*('Data with Vol Ests'!Q$503/'Data with Vol Ests'!Q250))/'Data with Vol Ests'!N249</f>
        <v>4297.0670143084062</v>
      </c>
      <c r="E249" s="4">
        <f>'Data with Vol Ests'!S$502*('Data with Vol Ests'!S249+('Data with Vol Ests'!S250-'Data with Vol Ests'!S249)*('Data with Vol Ests'!V$503/'Data with Vol Ests'!V250))/'Data with Vol Ests'!S249</f>
        <v>11955.284395146713</v>
      </c>
      <c r="G249" s="5">
        <f>$L$2*B249/Data!C$501+$M$2*C249/Data!D$501+$N$2*D249/Data!E$501+$O$2*E249/Data!F$501</f>
        <v>51022.417509857078</v>
      </c>
      <c r="I249" s="5">
        <f t="shared" si="3"/>
        <v>-1022.4175098570777</v>
      </c>
    </row>
    <row r="250" spans="1:9" x14ac:dyDescent="0.25">
      <c r="A250">
        <f>Data!A250</f>
        <v>248</v>
      </c>
      <c r="B250" s="4">
        <f>'Data with Vol Ests'!D$502*('Data with Vol Ests'!D250+('Data with Vol Ests'!D251-'Data with Vol Ests'!D250)*('Data with Vol Ests'!G$503/'Data with Vol Ests'!G251))/'Data with Vol Ests'!D250</f>
        <v>10528.371768538089</v>
      </c>
      <c r="C250" s="4">
        <f>'Data with Vol Ests'!I$502*('Data with Vol Ests'!I250+('Data with Vol Ests'!I251-'Data with Vol Ests'!I250)*('Data with Vol Ests'!L$503/'Data with Vol Ests'!L251))/'Data with Vol Ests'!I250</f>
        <v>5014.1020050998013</v>
      </c>
      <c r="D250" s="4">
        <f>'Data with Vol Ests'!N$502*('Data with Vol Ests'!N250+('Data with Vol Ests'!N251-'Data with Vol Ests'!N250)*('Data with Vol Ests'!Q$503/'Data with Vol Ests'!Q251))/'Data with Vol Ests'!N250</f>
        <v>4077.78373357383</v>
      </c>
      <c r="E250" s="4">
        <f>'Data with Vol Ests'!S$502*('Data with Vol Ests'!S250+('Data with Vol Ests'!S251-'Data with Vol Ests'!S250)*('Data with Vol Ests'!V$503/'Data with Vol Ests'!V251))/'Data with Vol Ests'!S250</f>
        <v>12037.338733962224</v>
      </c>
      <c r="G250" s="5">
        <f>$L$2*B250/Data!C$501+$M$2*C250/Data!D$501+$N$2*D250/Data!E$501+$O$2*E250/Data!F$501</f>
        <v>49300.394209007318</v>
      </c>
      <c r="I250" s="5">
        <f t="shared" si="3"/>
        <v>699.60579099268216</v>
      </c>
    </row>
    <row r="251" spans="1:9" x14ac:dyDescent="0.25">
      <c r="A251">
        <f>Data!A251</f>
        <v>249</v>
      </c>
      <c r="B251" s="4">
        <f>'Data with Vol Ests'!D$502*('Data with Vol Ests'!D251+('Data with Vol Ests'!D252-'Data with Vol Ests'!D251)*('Data with Vol Ests'!G$503/'Data with Vol Ests'!G252))/'Data with Vol Ests'!D251</f>
        <v>11370.680979202813</v>
      </c>
      <c r="C251" s="4">
        <f>'Data with Vol Ests'!I$502*('Data with Vol Ests'!I251+('Data with Vol Ests'!I252-'Data with Vol Ests'!I251)*('Data with Vol Ests'!L$503/'Data with Vol Ests'!L252))/'Data with Vol Ests'!I251</f>
        <v>5244.3462493252455</v>
      </c>
      <c r="D251" s="4">
        <f>'Data with Vol Ests'!N$502*('Data with Vol Ests'!N251+('Data with Vol Ests'!N252-'Data with Vol Ests'!N251)*('Data with Vol Ests'!Q$503/'Data with Vol Ests'!Q252))/'Data with Vol Ests'!N251</f>
        <v>4299.3869928448812</v>
      </c>
      <c r="E251" s="4">
        <f>'Data with Vol Ests'!S$502*('Data with Vol Ests'!S251+('Data with Vol Ests'!S252-'Data with Vol Ests'!S251)*('Data with Vol Ests'!V$503/'Data with Vol Ests'!V252))/'Data with Vol Ests'!S251</f>
        <v>11776.811525923813</v>
      </c>
      <c r="G251" s="5">
        <f>$L$2*B251/Data!C$501+$M$2*C251/Data!D$501+$N$2*D251/Data!E$501+$O$2*E251/Data!F$501</f>
        <v>50972.289241397113</v>
      </c>
      <c r="I251" s="5">
        <f t="shared" si="3"/>
        <v>-972.28924139711307</v>
      </c>
    </row>
    <row r="252" spans="1:9" x14ac:dyDescent="0.25">
      <c r="A252">
        <f>Data!A252</f>
        <v>250</v>
      </c>
      <c r="B252" s="4">
        <f>'Data with Vol Ests'!D$502*('Data with Vol Ests'!D252+('Data with Vol Ests'!D253-'Data with Vol Ests'!D252)*('Data with Vol Ests'!G$503/'Data with Vol Ests'!G253))/'Data with Vol Ests'!D252</f>
        <v>10953.965630022694</v>
      </c>
      <c r="C252" s="4">
        <f>'Data with Vol Ests'!I$502*('Data with Vol Ests'!I252+('Data with Vol Ests'!I253-'Data with Vol Ests'!I252)*('Data with Vol Ests'!L$503/'Data with Vol Ests'!L253))/'Data with Vol Ests'!I252</f>
        <v>5329.3622060368007</v>
      </c>
      <c r="D252" s="4">
        <f>'Data with Vol Ests'!N$502*('Data with Vol Ests'!N252+('Data with Vol Ests'!N253-'Data with Vol Ests'!N252)*('Data with Vol Ests'!Q$503/'Data with Vol Ests'!Q253))/'Data with Vol Ests'!N252</f>
        <v>4344.466329016228</v>
      </c>
      <c r="E252" s="4">
        <f>'Data with Vol Ests'!S$502*('Data with Vol Ests'!S252+('Data with Vol Ests'!S253-'Data with Vol Ests'!S252)*('Data with Vol Ests'!V$503/'Data with Vol Ests'!V253))/'Data with Vol Ests'!S252</f>
        <v>12127.446208536563</v>
      </c>
      <c r="G252" s="5">
        <f>$L$2*B252/Data!C$501+$M$2*C252/Data!D$501+$N$2*D252/Data!E$501+$O$2*E252/Data!F$501</f>
        <v>51381.294586007571</v>
      </c>
      <c r="I252" s="5">
        <f t="shared" si="3"/>
        <v>-1381.2945860075706</v>
      </c>
    </row>
    <row r="253" spans="1:9" x14ac:dyDescent="0.25">
      <c r="A253">
        <f>Data!A253</f>
        <v>251</v>
      </c>
      <c r="B253" s="4">
        <f>'Data with Vol Ests'!D$502*('Data with Vol Ests'!D253+('Data with Vol Ests'!D254-'Data with Vol Ests'!D253)*('Data with Vol Ests'!G$503/'Data with Vol Ests'!G254))/'Data with Vol Ests'!D253</f>
        <v>11185.089066002036</v>
      </c>
      <c r="C253" s="4">
        <f>'Data with Vol Ests'!I$502*('Data with Vol Ests'!I253+('Data with Vol Ests'!I254-'Data with Vol Ests'!I253)*('Data with Vol Ests'!L$503/'Data with Vol Ests'!L254))/'Data with Vol Ests'!I253</f>
        <v>5350.4507976685427</v>
      </c>
      <c r="D253" s="4">
        <f>'Data with Vol Ests'!N$502*('Data with Vol Ests'!N253+('Data with Vol Ests'!N254-'Data with Vol Ests'!N253)*('Data with Vol Ests'!Q$503/'Data with Vol Ests'!Q254))/'Data with Vol Ests'!N253</f>
        <v>4340.6553888123872</v>
      </c>
      <c r="E253" s="4">
        <f>'Data with Vol Ests'!S$502*('Data with Vol Ests'!S253+('Data with Vol Ests'!S254-'Data with Vol Ests'!S253)*('Data with Vol Ests'!V$503/'Data with Vol Ests'!V254))/'Data with Vol Ests'!S253</f>
        <v>12372.684353413395</v>
      </c>
      <c r="G253" s="5">
        <f>$L$2*B253/Data!C$501+$M$2*C253/Data!D$501+$N$2*D253/Data!E$501+$O$2*E253/Data!F$501</f>
        <v>51951.253945875986</v>
      </c>
      <c r="I253" s="5">
        <f t="shared" si="3"/>
        <v>-1951.2539458759857</v>
      </c>
    </row>
    <row r="254" spans="1:9" x14ac:dyDescent="0.25">
      <c r="A254">
        <f>Data!A254</f>
        <v>252</v>
      </c>
      <c r="B254" s="4">
        <f>'Data with Vol Ests'!D$502*('Data with Vol Ests'!D254+('Data with Vol Ests'!D255-'Data with Vol Ests'!D254)*('Data with Vol Ests'!G$503/'Data with Vol Ests'!G255))/'Data with Vol Ests'!D254</f>
        <v>11146.456712143992</v>
      </c>
      <c r="C254" s="4">
        <f>'Data with Vol Ests'!I$502*('Data with Vol Ests'!I254+('Data with Vol Ests'!I255-'Data with Vol Ests'!I254)*('Data with Vol Ests'!L$503/'Data with Vol Ests'!L255))/'Data with Vol Ests'!I254</f>
        <v>5320.6253084039099</v>
      </c>
      <c r="D254" s="4">
        <f>'Data with Vol Ests'!N$502*('Data with Vol Ests'!N254+('Data with Vol Ests'!N255-'Data with Vol Ests'!N254)*('Data with Vol Ests'!Q$503/'Data with Vol Ests'!Q255))/'Data with Vol Ests'!N254</f>
        <v>4243.1073265645728</v>
      </c>
      <c r="E254" s="4">
        <f>'Data with Vol Ests'!S$502*('Data with Vol Ests'!S254+('Data with Vol Ests'!S255-'Data with Vol Ests'!S254)*('Data with Vol Ests'!V$503/'Data with Vol Ests'!V255))/'Data with Vol Ests'!S254</f>
        <v>11884.704348605237</v>
      </c>
      <c r="G254" s="5">
        <f>$L$2*B254/Data!C$501+$M$2*C254/Data!D$501+$N$2*D254/Data!E$501+$O$2*E254/Data!F$501</f>
        <v>50986.503908995786</v>
      </c>
      <c r="I254" s="5">
        <f t="shared" si="3"/>
        <v>-986.50390899578633</v>
      </c>
    </row>
    <row r="255" spans="1:9" x14ac:dyDescent="0.25">
      <c r="A255">
        <f>Data!A255</f>
        <v>253</v>
      </c>
      <c r="B255" s="4">
        <f>'Data with Vol Ests'!D$502*('Data with Vol Ests'!D255+('Data with Vol Ests'!D256-'Data with Vol Ests'!D255)*('Data with Vol Ests'!G$503/'Data with Vol Ests'!G256))/'Data with Vol Ests'!D255</f>
        <v>10825.797873963978</v>
      </c>
      <c r="C255" s="4">
        <f>'Data with Vol Ests'!I$502*('Data with Vol Ests'!I255+('Data with Vol Ests'!I256-'Data with Vol Ests'!I255)*('Data with Vol Ests'!L$503/'Data with Vol Ests'!L256))/'Data with Vol Ests'!I255</f>
        <v>5015.1886476196132</v>
      </c>
      <c r="D255" s="4">
        <f>'Data with Vol Ests'!N$502*('Data with Vol Ests'!N255+('Data with Vol Ests'!N256-'Data with Vol Ests'!N255)*('Data with Vol Ests'!Q$503/'Data with Vol Ests'!Q256))/'Data with Vol Ests'!N255</f>
        <v>4020.9664810103136</v>
      </c>
      <c r="E255" s="4">
        <f>'Data with Vol Ests'!S$502*('Data with Vol Ests'!S255+('Data with Vol Ests'!S256-'Data with Vol Ests'!S255)*('Data with Vol Ests'!V$503/'Data with Vol Ests'!V256))/'Data with Vol Ests'!S255</f>
        <v>11781.790117711304</v>
      </c>
      <c r="G255" s="5">
        <f>$L$2*B255/Data!C$501+$M$2*C255/Data!D$501+$N$2*D255/Data!E$501+$O$2*E255/Data!F$501</f>
        <v>49123.85544809822</v>
      </c>
      <c r="I255" s="5">
        <f t="shared" si="3"/>
        <v>876.14455190177978</v>
      </c>
    </row>
    <row r="256" spans="1:9" x14ac:dyDescent="0.25">
      <c r="A256">
        <f>Data!A256</f>
        <v>254</v>
      </c>
      <c r="B256" s="4">
        <f>'Data with Vol Ests'!D$502*('Data with Vol Ests'!D256+('Data with Vol Ests'!D257-'Data with Vol Ests'!D256)*('Data with Vol Ests'!G$503/'Data with Vol Ests'!G257))/'Data with Vol Ests'!D256</f>
        <v>11102.249067373186</v>
      </c>
      <c r="C256" s="4">
        <f>'Data with Vol Ests'!I$502*('Data with Vol Ests'!I256+('Data with Vol Ests'!I257-'Data with Vol Ests'!I256)*('Data with Vol Ests'!L$503/'Data with Vol Ests'!L257))/'Data with Vol Ests'!I256</f>
        <v>5271.1404835009207</v>
      </c>
      <c r="D256" s="4">
        <f>'Data with Vol Ests'!N$502*('Data with Vol Ests'!N256+('Data with Vol Ests'!N257-'Data with Vol Ests'!N256)*('Data with Vol Ests'!Q$503/'Data with Vol Ests'!Q257))/'Data with Vol Ests'!N256</f>
        <v>4268.251699115759</v>
      </c>
      <c r="E256" s="4">
        <f>'Data with Vol Ests'!S$502*('Data with Vol Ests'!S256+('Data with Vol Ests'!S257-'Data with Vol Ests'!S256)*('Data with Vol Ests'!V$503/'Data with Vol Ests'!V257))/'Data with Vol Ests'!S256</f>
        <v>12093.268155702255</v>
      </c>
      <c r="G256" s="5">
        <f>$L$2*B256/Data!C$501+$M$2*C256/Data!D$501+$N$2*D256/Data!E$501+$O$2*E256/Data!F$501</f>
        <v>51119.337233432198</v>
      </c>
      <c r="I256" s="5">
        <f t="shared" si="3"/>
        <v>-1119.3372334321975</v>
      </c>
    </row>
    <row r="257" spans="1:9" x14ac:dyDescent="0.25">
      <c r="A257">
        <f>Data!A257</f>
        <v>255</v>
      </c>
      <c r="B257" s="4">
        <f>'Data with Vol Ests'!D$502*('Data with Vol Ests'!D257+('Data with Vol Ests'!D258-'Data with Vol Ests'!D257)*('Data with Vol Ests'!G$503/'Data with Vol Ests'!G258))/'Data with Vol Ests'!D257</f>
        <v>10672.889154070148</v>
      </c>
      <c r="C257" s="4">
        <f>'Data with Vol Ests'!I$502*('Data with Vol Ests'!I257+('Data with Vol Ests'!I258-'Data with Vol Ests'!I257)*('Data with Vol Ests'!L$503/'Data with Vol Ests'!L258))/'Data with Vol Ests'!I257</f>
        <v>4975.4603241185314</v>
      </c>
      <c r="D257" s="4">
        <f>'Data with Vol Ests'!N$502*('Data with Vol Ests'!N257+('Data with Vol Ests'!N258-'Data with Vol Ests'!N257)*('Data with Vol Ests'!Q$503/'Data with Vol Ests'!Q258))/'Data with Vol Ests'!N257</f>
        <v>3975.4255452181906</v>
      </c>
      <c r="E257" s="4">
        <f>'Data with Vol Ests'!S$502*('Data with Vol Ests'!S257+('Data with Vol Ests'!S258-'Data with Vol Ests'!S257)*('Data with Vol Ests'!V$503/'Data with Vol Ests'!V258))/'Data with Vol Ests'!S257</f>
        <v>11883.517210511367</v>
      </c>
      <c r="G257" s="5">
        <f>$L$2*B257/Data!C$501+$M$2*C257/Data!D$501+$N$2*D257/Data!E$501+$O$2*E257/Data!F$501</f>
        <v>48880.922172589708</v>
      </c>
      <c r="I257" s="5">
        <f t="shared" si="3"/>
        <v>1119.0778274102922</v>
      </c>
    </row>
    <row r="258" spans="1:9" x14ac:dyDescent="0.25">
      <c r="A258">
        <f>Data!A258</f>
        <v>256</v>
      </c>
      <c r="B258" s="4">
        <f>'Data with Vol Ests'!D$502*('Data with Vol Ests'!D258+('Data with Vol Ests'!D259-'Data with Vol Ests'!D258)*('Data with Vol Ests'!G$503/'Data with Vol Ests'!G259))/'Data with Vol Ests'!D258</f>
        <v>11042.120804038606</v>
      </c>
      <c r="C258" s="4">
        <f>'Data with Vol Ests'!I$502*('Data with Vol Ests'!I258+('Data with Vol Ests'!I259-'Data with Vol Ests'!I258)*('Data with Vol Ests'!L$503/'Data with Vol Ests'!L259))/'Data with Vol Ests'!I258</f>
        <v>5094.2739288380326</v>
      </c>
      <c r="D258" s="4">
        <f>'Data with Vol Ests'!N$502*('Data with Vol Ests'!N258+('Data with Vol Ests'!N259-'Data with Vol Ests'!N258)*('Data with Vol Ests'!Q$503/'Data with Vol Ests'!Q259))/'Data with Vol Ests'!N258</f>
        <v>4156.4609258507198</v>
      </c>
      <c r="E258" s="4">
        <f>'Data with Vol Ests'!S$502*('Data with Vol Ests'!S258+('Data with Vol Ests'!S259-'Data with Vol Ests'!S258)*('Data with Vol Ests'!V$503/'Data with Vol Ests'!V259))/'Data with Vol Ests'!S258</f>
        <v>11665.86893656543</v>
      </c>
      <c r="G258" s="5">
        <f>$L$2*B258/Data!C$501+$M$2*C258/Data!D$501+$N$2*D258/Data!E$501+$O$2*E258/Data!F$501</f>
        <v>49742.274113526451</v>
      </c>
      <c r="I258" s="5">
        <f t="shared" si="3"/>
        <v>257.7258864735486</v>
      </c>
    </row>
    <row r="259" spans="1:9" x14ac:dyDescent="0.25">
      <c r="A259">
        <f>Data!A259</f>
        <v>257</v>
      </c>
      <c r="B259" s="4">
        <f>'Data with Vol Ests'!D$502*('Data with Vol Ests'!D259+('Data with Vol Ests'!D260-'Data with Vol Ests'!D259)*('Data with Vol Ests'!G$503/'Data with Vol Ests'!G260))/'Data with Vol Ests'!D259</f>
        <v>11275.773284685669</v>
      </c>
      <c r="C259" s="4">
        <f>'Data with Vol Ests'!I$502*('Data with Vol Ests'!I259+('Data with Vol Ests'!I260-'Data with Vol Ests'!I259)*('Data with Vol Ests'!L$503/'Data with Vol Ests'!L260))/'Data with Vol Ests'!I259</f>
        <v>5473.764588752475</v>
      </c>
      <c r="D259" s="4">
        <f>'Data with Vol Ests'!N$502*('Data with Vol Ests'!N259+('Data with Vol Ests'!N260-'Data with Vol Ests'!N259)*('Data with Vol Ests'!Q$503/'Data with Vol Ests'!Q260))/'Data with Vol Ests'!N259</f>
        <v>4382.2215240269124</v>
      </c>
      <c r="E259" s="4">
        <f>'Data with Vol Ests'!S$502*('Data with Vol Ests'!S259+('Data with Vol Ests'!S260-'Data with Vol Ests'!S259)*('Data with Vol Ests'!V$503/'Data with Vol Ests'!V260))/'Data with Vol Ests'!S259</f>
        <v>12112.591043715211</v>
      </c>
      <c r="G259" s="5">
        <f>$L$2*B259/Data!C$501+$M$2*C259/Data!D$501+$N$2*D259/Data!E$501+$O$2*E259/Data!F$501</f>
        <v>52177.019221730006</v>
      </c>
      <c r="I259" s="5">
        <f t="shared" ref="I259:I322" si="4">$P$2-G259</f>
        <v>-2177.0192217300064</v>
      </c>
    </row>
    <row r="260" spans="1:9" x14ac:dyDescent="0.25">
      <c r="A260">
        <f>Data!A260</f>
        <v>258</v>
      </c>
      <c r="B260" s="4">
        <f>'Data with Vol Ests'!D$502*('Data with Vol Ests'!D260+('Data with Vol Ests'!D261-'Data with Vol Ests'!D260)*('Data with Vol Ests'!G$503/'Data with Vol Ests'!G261))/'Data with Vol Ests'!D260</f>
        <v>10999.024969964617</v>
      </c>
      <c r="C260" s="4">
        <f>'Data with Vol Ests'!I$502*('Data with Vol Ests'!I260+('Data with Vol Ests'!I261-'Data with Vol Ests'!I260)*('Data with Vol Ests'!L$503/'Data with Vol Ests'!L261))/'Data with Vol Ests'!I260</f>
        <v>5240.7993282453799</v>
      </c>
      <c r="D260" s="4">
        <f>'Data with Vol Ests'!N$502*('Data with Vol Ests'!N260+('Data with Vol Ests'!N261-'Data with Vol Ests'!N260)*('Data with Vol Ests'!Q$503/'Data with Vol Ests'!Q261))/'Data with Vol Ests'!N260</f>
        <v>4274.3290550448783</v>
      </c>
      <c r="E260" s="4">
        <f>'Data with Vol Ests'!S$502*('Data with Vol Ests'!S260+('Data with Vol Ests'!S261-'Data with Vol Ests'!S260)*('Data with Vol Ests'!V$503/'Data with Vol Ests'!V261))/'Data with Vol Ests'!S260</f>
        <v>11928.73038860519</v>
      </c>
      <c r="G260" s="5">
        <f>$L$2*B260/Data!C$501+$M$2*C260/Data!D$501+$N$2*D260/Data!E$501+$O$2*E260/Data!F$501</f>
        <v>50745.716897974584</v>
      </c>
      <c r="I260" s="5">
        <f t="shared" si="4"/>
        <v>-745.71689797458384</v>
      </c>
    </row>
    <row r="261" spans="1:9" x14ac:dyDescent="0.25">
      <c r="A261">
        <f>Data!A261</f>
        <v>259</v>
      </c>
      <c r="B261" s="4">
        <f>'Data with Vol Ests'!D$502*('Data with Vol Ests'!D261+('Data with Vol Ests'!D262-'Data with Vol Ests'!D261)*('Data with Vol Ests'!G$503/'Data with Vol Ests'!G262))/'Data with Vol Ests'!D261</f>
        <v>11208.325015612882</v>
      </c>
      <c r="C261" s="4">
        <f>'Data with Vol Ests'!I$502*('Data with Vol Ests'!I261+('Data with Vol Ests'!I262-'Data with Vol Ests'!I261)*('Data with Vol Ests'!L$503/'Data with Vol Ests'!L262))/'Data with Vol Ests'!I261</f>
        <v>5301.3132932905764</v>
      </c>
      <c r="D261" s="4">
        <f>'Data with Vol Ests'!N$502*('Data with Vol Ests'!N261+('Data with Vol Ests'!N262-'Data with Vol Ests'!N261)*('Data with Vol Ests'!Q$503/'Data with Vol Ests'!Q262))/'Data with Vol Ests'!N261</f>
        <v>4324.9384805181062</v>
      </c>
      <c r="E261" s="4">
        <f>'Data with Vol Ests'!S$502*('Data with Vol Ests'!S261+('Data with Vol Ests'!S262-'Data with Vol Ests'!S261)*('Data with Vol Ests'!V$503/'Data with Vol Ests'!V262))/'Data with Vol Ests'!S261</f>
        <v>12030.581663039969</v>
      </c>
      <c r="G261" s="5">
        <f>$L$2*B261/Data!C$501+$M$2*C261/Data!D$501+$N$2*D261/Data!E$501+$O$2*E261/Data!F$501</f>
        <v>51366.305256627398</v>
      </c>
      <c r="I261" s="5">
        <f t="shared" si="4"/>
        <v>-1366.3052566273982</v>
      </c>
    </row>
    <row r="262" spans="1:9" x14ac:dyDescent="0.25">
      <c r="A262">
        <f>Data!A262</f>
        <v>260</v>
      </c>
      <c r="B262" s="4">
        <f>'Data with Vol Ests'!D$502*('Data with Vol Ests'!D262+('Data with Vol Ests'!D263-'Data with Vol Ests'!D262)*('Data with Vol Ests'!G$503/'Data with Vol Ests'!G263))/'Data with Vol Ests'!D262</f>
        <v>11046.543903361613</v>
      </c>
      <c r="C262" s="4">
        <f>'Data with Vol Ests'!I$502*('Data with Vol Ests'!I262+('Data with Vol Ests'!I263-'Data with Vol Ests'!I262)*('Data with Vol Ests'!L$503/'Data with Vol Ests'!L263))/'Data with Vol Ests'!I262</f>
        <v>5058.1359570944933</v>
      </c>
      <c r="D262" s="4">
        <f>'Data with Vol Ests'!N$502*('Data with Vol Ests'!N262+('Data with Vol Ests'!N263-'Data with Vol Ests'!N262)*('Data with Vol Ests'!Q$503/'Data with Vol Ests'!Q263))/'Data with Vol Ests'!N262</f>
        <v>4180.4476773805854</v>
      </c>
      <c r="E262" s="4">
        <f>'Data with Vol Ests'!S$502*('Data with Vol Ests'!S262+('Data with Vol Ests'!S263-'Data with Vol Ests'!S262)*('Data with Vol Ests'!V$503/'Data with Vol Ests'!V263))/'Data with Vol Ests'!S262</f>
        <v>12333.406825215085</v>
      </c>
      <c r="G262" s="5">
        <f>$L$2*B262/Data!C$501+$M$2*C262/Data!D$501+$N$2*D262/Data!E$501+$O$2*E262/Data!F$501</f>
        <v>50524.777324180963</v>
      </c>
      <c r="I262" s="5">
        <f t="shared" si="4"/>
        <v>-524.77732418096275</v>
      </c>
    </row>
    <row r="263" spans="1:9" x14ac:dyDescent="0.25">
      <c r="A263">
        <f>Data!A263</f>
        <v>261</v>
      </c>
      <c r="B263" s="4">
        <f>'Data with Vol Ests'!D$502*('Data with Vol Ests'!D263+('Data with Vol Ests'!D264-'Data with Vol Ests'!D263)*('Data with Vol Ests'!G$503/'Data with Vol Ests'!G264))/'Data with Vol Ests'!D263</f>
        <v>11439.618077842451</v>
      </c>
      <c r="C263" s="4">
        <f>'Data with Vol Ests'!I$502*('Data with Vol Ests'!I263+('Data with Vol Ests'!I264-'Data with Vol Ests'!I263)*('Data with Vol Ests'!L$503/'Data with Vol Ests'!L264))/'Data with Vol Ests'!I263</f>
        <v>5185.4364355179314</v>
      </c>
      <c r="D263" s="4">
        <f>'Data with Vol Ests'!N$502*('Data with Vol Ests'!N263+('Data with Vol Ests'!N264-'Data with Vol Ests'!N263)*('Data with Vol Ests'!Q$503/'Data with Vol Ests'!Q264))/'Data with Vol Ests'!N263</f>
        <v>4245.5191936178398</v>
      </c>
      <c r="E263" s="4">
        <f>'Data with Vol Ests'!S$502*('Data with Vol Ests'!S263+('Data with Vol Ests'!S264-'Data with Vol Ests'!S263)*('Data with Vol Ests'!V$503/'Data with Vol Ests'!V264))/'Data with Vol Ests'!S263</f>
        <v>11675.500867309089</v>
      </c>
      <c r="G263" s="5">
        <f>$L$2*B263/Data!C$501+$M$2*C263/Data!D$501+$N$2*D263/Data!E$501+$O$2*E263/Data!F$501</f>
        <v>50606.201200623647</v>
      </c>
      <c r="I263" s="5">
        <f t="shared" si="4"/>
        <v>-606.20120062364731</v>
      </c>
    </row>
    <row r="264" spans="1:9" x14ac:dyDescent="0.25">
      <c r="A264">
        <f>Data!A264</f>
        <v>262</v>
      </c>
      <c r="B264" s="4">
        <f>'Data with Vol Ests'!D$502*('Data with Vol Ests'!D264+('Data with Vol Ests'!D265-'Data with Vol Ests'!D264)*('Data with Vol Ests'!G$503/'Data with Vol Ests'!G265))/'Data with Vol Ests'!D264</f>
        <v>11122.454436429261</v>
      </c>
      <c r="C264" s="4">
        <f>'Data with Vol Ests'!I$502*('Data with Vol Ests'!I264+('Data with Vol Ests'!I265-'Data with Vol Ests'!I264)*('Data with Vol Ests'!L$503/'Data with Vol Ests'!L265))/'Data with Vol Ests'!I264</f>
        <v>5558.4782947804933</v>
      </c>
      <c r="D264" s="4">
        <f>'Data with Vol Ests'!N$502*('Data with Vol Ests'!N264+('Data with Vol Ests'!N265-'Data with Vol Ests'!N264)*('Data with Vol Ests'!Q$503/'Data with Vol Ests'!Q265))/'Data with Vol Ests'!N264</f>
        <v>4566.6931177576798</v>
      </c>
      <c r="E264" s="4">
        <f>'Data with Vol Ests'!S$502*('Data with Vol Ests'!S264+('Data with Vol Ests'!S265-'Data with Vol Ests'!S264)*('Data with Vol Ests'!V$503/'Data with Vol Ests'!V265))/'Data with Vol Ests'!S264</f>
        <v>12589.433111977003</v>
      </c>
      <c r="G264" s="5">
        <f>$L$2*B264/Data!C$501+$M$2*C264/Data!D$501+$N$2*D264/Data!E$501+$O$2*E264/Data!F$501</f>
        <v>53323.494432129017</v>
      </c>
      <c r="I264" s="5">
        <f t="shared" si="4"/>
        <v>-3323.4944321290168</v>
      </c>
    </row>
    <row r="265" spans="1:9" x14ac:dyDescent="0.25">
      <c r="A265">
        <f>Data!A265</f>
        <v>263</v>
      </c>
      <c r="B265" s="4">
        <f>'Data with Vol Ests'!D$502*('Data with Vol Ests'!D265+('Data with Vol Ests'!D266-'Data with Vol Ests'!D265)*('Data with Vol Ests'!G$503/'Data with Vol Ests'!G266))/'Data with Vol Ests'!D265</f>
        <v>10957.290363233757</v>
      </c>
      <c r="C265" s="4">
        <f>'Data with Vol Ests'!I$502*('Data with Vol Ests'!I265+('Data with Vol Ests'!I266-'Data with Vol Ests'!I265)*('Data with Vol Ests'!L$503/'Data with Vol Ests'!L266))/'Data with Vol Ests'!I265</f>
        <v>5143.6823734489926</v>
      </c>
      <c r="D265" s="4">
        <f>'Data with Vol Ests'!N$502*('Data with Vol Ests'!N265+('Data with Vol Ests'!N266-'Data with Vol Ests'!N265)*('Data with Vol Ests'!Q$503/'Data with Vol Ests'!Q266))/'Data with Vol Ests'!N265</f>
        <v>4163.0559307366411</v>
      </c>
      <c r="E265" s="4">
        <f>'Data with Vol Ests'!S$502*('Data with Vol Ests'!S265+('Data with Vol Ests'!S266-'Data with Vol Ests'!S265)*('Data with Vol Ests'!V$503/'Data with Vol Ests'!V266))/'Data with Vol Ests'!S265</f>
        <v>12033.033866525884</v>
      </c>
      <c r="G265" s="5">
        <f>$L$2*B265/Data!C$501+$M$2*C265/Data!D$501+$N$2*D265/Data!E$501+$O$2*E265/Data!F$501</f>
        <v>50279.981469631006</v>
      </c>
      <c r="I265" s="5">
        <f t="shared" si="4"/>
        <v>-279.98146963100589</v>
      </c>
    </row>
    <row r="266" spans="1:9" x14ac:dyDescent="0.25">
      <c r="A266">
        <f>Data!A266</f>
        <v>264</v>
      </c>
      <c r="B266" s="4">
        <f>'Data with Vol Ests'!D$502*('Data with Vol Ests'!D266+('Data with Vol Ests'!D267-'Data with Vol Ests'!D266)*('Data with Vol Ests'!G$503/'Data with Vol Ests'!G267))/'Data with Vol Ests'!D266</f>
        <v>11094.173841508067</v>
      </c>
      <c r="C266" s="4">
        <f>'Data with Vol Ests'!I$502*('Data with Vol Ests'!I266+('Data with Vol Ests'!I267-'Data with Vol Ests'!I266)*('Data with Vol Ests'!L$503/'Data with Vol Ests'!L267))/'Data with Vol Ests'!I266</f>
        <v>5247.5014924996367</v>
      </c>
      <c r="D266" s="4">
        <f>'Data with Vol Ests'!N$502*('Data with Vol Ests'!N266+('Data with Vol Ests'!N267-'Data with Vol Ests'!N266)*('Data with Vol Ests'!Q$503/'Data with Vol Ests'!Q267))/'Data with Vol Ests'!N266</f>
        <v>4245.6316678145777</v>
      </c>
      <c r="E266" s="4">
        <f>'Data with Vol Ests'!S$502*('Data with Vol Ests'!S266+('Data with Vol Ests'!S267-'Data with Vol Ests'!S266)*('Data with Vol Ests'!V$503/'Data with Vol Ests'!V267))/'Data with Vol Ests'!S266</f>
        <v>11919.524810212364</v>
      </c>
      <c r="G266" s="5">
        <f>$L$2*B266/Data!C$501+$M$2*C266/Data!D$501+$N$2*D266/Data!E$501+$O$2*E266/Data!F$501</f>
        <v>50772.198128040749</v>
      </c>
      <c r="I266" s="5">
        <f t="shared" si="4"/>
        <v>-772.198128040749</v>
      </c>
    </row>
    <row r="267" spans="1:9" x14ac:dyDescent="0.25">
      <c r="A267">
        <f>Data!A267</f>
        <v>265</v>
      </c>
      <c r="B267" s="4">
        <f>'Data with Vol Ests'!D$502*('Data with Vol Ests'!D267+('Data with Vol Ests'!D268-'Data with Vol Ests'!D267)*('Data with Vol Ests'!G$503/'Data with Vol Ests'!G268))/'Data with Vol Ests'!D267</f>
        <v>10965.544913760443</v>
      </c>
      <c r="C267" s="4">
        <f>'Data with Vol Ests'!I$502*('Data with Vol Ests'!I267+('Data with Vol Ests'!I268-'Data with Vol Ests'!I267)*('Data with Vol Ests'!L$503/'Data with Vol Ests'!L268))/'Data with Vol Ests'!I267</f>
        <v>5082.4149562325147</v>
      </c>
      <c r="D267" s="4">
        <f>'Data with Vol Ests'!N$502*('Data with Vol Ests'!N267+('Data with Vol Ests'!N268-'Data with Vol Ests'!N267)*('Data with Vol Ests'!Q$503/'Data with Vol Ests'!Q268))/'Data with Vol Ests'!N267</f>
        <v>4129.214580700208</v>
      </c>
      <c r="E267" s="4">
        <f>'Data with Vol Ests'!S$502*('Data with Vol Ests'!S267+('Data with Vol Ests'!S268-'Data with Vol Ests'!S267)*('Data with Vol Ests'!V$503/'Data with Vol Ests'!V268))/'Data with Vol Ests'!S267</f>
        <v>12086.940757179394</v>
      </c>
      <c r="G267" s="5">
        <f>$L$2*B267/Data!C$501+$M$2*C267/Data!D$501+$N$2*D267/Data!E$501+$O$2*E267/Data!F$501</f>
        <v>50091.748535608102</v>
      </c>
      <c r="I267" s="5">
        <f t="shared" si="4"/>
        <v>-91.74853560810152</v>
      </c>
    </row>
    <row r="268" spans="1:9" x14ac:dyDescent="0.25">
      <c r="A268">
        <f>Data!A268</f>
        <v>266</v>
      </c>
      <c r="B268" s="4">
        <f>'Data with Vol Ests'!D$502*('Data with Vol Ests'!D268+('Data with Vol Ests'!D269-'Data with Vol Ests'!D268)*('Data with Vol Ests'!G$503/'Data with Vol Ests'!G269))/'Data with Vol Ests'!D268</f>
        <v>11159.708203509415</v>
      </c>
      <c r="C268" s="4">
        <f>'Data with Vol Ests'!I$502*('Data with Vol Ests'!I268+('Data with Vol Ests'!I269-'Data with Vol Ests'!I268)*('Data with Vol Ests'!L$503/'Data with Vol Ests'!L269))/'Data with Vol Ests'!I268</f>
        <v>5269.2456031208794</v>
      </c>
      <c r="D268" s="4">
        <f>'Data with Vol Ests'!N$502*('Data with Vol Ests'!N268+('Data with Vol Ests'!N269-'Data with Vol Ests'!N268)*('Data with Vol Ests'!Q$503/'Data with Vol Ests'!Q269))/'Data with Vol Ests'!N268</f>
        <v>4310.8394178126428</v>
      </c>
      <c r="E268" s="4">
        <f>'Data with Vol Ests'!S$502*('Data with Vol Ests'!S268+('Data with Vol Ests'!S269-'Data with Vol Ests'!S268)*('Data with Vol Ests'!V$503/'Data with Vol Ests'!V269))/'Data with Vol Ests'!S268</f>
        <v>12038.383275112612</v>
      </c>
      <c r="G268" s="5">
        <f>$L$2*B268/Data!C$501+$M$2*C268/Data!D$501+$N$2*D268/Data!E$501+$O$2*E268/Data!F$501</f>
        <v>51202.389164008709</v>
      </c>
      <c r="I268" s="5">
        <f t="shared" si="4"/>
        <v>-1202.3891640087095</v>
      </c>
    </row>
    <row r="269" spans="1:9" x14ac:dyDescent="0.25">
      <c r="A269">
        <f>Data!A269</f>
        <v>267</v>
      </c>
      <c r="B269" s="4">
        <f>'Data with Vol Ests'!D$502*('Data with Vol Ests'!D269+('Data with Vol Ests'!D270-'Data with Vol Ests'!D269)*('Data with Vol Ests'!G$503/'Data with Vol Ests'!G270))/'Data with Vol Ests'!D269</f>
        <v>11070.235565087698</v>
      </c>
      <c r="C269" s="4">
        <f>'Data with Vol Ests'!I$502*('Data with Vol Ests'!I269+('Data with Vol Ests'!I270-'Data with Vol Ests'!I269)*('Data with Vol Ests'!L$503/'Data with Vol Ests'!L270))/'Data with Vol Ests'!I269</f>
        <v>5308.5990201555924</v>
      </c>
      <c r="D269" s="4">
        <f>'Data with Vol Ests'!N$502*('Data with Vol Ests'!N269+('Data with Vol Ests'!N270-'Data with Vol Ests'!N269)*('Data with Vol Ests'!Q$503/'Data with Vol Ests'!Q270))/'Data with Vol Ests'!N269</f>
        <v>4301.0777441006921</v>
      </c>
      <c r="E269" s="4">
        <f>'Data with Vol Ests'!S$502*('Data with Vol Ests'!S269+('Data with Vol Ests'!S270-'Data with Vol Ests'!S269)*('Data with Vol Ests'!V$503/'Data with Vol Ests'!V270))/'Data with Vol Ests'!S269</f>
        <v>12394.937994044905</v>
      </c>
      <c r="G269" s="5">
        <f>$L$2*B269/Data!C$501+$M$2*C269/Data!D$501+$N$2*D269/Data!E$501+$O$2*E269/Data!F$501</f>
        <v>51653.318840836262</v>
      </c>
      <c r="I269" s="5">
        <f t="shared" si="4"/>
        <v>-1653.3188408362621</v>
      </c>
    </row>
    <row r="270" spans="1:9" x14ac:dyDescent="0.25">
      <c r="A270">
        <f>Data!A270</f>
        <v>268</v>
      </c>
      <c r="B270" s="4">
        <f>'Data with Vol Ests'!D$502*('Data with Vol Ests'!D270+('Data with Vol Ests'!D271-'Data with Vol Ests'!D270)*('Data with Vol Ests'!G$503/'Data with Vol Ests'!G271))/'Data with Vol Ests'!D270</f>
        <v>10997.81301709459</v>
      </c>
      <c r="C270" s="4">
        <f>'Data with Vol Ests'!I$502*('Data with Vol Ests'!I270+('Data with Vol Ests'!I271-'Data with Vol Ests'!I270)*('Data with Vol Ests'!L$503/'Data with Vol Ests'!L271))/'Data with Vol Ests'!I270</f>
        <v>5154.9115973610415</v>
      </c>
      <c r="D270" s="4">
        <f>'Data with Vol Ests'!N$502*('Data with Vol Ests'!N270+('Data with Vol Ests'!N271-'Data with Vol Ests'!N270)*('Data with Vol Ests'!Q$503/'Data with Vol Ests'!Q271))/'Data with Vol Ests'!N270</f>
        <v>4195.2050387036534</v>
      </c>
      <c r="E270" s="4">
        <f>'Data with Vol Ests'!S$502*('Data with Vol Ests'!S270+('Data with Vol Ests'!S271-'Data with Vol Ests'!S270)*('Data with Vol Ests'!V$503/'Data with Vol Ests'!V271))/'Data with Vol Ests'!S270</f>
        <v>11964.541783114253</v>
      </c>
      <c r="G270" s="5">
        <f>$L$2*B270/Data!C$501+$M$2*C270/Data!D$501+$N$2*D270/Data!E$501+$O$2*E270/Data!F$501</f>
        <v>50343.804011091132</v>
      </c>
      <c r="I270" s="5">
        <f t="shared" si="4"/>
        <v>-343.80401109113154</v>
      </c>
    </row>
    <row r="271" spans="1:9" x14ac:dyDescent="0.25">
      <c r="A271">
        <f>Data!A271</f>
        <v>269</v>
      </c>
      <c r="B271" s="4">
        <f>'Data with Vol Ests'!D$502*('Data with Vol Ests'!D271+('Data with Vol Ests'!D272-'Data with Vol Ests'!D271)*('Data with Vol Ests'!G$503/'Data with Vol Ests'!G272))/'Data with Vol Ests'!D271</f>
        <v>11295.185400132494</v>
      </c>
      <c r="C271" s="4">
        <f>'Data with Vol Ests'!I$502*('Data with Vol Ests'!I271+('Data with Vol Ests'!I272-'Data with Vol Ests'!I271)*('Data with Vol Ests'!L$503/'Data with Vol Ests'!L272))/'Data with Vol Ests'!I271</f>
        <v>5286.7089590597707</v>
      </c>
      <c r="D271" s="4">
        <f>'Data with Vol Ests'!N$502*('Data with Vol Ests'!N271+('Data with Vol Ests'!N272-'Data with Vol Ests'!N271)*('Data with Vol Ests'!Q$503/'Data with Vol Ests'!Q272))/'Data with Vol Ests'!N271</f>
        <v>4334.6275544469599</v>
      </c>
      <c r="E271" s="4">
        <f>'Data with Vol Ests'!S$502*('Data with Vol Ests'!S271+('Data with Vol Ests'!S272-'Data with Vol Ests'!S271)*('Data with Vol Ests'!V$503/'Data with Vol Ests'!V272))/'Data with Vol Ests'!S271</f>
        <v>12063.659794366478</v>
      </c>
      <c r="G271" s="5">
        <f>$L$2*B271/Data!C$501+$M$2*C271/Data!D$501+$N$2*D271/Data!E$501+$O$2*E271/Data!F$501</f>
        <v>51468.056974669722</v>
      </c>
      <c r="I271" s="5">
        <f t="shared" si="4"/>
        <v>-1468.056974669722</v>
      </c>
    </row>
    <row r="272" spans="1:9" x14ac:dyDescent="0.25">
      <c r="A272">
        <f>Data!A272</f>
        <v>270</v>
      </c>
      <c r="B272" s="4">
        <f>'Data with Vol Ests'!D$502*('Data with Vol Ests'!D272+('Data with Vol Ests'!D273-'Data with Vol Ests'!D272)*('Data with Vol Ests'!G$503/'Data with Vol Ests'!G273))/'Data with Vol Ests'!D272</f>
        <v>10966.181353417271</v>
      </c>
      <c r="C272" s="4">
        <f>'Data with Vol Ests'!I$502*('Data with Vol Ests'!I272+('Data with Vol Ests'!I273-'Data with Vol Ests'!I272)*('Data with Vol Ests'!L$503/'Data with Vol Ests'!L273))/'Data with Vol Ests'!I272</f>
        <v>5183.2889624617683</v>
      </c>
      <c r="D272" s="4">
        <f>'Data with Vol Ests'!N$502*('Data with Vol Ests'!N272+('Data with Vol Ests'!N273-'Data with Vol Ests'!N272)*('Data with Vol Ests'!Q$503/'Data with Vol Ests'!Q273))/'Data with Vol Ests'!N272</f>
        <v>4275.915405575618</v>
      </c>
      <c r="E272" s="4">
        <f>'Data with Vol Ests'!S$502*('Data with Vol Ests'!S272+('Data with Vol Ests'!S273-'Data with Vol Ests'!S272)*('Data with Vol Ests'!V$503/'Data with Vol Ests'!V273))/'Data with Vol Ests'!S272</f>
        <v>12204.987729244285</v>
      </c>
      <c r="G272" s="5">
        <f>$L$2*B272/Data!C$501+$M$2*C272/Data!D$501+$N$2*D272/Data!E$501+$O$2*E272/Data!F$501</f>
        <v>50891.981042966356</v>
      </c>
      <c r="I272" s="5">
        <f t="shared" si="4"/>
        <v>-891.98104296635574</v>
      </c>
    </row>
    <row r="273" spans="1:9" x14ac:dyDescent="0.25">
      <c r="A273">
        <f>Data!A273</f>
        <v>271</v>
      </c>
      <c r="B273" s="4">
        <f>'Data with Vol Ests'!D$502*('Data with Vol Ests'!D273+('Data with Vol Ests'!D274-'Data with Vol Ests'!D273)*('Data with Vol Ests'!G$503/'Data with Vol Ests'!G274))/'Data with Vol Ests'!D273</f>
        <v>10910.158110097218</v>
      </c>
      <c r="C273" s="4">
        <f>'Data with Vol Ests'!I$502*('Data with Vol Ests'!I273+('Data with Vol Ests'!I274-'Data with Vol Ests'!I273)*('Data with Vol Ests'!L$503/'Data with Vol Ests'!L274))/'Data with Vol Ests'!I273</f>
        <v>5284.3079881154727</v>
      </c>
      <c r="D273" s="4">
        <f>'Data with Vol Ests'!N$502*('Data with Vol Ests'!N273+('Data with Vol Ests'!N274-'Data with Vol Ests'!N273)*('Data with Vol Ests'!Q$503/'Data with Vol Ests'!Q274))/'Data with Vol Ests'!N273</f>
        <v>4240.3274484585336</v>
      </c>
      <c r="E273" s="4">
        <f>'Data with Vol Ests'!S$502*('Data with Vol Ests'!S273+('Data with Vol Ests'!S274-'Data with Vol Ests'!S273)*('Data with Vol Ests'!V$503/'Data with Vol Ests'!V274))/'Data with Vol Ests'!S273</f>
        <v>12158.751540228761</v>
      </c>
      <c r="G273" s="5">
        <f>$L$2*B273/Data!C$501+$M$2*C273/Data!D$501+$N$2*D273/Data!E$501+$O$2*E273/Data!F$501</f>
        <v>50993.859977036547</v>
      </c>
      <c r="I273" s="5">
        <f t="shared" si="4"/>
        <v>-993.85997703654721</v>
      </c>
    </row>
    <row r="274" spans="1:9" x14ac:dyDescent="0.25">
      <c r="A274">
        <f>Data!A274</f>
        <v>272</v>
      </c>
      <c r="B274" s="4">
        <f>'Data with Vol Ests'!D$502*('Data with Vol Ests'!D274+('Data with Vol Ests'!D275-'Data with Vol Ests'!D274)*('Data with Vol Ests'!G$503/'Data with Vol Ests'!G275))/'Data with Vol Ests'!D274</f>
        <v>11031.041264232283</v>
      </c>
      <c r="C274" s="4">
        <f>'Data with Vol Ests'!I$502*('Data with Vol Ests'!I274+('Data with Vol Ests'!I275-'Data with Vol Ests'!I274)*('Data with Vol Ests'!L$503/'Data with Vol Ests'!L275))/'Data with Vol Ests'!I274</f>
        <v>5230.1319617310246</v>
      </c>
      <c r="D274" s="4">
        <f>'Data with Vol Ests'!N$502*('Data with Vol Ests'!N274+('Data with Vol Ests'!N275-'Data with Vol Ests'!N274)*('Data with Vol Ests'!Q$503/'Data with Vol Ests'!Q275))/'Data with Vol Ests'!N274</f>
        <v>4223.149820564422</v>
      </c>
      <c r="E274" s="4">
        <f>'Data with Vol Ests'!S$502*('Data with Vol Ests'!S274+('Data with Vol Ests'!S275-'Data with Vol Ests'!S274)*('Data with Vol Ests'!V$503/'Data with Vol Ests'!V275))/'Data with Vol Ests'!S274</f>
        <v>11897.483465737081</v>
      </c>
      <c r="G274" s="5">
        <f>$L$2*B274/Data!C$501+$M$2*C274/Data!D$501+$N$2*D274/Data!E$501+$O$2*E274/Data!F$501</f>
        <v>50580.816904086896</v>
      </c>
      <c r="I274" s="5">
        <f t="shared" si="4"/>
        <v>-580.8169040868961</v>
      </c>
    </row>
    <row r="275" spans="1:9" x14ac:dyDescent="0.25">
      <c r="A275">
        <f>Data!A275</f>
        <v>273</v>
      </c>
      <c r="B275" s="4">
        <f>'Data with Vol Ests'!D$502*('Data with Vol Ests'!D275+('Data with Vol Ests'!D276-'Data with Vol Ests'!D275)*('Data with Vol Ests'!G$503/'Data with Vol Ests'!G276))/'Data with Vol Ests'!D275</f>
        <v>11155.521514247397</v>
      </c>
      <c r="C275" s="4">
        <f>'Data with Vol Ests'!I$502*('Data with Vol Ests'!I275+('Data with Vol Ests'!I276-'Data with Vol Ests'!I275)*('Data with Vol Ests'!L$503/'Data with Vol Ests'!L276))/'Data with Vol Ests'!I275</f>
        <v>5329.0133842856494</v>
      </c>
      <c r="D275" s="4">
        <f>'Data with Vol Ests'!N$502*('Data with Vol Ests'!N275+('Data with Vol Ests'!N276-'Data with Vol Ests'!N275)*('Data with Vol Ests'!Q$503/'Data with Vol Ests'!Q276))/'Data with Vol Ests'!N275</f>
        <v>4310.0065345383337</v>
      </c>
      <c r="E275" s="4">
        <f>'Data with Vol Ests'!S$502*('Data with Vol Ests'!S275+('Data with Vol Ests'!S276-'Data with Vol Ests'!S275)*('Data with Vol Ests'!V$503/'Data with Vol Ests'!V276))/'Data with Vol Ests'!S275</f>
        <v>11977.380919829799</v>
      </c>
      <c r="G275" s="5">
        <f>$L$2*B275/Data!C$501+$M$2*C275/Data!D$501+$N$2*D275/Data!E$501+$O$2*E275/Data!F$501</f>
        <v>51296.907815651422</v>
      </c>
      <c r="I275" s="5">
        <f t="shared" si="4"/>
        <v>-1296.9078156514224</v>
      </c>
    </row>
    <row r="276" spans="1:9" x14ac:dyDescent="0.25">
      <c r="A276">
        <f>Data!A276</f>
        <v>274</v>
      </c>
      <c r="B276" s="4">
        <f>'Data with Vol Ests'!D$502*('Data with Vol Ests'!D276+('Data with Vol Ests'!D277-'Data with Vol Ests'!D276)*('Data with Vol Ests'!G$503/'Data with Vol Ests'!G277))/'Data with Vol Ests'!D276</f>
        <v>11165.738537031399</v>
      </c>
      <c r="C276" s="4">
        <f>'Data with Vol Ests'!I$502*('Data with Vol Ests'!I276+('Data with Vol Ests'!I277-'Data with Vol Ests'!I276)*('Data with Vol Ests'!L$503/'Data with Vol Ests'!L277))/'Data with Vol Ests'!I276</f>
        <v>5252.0551692501713</v>
      </c>
      <c r="D276" s="4">
        <f>'Data with Vol Ests'!N$502*('Data with Vol Ests'!N276+('Data with Vol Ests'!N277-'Data with Vol Ests'!N276)*('Data with Vol Ests'!Q$503/'Data with Vol Ests'!Q277))/'Data with Vol Ests'!N276</f>
        <v>4267.7443389065884</v>
      </c>
      <c r="E276" s="4">
        <f>'Data with Vol Ests'!S$502*('Data with Vol Ests'!S276+('Data with Vol Ests'!S277-'Data with Vol Ests'!S276)*('Data with Vol Ests'!V$503/'Data with Vol Ests'!V277))/'Data with Vol Ests'!S276</f>
        <v>12112.294208904597</v>
      </c>
      <c r="G276" s="5">
        <f>$L$2*B276/Data!C$501+$M$2*C276/Data!D$501+$N$2*D276/Data!E$501+$O$2*E276/Data!F$501</f>
        <v>51144.129009330092</v>
      </c>
      <c r="I276" s="5">
        <f t="shared" si="4"/>
        <v>-1144.1290093300922</v>
      </c>
    </row>
    <row r="277" spans="1:9" x14ac:dyDescent="0.25">
      <c r="A277">
        <f>Data!A277</f>
        <v>275</v>
      </c>
      <c r="B277" s="4">
        <f>'Data with Vol Ests'!D$502*('Data with Vol Ests'!D277+('Data with Vol Ests'!D278-'Data with Vol Ests'!D277)*('Data with Vol Ests'!G$503/'Data with Vol Ests'!G278))/'Data with Vol Ests'!D277</f>
        <v>10896.797894103347</v>
      </c>
      <c r="C277" s="4">
        <f>'Data with Vol Ests'!I$502*('Data with Vol Ests'!I277+('Data with Vol Ests'!I278-'Data with Vol Ests'!I277)*('Data with Vol Ests'!L$503/'Data with Vol Ests'!L278))/'Data with Vol Ests'!I277</f>
        <v>5248.979940878563</v>
      </c>
      <c r="D277" s="4">
        <f>'Data with Vol Ests'!N$502*('Data with Vol Ests'!N277+('Data with Vol Ests'!N278-'Data with Vol Ests'!N277)*('Data with Vol Ests'!Q$503/'Data with Vol Ests'!Q278))/'Data with Vol Ests'!N277</f>
        <v>4173.4508841146862</v>
      </c>
      <c r="E277" s="4">
        <f>'Data with Vol Ests'!S$502*('Data with Vol Ests'!S277+('Data with Vol Ests'!S278-'Data with Vol Ests'!S277)*('Data with Vol Ests'!V$503/'Data with Vol Ests'!V278))/'Data with Vol Ests'!S277</f>
        <v>12027.272905835049</v>
      </c>
      <c r="G277" s="5">
        <f>$L$2*B277/Data!C$501+$M$2*C277/Data!D$501+$N$2*D277/Data!E$501+$O$2*E277/Data!F$501</f>
        <v>50552.19743160512</v>
      </c>
      <c r="I277" s="5">
        <f t="shared" si="4"/>
        <v>-552.19743160512007</v>
      </c>
    </row>
    <row r="278" spans="1:9" x14ac:dyDescent="0.25">
      <c r="A278">
        <f>Data!A278</f>
        <v>276</v>
      </c>
      <c r="B278" s="4">
        <f>'Data with Vol Ests'!D$502*('Data with Vol Ests'!D278+('Data with Vol Ests'!D279-'Data with Vol Ests'!D278)*('Data with Vol Ests'!G$503/'Data with Vol Ests'!G279))/'Data with Vol Ests'!D278</f>
        <v>10927.857081967124</v>
      </c>
      <c r="C278" s="4">
        <f>'Data with Vol Ests'!I$502*('Data with Vol Ests'!I278+('Data with Vol Ests'!I279-'Data with Vol Ests'!I278)*('Data with Vol Ests'!L$503/'Data with Vol Ests'!L279))/'Data with Vol Ests'!I278</f>
        <v>5481.4026995260392</v>
      </c>
      <c r="D278" s="4">
        <f>'Data with Vol Ests'!N$502*('Data with Vol Ests'!N278+('Data with Vol Ests'!N279-'Data with Vol Ests'!N278)*('Data with Vol Ests'!Q$503/'Data with Vol Ests'!Q279))/'Data with Vol Ests'!N278</f>
        <v>4284.650380316888</v>
      </c>
      <c r="E278" s="4">
        <f>'Data with Vol Ests'!S$502*('Data with Vol Ests'!S278+('Data with Vol Ests'!S279-'Data with Vol Ests'!S278)*('Data with Vol Ests'!V$503/'Data with Vol Ests'!V279))/'Data with Vol Ests'!S278</f>
        <v>12346.035193639043</v>
      </c>
      <c r="G278" s="5">
        <f>$L$2*B278/Data!C$501+$M$2*C278/Data!D$501+$N$2*D278/Data!E$501+$O$2*E278/Data!F$501</f>
        <v>51930.005171288867</v>
      </c>
      <c r="I278" s="5">
        <f t="shared" si="4"/>
        <v>-1930.0051712888671</v>
      </c>
    </row>
    <row r="279" spans="1:9" x14ac:dyDescent="0.25">
      <c r="A279">
        <f>Data!A279</f>
        <v>277</v>
      </c>
      <c r="B279" s="4">
        <f>'Data with Vol Ests'!D$502*('Data with Vol Ests'!D279+('Data with Vol Ests'!D280-'Data with Vol Ests'!D279)*('Data with Vol Ests'!G$503/'Data with Vol Ests'!G280))/'Data with Vol Ests'!D279</f>
        <v>11139.475635138388</v>
      </c>
      <c r="C279" s="4">
        <f>'Data with Vol Ests'!I$502*('Data with Vol Ests'!I279+('Data with Vol Ests'!I280-'Data with Vol Ests'!I279)*('Data with Vol Ests'!L$503/'Data with Vol Ests'!L280))/'Data with Vol Ests'!I279</f>
        <v>5214.5954603627633</v>
      </c>
      <c r="D279" s="4">
        <f>'Data with Vol Ests'!N$502*('Data with Vol Ests'!N279+('Data with Vol Ests'!N280-'Data with Vol Ests'!N279)*('Data with Vol Ests'!Q$503/'Data with Vol Ests'!Q280))/'Data with Vol Ests'!N279</f>
        <v>4180.4119225889226</v>
      </c>
      <c r="E279" s="4">
        <f>'Data with Vol Ests'!S$502*('Data with Vol Ests'!S279+('Data with Vol Ests'!S280-'Data with Vol Ests'!S279)*('Data with Vol Ests'!V$503/'Data with Vol Ests'!V280))/'Data with Vol Ests'!S279</f>
        <v>11859.900281200073</v>
      </c>
      <c r="G279" s="5">
        <f>$L$2*B279/Data!C$501+$M$2*C279/Data!D$501+$N$2*D279/Data!E$501+$O$2*E279/Data!F$501</f>
        <v>50484.847261184652</v>
      </c>
      <c r="I279" s="5">
        <f t="shared" si="4"/>
        <v>-484.84726118465187</v>
      </c>
    </row>
    <row r="280" spans="1:9" x14ac:dyDescent="0.25">
      <c r="A280">
        <f>Data!A280</f>
        <v>278</v>
      </c>
      <c r="B280" s="4">
        <f>'Data with Vol Ests'!D$502*('Data with Vol Ests'!D280+('Data with Vol Ests'!D281-'Data with Vol Ests'!D280)*('Data with Vol Ests'!G$503/'Data with Vol Ests'!G281))/'Data with Vol Ests'!D280</f>
        <v>10858.256222532988</v>
      </c>
      <c r="C280" s="4">
        <f>'Data with Vol Ests'!I$502*('Data with Vol Ests'!I280+('Data with Vol Ests'!I281-'Data with Vol Ests'!I280)*('Data with Vol Ests'!L$503/'Data with Vol Ests'!L281))/'Data with Vol Ests'!I280</f>
        <v>4937.9050660014018</v>
      </c>
      <c r="D280" s="4">
        <f>'Data with Vol Ests'!N$502*('Data with Vol Ests'!N280+('Data with Vol Ests'!N281-'Data with Vol Ests'!N280)*('Data with Vol Ests'!Q$503/'Data with Vol Ests'!Q281))/'Data with Vol Ests'!N280</f>
        <v>4133.0615269038044</v>
      </c>
      <c r="E280" s="4">
        <f>'Data with Vol Ests'!S$502*('Data with Vol Ests'!S280+('Data with Vol Ests'!S281-'Data with Vol Ests'!S280)*('Data with Vol Ests'!V$503/'Data with Vol Ests'!V281))/'Data with Vol Ests'!S280</f>
        <v>12038.700507329904</v>
      </c>
      <c r="G280" s="5">
        <f>$L$2*B280/Data!C$501+$M$2*C280/Data!D$501+$N$2*D280/Data!E$501+$O$2*E280/Data!F$501</f>
        <v>49516.863906580882</v>
      </c>
      <c r="I280" s="5">
        <f t="shared" si="4"/>
        <v>483.13609341911797</v>
      </c>
    </row>
    <row r="281" spans="1:9" x14ac:dyDescent="0.25">
      <c r="A281">
        <f>Data!A281</f>
        <v>279</v>
      </c>
      <c r="B281" s="4">
        <f>'Data with Vol Ests'!D$502*('Data with Vol Ests'!D281+('Data with Vol Ests'!D282-'Data with Vol Ests'!D281)*('Data with Vol Ests'!G$503/'Data with Vol Ests'!G282))/'Data with Vol Ests'!D281</f>
        <v>10911.91246926488</v>
      </c>
      <c r="C281" s="4">
        <f>'Data with Vol Ests'!I$502*('Data with Vol Ests'!I281+('Data with Vol Ests'!I282-'Data with Vol Ests'!I281)*('Data with Vol Ests'!L$503/'Data with Vol Ests'!L282))/'Data with Vol Ests'!I281</f>
        <v>5110.1055015578522</v>
      </c>
      <c r="D281" s="4">
        <f>'Data with Vol Ests'!N$502*('Data with Vol Ests'!N281+('Data with Vol Ests'!N282-'Data with Vol Ests'!N281)*('Data with Vol Ests'!Q$503/'Data with Vol Ests'!Q282))/'Data with Vol Ests'!N281</f>
        <v>4139.1952254785301</v>
      </c>
      <c r="E281" s="4">
        <f>'Data with Vol Ests'!S$502*('Data with Vol Ests'!S281+('Data with Vol Ests'!S282-'Data with Vol Ests'!S281)*('Data with Vol Ests'!V$503/'Data with Vol Ests'!V282))/'Data with Vol Ests'!S281</f>
        <v>11731.722231080023</v>
      </c>
      <c r="G281" s="5">
        <f>$L$2*B281/Data!C$501+$M$2*C281/Data!D$501+$N$2*D281/Data!E$501+$O$2*E281/Data!F$501</f>
        <v>49708.167209363492</v>
      </c>
      <c r="I281" s="5">
        <f t="shared" si="4"/>
        <v>291.83279063650843</v>
      </c>
    </row>
    <row r="282" spans="1:9" x14ac:dyDescent="0.25">
      <c r="A282">
        <f>Data!A282</f>
        <v>280</v>
      </c>
      <c r="B282" s="4">
        <f>'Data with Vol Ests'!D$502*('Data with Vol Ests'!D282+('Data with Vol Ests'!D283-'Data with Vol Ests'!D282)*('Data with Vol Ests'!G$503/'Data with Vol Ests'!G283))/'Data with Vol Ests'!D282</f>
        <v>10990.295898321294</v>
      </c>
      <c r="C282" s="4">
        <f>'Data with Vol Ests'!I$502*('Data with Vol Ests'!I282+('Data with Vol Ests'!I283-'Data with Vol Ests'!I282)*('Data with Vol Ests'!L$503/'Data with Vol Ests'!L283))/'Data with Vol Ests'!I282</f>
        <v>5388.6016898507787</v>
      </c>
      <c r="D282" s="4">
        <f>'Data with Vol Ests'!N$502*('Data with Vol Ests'!N282+('Data with Vol Ests'!N283-'Data with Vol Ests'!N282)*('Data with Vol Ests'!Q$503/'Data with Vol Ests'!Q283))/'Data with Vol Ests'!N282</f>
        <v>4348.4702126422726</v>
      </c>
      <c r="E282" s="4">
        <f>'Data with Vol Ests'!S$502*('Data with Vol Ests'!S282+('Data with Vol Ests'!S283-'Data with Vol Ests'!S282)*('Data with Vol Ests'!V$503/'Data with Vol Ests'!V283))/'Data with Vol Ests'!S282</f>
        <v>11777.603044551444</v>
      </c>
      <c r="G282" s="5">
        <f>$L$2*B282/Data!C$501+$M$2*C282/Data!D$501+$N$2*D282/Data!E$501+$O$2*E282/Data!F$501</f>
        <v>51165.818959249256</v>
      </c>
      <c r="I282" s="5">
        <f t="shared" si="4"/>
        <v>-1165.8189592492563</v>
      </c>
    </row>
    <row r="283" spans="1:9" x14ac:dyDescent="0.25">
      <c r="A283">
        <f>Data!A283</f>
        <v>281</v>
      </c>
      <c r="B283" s="4">
        <f>'Data with Vol Ests'!D$502*('Data with Vol Ests'!D283+('Data with Vol Ests'!D284-'Data with Vol Ests'!D283)*('Data with Vol Ests'!G$503/'Data with Vol Ests'!G284))/'Data with Vol Ests'!D283</f>
        <v>11016.396266176067</v>
      </c>
      <c r="C283" s="4">
        <f>'Data with Vol Ests'!I$502*('Data with Vol Ests'!I283+('Data with Vol Ests'!I284-'Data with Vol Ests'!I283)*('Data with Vol Ests'!L$503/'Data with Vol Ests'!L284))/'Data with Vol Ests'!I283</f>
        <v>4994.0759987078563</v>
      </c>
      <c r="D283" s="4">
        <f>'Data with Vol Ests'!N$502*('Data with Vol Ests'!N283+('Data with Vol Ests'!N284-'Data with Vol Ests'!N283)*('Data with Vol Ests'!Q$503/'Data with Vol Ests'!Q284))/'Data with Vol Ests'!N283</f>
        <v>4085.2259696920241</v>
      </c>
      <c r="E283" s="4">
        <f>'Data with Vol Ests'!S$502*('Data with Vol Ests'!S283+('Data with Vol Ests'!S284-'Data with Vol Ests'!S283)*('Data with Vol Ests'!V$503/'Data with Vol Ests'!V284))/'Data with Vol Ests'!S283</f>
        <v>12199.190312906059</v>
      </c>
      <c r="G283" s="5">
        <f>$L$2*B283/Data!C$501+$M$2*C283/Data!D$501+$N$2*D283/Data!E$501+$O$2*E283/Data!F$501</f>
        <v>49910.748380494508</v>
      </c>
      <c r="I283" s="5">
        <f t="shared" si="4"/>
        <v>89.251619505492272</v>
      </c>
    </row>
    <row r="284" spans="1:9" x14ac:dyDescent="0.25">
      <c r="A284">
        <f>Data!A284</f>
        <v>282</v>
      </c>
      <c r="B284" s="4">
        <f>'Data with Vol Ests'!D$502*('Data with Vol Ests'!D284+('Data with Vol Ests'!D285-'Data with Vol Ests'!D284)*('Data with Vol Ests'!G$503/'Data with Vol Ests'!G285))/'Data with Vol Ests'!D284</f>
        <v>10432.738353676026</v>
      </c>
      <c r="C284" s="4">
        <f>'Data with Vol Ests'!I$502*('Data with Vol Ests'!I284+('Data with Vol Ests'!I285-'Data with Vol Ests'!I284)*('Data with Vol Ests'!L$503/'Data with Vol Ests'!L285))/'Data with Vol Ests'!I284</f>
        <v>4955.9997514567194</v>
      </c>
      <c r="D284" s="4">
        <f>'Data with Vol Ests'!N$502*('Data with Vol Ests'!N284+('Data with Vol Ests'!N285-'Data with Vol Ests'!N284)*('Data with Vol Ests'!Q$503/'Data with Vol Ests'!Q285))/'Data with Vol Ests'!N284</f>
        <v>4152.7574534615305</v>
      </c>
      <c r="E284" s="4">
        <f>'Data with Vol Ests'!S$502*('Data with Vol Ests'!S284+('Data with Vol Ests'!S285-'Data with Vol Ests'!S284)*('Data with Vol Ests'!V$503/'Data with Vol Ests'!V285))/'Data with Vol Ests'!S284</f>
        <v>11629.777791640032</v>
      </c>
      <c r="G284" s="5">
        <f>$L$2*B284/Data!C$501+$M$2*C284/Data!D$501+$N$2*D284/Data!E$501+$O$2*E284/Data!F$501</f>
        <v>48718.616595659303</v>
      </c>
      <c r="I284" s="5">
        <f t="shared" si="4"/>
        <v>1281.3834043406969</v>
      </c>
    </row>
    <row r="285" spans="1:9" x14ac:dyDescent="0.25">
      <c r="A285">
        <f>Data!A285</f>
        <v>283</v>
      </c>
      <c r="B285" s="4">
        <f>'Data with Vol Ests'!D$502*('Data with Vol Ests'!D285+('Data with Vol Ests'!D286-'Data with Vol Ests'!D285)*('Data with Vol Ests'!G$503/'Data with Vol Ests'!G286))/'Data with Vol Ests'!D285</f>
        <v>11089.512523192765</v>
      </c>
      <c r="C285" s="4">
        <f>'Data with Vol Ests'!I$502*('Data with Vol Ests'!I285+('Data with Vol Ests'!I286-'Data with Vol Ests'!I285)*('Data with Vol Ests'!L$503/'Data with Vol Ests'!L286))/'Data with Vol Ests'!I285</f>
        <v>5000.1515506250644</v>
      </c>
      <c r="D285" s="4">
        <f>'Data with Vol Ests'!N$502*('Data with Vol Ests'!N285+('Data with Vol Ests'!N286-'Data with Vol Ests'!N285)*('Data with Vol Ests'!Q$503/'Data with Vol Ests'!Q286))/'Data with Vol Ests'!N285</f>
        <v>3999.2959191036734</v>
      </c>
      <c r="E285" s="4">
        <f>'Data with Vol Ests'!S$502*('Data with Vol Ests'!S285+('Data with Vol Ests'!S286-'Data with Vol Ests'!S285)*('Data with Vol Ests'!V$503/'Data with Vol Ests'!V286))/'Data with Vol Ests'!S285</f>
        <v>11537.953590683142</v>
      </c>
      <c r="G285" s="5">
        <f>$L$2*B285/Data!C$501+$M$2*C285/Data!D$501+$N$2*D285/Data!E$501+$O$2*E285/Data!F$501</f>
        <v>48968.633052174686</v>
      </c>
      <c r="I285" s="5">
        <f t="shared" si="4"/>
        <v>1031.3669478253141</v>
      </c>
    </row>
    <row r="286" spans="1:9" x14ac:dyDescent="0.25">
      <c r="A286">
        <f>Data!A286</f>
        <v>284</v>
      </c>
      <c r="B286" s="4">
        <f>'Data with Vol Ests'!D$502*('Data with Vol Ests'!D286+('Data with Vol Ests'!D287-'Data with Vol Ests'!D286)*('Data with Vol Ests'!G$503/'Data with Vol Ests'!G287))/'Data with Vol Ests'!D286</f>
        <v>11187.646021895567</v>
      </c>
      <c r="C286" s="4">
        <f>'Data with Vol Ests'!I$502*('Data with Vol Ests'!I286+('Data with Vol Ests'!I287-'Data with Vol Ests'!I286)*('Data with Vol Ests'!L$503/'Data with Vol Ests'!L287))/'Data with Vol Ests'!I286</f>
        <v>5353.9039446749421</v>
      </c>
      <c r="D286" s="4">
        <f>'Data with Vol Ests'!N$502*('Data with Vol Ests'!N286+('Data with Vol Ests'!N287-'Data with Vol Ests'!N286)*('Data with Vol Ests'!Q$503/'Data with Vol Ests'!Q287))/'Data with Vol Ests'!N286</f>
        <v>4345.9735937172045</v>
      </c>
      <c r="E286" s="4">
        <f>'Data with Vol Ests'!S$502*('Data with Vol Ests'!S286+('Data with Vol Ests'!S287-'Data with Vol Ests'!S286)*('Data with Vol Ests'!V$503/'Data with Vol Ests'!V287))/'Data with Vol Ests'!S286</f>
        <v>12020.500754982175</v>
      </c>
      <c r="G286" s="5">
        <f>$L$2*B286/Data!C$501+$M$2*C286/Data!D$501+$N$2*D286/Data!E$501+$O$2*E286/Data!F$501</f>
        <v>51540.656871709776</v>
      </c>
      <c r="I286" s="5">
        <f t="shared" si="4"/>
        <v>-1540.6568717097762</v>
      </c>
    </row>
    <row r="287" spans="1:9" x14ac:dyDescent="0.25">
      <c r="A287">
        <f>Data!A287</f>
        <v>285</v>
      </c>
      <c r="B287" s="4">
        <f>'Data with Vol Ests'!D$502*('Data with Vol Ests'!D287+('Data with Vol Ests'!D288-'Data with Vol Ests'!D287)*('Data with Vol Ests'!G$503/'Data with Vol Ests'!G288))/'Data with Vol Ests'!D287</f>
        <v>11020.578918058362</v>
      </c>
      <c r="C287" s="4">
        <f>'Data with Vol Ests'!I$502*('Data with Vol Ests'!I287+('Data with Vol Ests'!I288-'Data with Vol Ests'!I287)*('Data with Vol Ests'!L$503/'Data with Vol Ests'!L288))/'Data with Vol Ests'!I287</f>
        <v>5104.7495924640371</v>
      </c>
      <c r="D287" s="4">
        <f>'Data with Vol Ests'!N$502*('Data with Vol Ests'!N287+('Data with Vol Ests'!N288-'Data with Vol Ests'!N287)*('Data with Vol Ests'!Q$503/'Data with Vol Ests'!Q288))/'Data with Vol Ests'!N287</f>
        <v>4143.7547752518567</v>
      </c>
      <c r="E287" s="4">
        <f>'Data with Vol Ests'!S$502*('Data with Vol Ests'!S287+('Data with Vol Ests'!S288-'Data with Vol Ests'!S287)*('Data with Vol Ests'!V$503/'Data with Vol Ests'!V288))/'Data with Vol Ests'!S287</f>
        <v>11895.065300573149</v>
      </c>
      <c r="G287" s="5">
        <f>$L$2*B287/Data!C$501+$M$2*C287/Data!D$501+$N$2*D287/Data!E$501+$O$2*E287/Data!F$501</f>
        <v>50006.105817211406</v>
      </c>
      <c r="I287" s="5">
        <f t="shared" si="4"/>
        <v>-6.1058172114062472</v>
      </c>
    </row>
    <row r="288" spans="1:9" x14ac:dyDescent="0.25">
      <c r="A288">
        <f>Data!A288</f>
        <v>286</v>
      </c>
      <c r="B288" s="4">
        <f>'Data with Vol Ests'!D$502*('Data with Vol Ests'!D288+('Data with Vol Ests'!D289-'Data with Vol Ests'!D288)*('Data with Vol Ests'!G$503/'Data with Vol Ests'!G289))/'Data with Vol Ests'!D288</f>
        <v>11016.951910010324</v>
      </c>
      <c r="C288" s="4">
        <f>'Data with Vol Ests'!I$502*('Data with Vol Ests'!I288+('Data with Vol Ests'!I289-'Data with Vol Ests'!I288)*('Data with Vol Ests'!L$503/'Data with Vol Ests'!L289))/'Data with Vol Ests'!I288</f>
        <v>5482.1233274499009</v>
      </c>
      <c r="D288" s="4">
        <f>'Data with Vol Ests'!N$502*('Data with Vol Ests'!N288+('Data with Vol Ests'!N289-'Data with Vol Ests'!N288)*('Data with Vol Ests'!Q$503/'Data with Vol Ests'!Q289))/'Data with Vol Ests'!N288</f>
        <v>4469.1414022433519</v>
      </c>
      <c r="E288" s="4">
        <f>'Data with Vol Ests'!S$502*('Data with Vol Ests'!S288+('Data with Vol Ests'!S289-'Data with Vol Ests'!S288)*('Data with Vol Ests'!V$503/'Data with Vol Ests'!V289))/'Data with Vol Ests'!S288</f>
        <v>11912.775601135654</v>
      </c>
      <c r="G288" s="5">
        <f>$L$2*B288/Data!C$501+$M$2*C288/Data!D$501+$N$2*D288/Data!E$501+$O$2*E288/Data!F$501</f>
        <v>51926.385519652213</v>
      </c>
      <c r="I288" s="5">
        <f t="shared" si="4"/>
        <v>-1926.3855196522127</v>
      </c>
    </row>
    <row r="289" spans="1:9" x14ac:dyDescent="0.25">
      <c r="A289">
        <f>Data!A289</f>
        <v>287</v>
      </c>
      <c r="B289" s="4">
        <f>'Data with Vol Ests'!D$502*('Data with Vol Ests'!D289+('Data with Vol Ests'!D290-'Data with Vol Ests'!D289)*('Data with Vol Ests'!G$503/'Data with Vol Ests'!G290))/'Data with Vol Ests'!D289</f>
        <v>11231.940475828471</v>
      </c>
      <c r="C289" s="4">
        <f>'Data with Vol Ests'!I$502*('Data with Vol Ests'!I289+('Data with Vol Ests'!I290-'Data with Vol Ests'!I289)*('Data with Vol Ests'!L$503/'Data with Vol Ests'!L290))/'Data with Vol Ests'!I289</f>
        <v>5431.3425356518301</v>
      </c>
      <c r="D289" s="4">
        <f>'Data with Vol Ests'!N$502*('Data with Vol Ests'!N289+('Data with Vol Ests'!N290-'Data with Vol Ests'!N289)*('Data with Vol Ests'!Q$503/'Data with Vol Ests'!Q290))/'Data with Vol Ests'!N289</f>
        <v>4315.6743253762479</v>
      </c>
      <c r="E289" s="4">
        <f>'Data with Vol Ests'!S$502*('Data with Vol Ests'!S289+('Data with Vol Ests'!S290-'Data with Vol Ests'!S289)*('Data with Vol Ests'!V$503/'Data with Vol Ests'!V290))/'Data with Vol Ests'!S289</f>
        <v>12299.305061131072</v>
      </c>
      <c r="G289" s="5">
        <f>$L$2*B289/Data!C$501+$M$2*C289/Data!D$501+$N$2*D289/Data!E$501+$O$2*E289/Data!F$501</f>
        <v>52081.089007920527</v>
      </c>
      <c r="I289" s="5">
        <f t="shared" si="4"/>
        <v>-2081.0890079205274</v>
      </c>
    </row>
    <row r="290" spans="1:9" x14ac:dyDescent="0.25">
      <c r="A290">
        <f>Data!A290</f>
        <v>288</v>
      </c>
      <c r="B290" s="4">
        <f>'Data with Vol Ests'!D$502*('Data with Vol Ests'!D290+('Data with Vol Ests'!D291-'Data with Vol Ests'!D290)*('Data with Vol Ests'!G$503/'Data with Vol Ests'!G291))/'Data with Vol Ests'!D290</f>
        <v>11120.022815458427</v>
      </c>
      <c r="C290" s="4">
        <f>'Data with Vol Ests'!I$502*('Data with Vol Ests'!I290+('Data with Vol Ests'!I291-'Data with Vol Ests'!I290)*('Data with Vol Ests'!L$503/'Data with Vol Ests'!L291))/'Data with Vol Ests'!I290</f>
        <v>5314.1938558339816</v>
      </c>
      <c r="D290" s="4">
        <f>'Data with Vol Ests'!N$502*('Data with Vol Ests'!N290+('Data with Vol Ests'!N291-'Data with Vol Ests'!N290)*('Data with Vol Ests'!Q$503/'Data with Vol Ests'!Q291))/'Data with Vol Ests'!N290</f>
        <v>4335.2636845421948</v>
      </c>
      <c r="E290" s="4">
        <f>'Data with Vol Ests'!S$502*('Data with Vol Ests'!S290+('Data with Vol Ests'!S291-'Data with Vol Ests'!S290)*('Data with Vol Ests'!V$503/'Data with Vol Ests'!V291))/'Data with Vol Ests'!S290</f>
        <v>12253.749948304076</v>
      </c>
      <c r="G290" s="5">
        <f>$L$2*B290/Data!C$501+$M$2*C290/Data!D$501+$N$2*D290/Data!E$501+$O$2*E290/Data!F$501</f>
        <v>51624.05689622966</v>
      </c>
      <c r="I290" s="5">
        <f t="shared" si="4"/>
        <v>-1624.0568962296602</v>
      </c>
    </row>
    <row r="291" spans="1:9" x14ac:dyDescent="0.25">
      <c r="A291">
        <f>Data!A291</f>
        <v>289</v>
      </c>
      <c r="B291" s="4">
        <f>'Data with Vol Ests'!D$502*('Data with Vol Ests'!D291+('Data with Vol Ests'!D292-'Data with Vol Ests'!D291)*('Data with Vol Ests'!G$503/'Data with Vol Ests'!G292))/'Data with Vol Ests'!D291</f>
        <v>10901.341705618375</v>
      </c>
      <c r="C291" s="4">
        <f>'Data with Vol Ests'!I$502*('Data with Vol Ests'!I291+('Data with Vol Ests'!I292-'Data with Vol Ests'!I291)*('Data with Vol Ests'!L$503/'Data with Vol Ests'!L292))/'Data with Vol Ests'!I291</f>
        <v>5070.4844715370136</v>
      </c>
      <c r="D291" s="4">
        <f>'Data with Vol Ests'!N$502*('Data with Vol Ests'!N291+('Data with Vol Ests'!N292-'Data with Vol Ests'!N291)*('Data with Vol Ests'!Q$503/'Data with Vol Ests'!Q292))/'Data with Vol Ests'!N291</f>
        <v>4141.2301382284277</v>
      </c>
      <c r="E291" s="4">
        <f>'Data with Vol Ests'!S$502*('Data with Vol Ests'!S291+('Data with Vol Ests'!S292-'Data with Vol Ests'!S291)*('Data with Vol Ests'!V$503/'Data with Vol Ests'!V292))/'Data with Vol Ests'!S291</f>
        <v>11946.636860829996</v>
      </c>
      <c r="G291" s="5">
        <f>$L$2*B291/Data!C$501+$M$2*C291/Data!D$501+$N$2*D291/Data!E$501+$O$2*E291/Data!F$501</f>
        <v>49852.80738824336</v>
      </c>
      <c r="I291" s="5">
        <f t="shared" si="4"/>
        <v>147.19261175663996</v>
      </c>
    </row>
    <row r="292" spans="1:9" x14ac:dyDescent="0.25">
      <c r="A292">
        <f>Data!A292</f>
        <v>290</v>
      </c>
      <c r="B292" s="4">
        <f>'Data with Vol Ests'!D$502*('Data with Vol Ests'!D292+('Data with Vol Ests'!D293-'Data with Vol Ests'!D292)*('Data with Vol Ests'!G$503/'Data with Vol Ests'!G293))/'Data with Vol Ests'!D292</f>
        <v>11238.796658897778</v>
      </c>
      <c r="C292" s="4">
        <f>'Data with Vol Ests'!I$502*('Data with Vol Ests'!I292+('Data with Vol Ests'!I293-'Data with Vol Ests'!I292)*('Data with Vol Ests'!L$503/'Data with Vol Ests'!L293))/'Data with Vol Ests'!I292</f>
        <v>5371.6715402460832</v>
      </c>
      <c r="D292" s="4">
        <f>'Data with Vol Ests'!N$502*('Data with Vol Ests'!N292+('Data with Vol Ests'!N293-'Data with Vol Ests'!N292)*('Data with Vol Ests'!Q$503/'Data with Vol Ests'!Q293))/'Data with Vol Ests'!N292</f>
        <v>4347.5941748545656</v>
      </c>
      <c r="E292" s="4">
        <f>'Data with Vol Ests'!S$502*('Data with Vol Ests'!S292+('Data with Vol Ests'!S293-'Data with Vol Ests'!S292)*('Data with Vol Ests'!V$503/'Data with Vol Ests'!V293))/'Data with Vol Ests'!S292</f>
        <v>12122.147534837826</v>
      </c>
      <c r="G292" s="5">
        <f>$L$2*B292/Data!C$501+$M$2*C292/Data!D$501+$N$2*D292/Data!E$501+$O$2*E292/Data!F$501</f>
        <v>51770.001955022148</v>
      </c>
      <c r="I292" s="5">
        <f t="shared" si="4"/>
        <v>-1770.0019550221477</v>
      </c>
    </row>
    <row r="293" spans="1:9" x14ac:dyDescent="0.25">
      <c r="A293">
        <f>Data!A293</f>
        <v>291</v>
      </c>
      <c r="B293" s="4">
        <f>'Data with Vol Ests'!D$502*('Data with Vol Ests'!D293+('Data with Vol Ests'!D294-'Data with Vol Ests'!D293)*('Data with Vol Ests'!G$503/'Data with Vol Ests'!G294))/'Data with Vol Ests'!D293</f>
        <v>10457.866762282325</v>
      </c>
      <c r="C293" s="4">
        <f>'Data with Vol Ests'!I$502*('Data with Vol Ests'!I293+('Data with Vol Ests'!I294-'Data with Vol Ests'!I293)*('Data with Vol Ests'!L$503/'Data with Vol Ests'!L294))/'Data with Vol Ests'!I293</f>
        <v>4821.2645233593475</v>
      </c>
      <c r="D293" s="4">
        <f>'Data with Vol Ests'!N$502*('Data with Vol Ests'!N293+('Data with Vol Ests'!N294-'Data with Vol Ests'!N293)*('Data with Vol Ests'!Q$503/'Data with Vol Ests'!Q294))/'Data with Vol Ests'!N293</f>
        <v>3904.5220409995004</v>
      </c>
      <c r="E293" s="4">
        <f>'Data with Vol Ests'!S$502*('Data with Vol Ests'!S293+('Data with Vol Ests'!S294-'Data with Vol Ests'!S293)*('Data with Vol Ests'!V$503/'Data with Vol Ests'!V294))/'Data with Vol Ests'!S293</f>
        <v>12189.556529164005</v>
      </c>
      <c r="G293" s="5">
        <f>$L$2*B293/Data!C$501+$M$2*C293/Data!D$501+$N$2*D293/Data!E$501+$O$2*E293/Data!F$501</f>
        <v>48434.974277926616</v>
      </c>
      <c r="I293" s="5">
        <f t="shared" si="4"/>
        <v>1565.0257220733838</v>
      </c>
    </row>
    <row r="294" spans="1:9" x14ac:dyDescent="0.25">
      <c r="A294">
        <f>Data!A294</f>
        <v>292</v>
      </c>
      <c r="B294" s="4">
        <f>'Data with Vol Ests'!D$502*('Data with Vol Ests'!D294+('Data with Vol Ests'!D295-'Data with Vol Ests'!D294)*('Data with Vol Ests'!G$503/'Data with Vol Ests'!G295))/'Data with Vol Ests'!D294</f>
        <v>11062.009863806208</v>
      </c>
      <c r="C294" s="4">
        <f>'Data with Vol Ests'!I$502*('Data with Vol Ests'!I294+('Data with Vol Ests'!I295-'Data with Vol Ests'!I294)*('Data with Vol Ests'!L$503/'Data with Vol Ests'!L295))/'Data with Vol Ests'!I294</f>
        <v>5063.032792153459</v>
      </c>
      <c r="D294" s="4">
        <f>'Data with Vol Ests'!N$502*('Data with Vol Ests'!N294+('Data with Vol Ests'!N295-'Data with Vol Ests'!N294)*('Data with Vol Ests'!Q$503/'Data with Vol Ests'!Q295))/'Data with Vol Ests'!N294</f>
        <v>4201.6854520096103</v>
      </c>
      <c r="E294" s="4">
        <f>'Data with Vol Ests'!S$502*('Data with Vol Ests'!S294+('Data with Vol Ests'!S295-'Data with Vol Ests'!S294)*('Data with Vol Ests'!V$503/'Data with Vol Ests'!V295))/'Data with Vol Ests'!S294</f>
        <v>11513.001603535749</v>
      </c>
      <c r="G294" s="5">
        <f>$L$2*B294/Data!C$501+$M$2*C294/Data!D$501+$N$2*D294/Data!E$501+$O$2*E294/Data!F$501</f>
        <v>49589.32612487537</v>
      </c>
      <c r="I294" s="5">
        <f t="shared" si="4"/>
        <v>410.67387512463029</v>
      </c>
    </row>
    <row r="295" spans="1:9" x14ac:dyDescent="0.25">
      <c r="A295">
        <f>Data!A295</f>
        <v>293</v>
      </c>
      <c r="B295" s="4">
        <f>'Data with Vol Ests'!D$502*('Data with Vol Ests'!D295+('Data with Vol Ests'!D296-'Data with Vol Ests'!D295)*('Data with Vol Ests'!G$503/'Data with Vol Ests'!G296))/'Data with Vol Ests'!D295</f>
        <v>10945.27544884573</v>
      </c>
      <c r="C295" s="4">
        <f>'Data with Vol Ests'!I$502*('Data with Vol Ests'!I295+('Data with Vol Ests'!I296-'Data with Vol Ests'!I295)*('Data with Vol Ests'!L$503/'Data with Vol Ests'!L296))/'Data with Vol Ests'!I295</f>
        <v>5024.2162148624329</v>
      </c>
      <c r="D295" s="4">
        <f>'Data with Vol Ests'!N$502*('Data with Vol Ests'!N295+('Data with Vol Ests'!N296-'Data with Vol Ests'!N295)*('Data with Vol Ests'!Q$503/'Data with Vol Ests'!Q296))/'Data with Vol Ests'!N295</f>
        <v>4137.0962080797735</v>
      </c>
      <c r="E295" s="4">
        <f>'Data with Vol Ests'!S$502*('Data with Vol Ests'!S295+('Data with Vol Ests'!S296-'Data with Vol Ests'!S295)*('Data with Vol Ests'!V$503/'Data with Vol Ests'!V296))/'Data with Vol Ests'!S295</f>
        <v>11689.717376186483</v>
      </c>
      <c r="G295" s="5">
        <f>$L$2*B295/Data!C$501+$M$2*C295/Data!D$501+$N$2*D295/Data!E$501+$O$2*E295/Data!F$501</f>
        <v>49429.044353523626</v>
      </c>
      <c r="I295" s="5">
        <f t="shared" si="4"/>
        <v>570.95564647637366</v>
      </c>
    </row>
    <row r="296" spans="1:9" x14ac:dyDescent="0.25">
      <c r="A296">
        <f>Data!A296</f>
        <v>294</v>
      </c>
      <c r="B296" s="4">
        <f>'Data with Vol Ests'!D$502*('Data with Vol Ests'!D296+('Data with Vol Ests'!D297-'Data with Vol Ests'!D296)*('Data with Vol Ests'!G$503/'Data with Vol Ests'!G297))/'Data with Vol Ests'!D296</f>
        <v>11199.541749895208</v>
      </c>
      <c r="C296" s="4">
        <f>'Data with Vol Ests'!I$502*('Data with Vol Ests'!I296+('Data with Vol Ests'!I297-'Data with Vol Ests'!I296)*('Data with Vol Ests'!L$503/'Data with Vol Ests'!L297))/'Data with Vol Ests'!I296</f>
        <v>5231.2144513244311</v>
      </c>
      <c r="D296" s="4">
        <f>'Data with Vol Ests'!N$502*('Data with Vol Ests'!N296+('Data with Vol Ests'!N297-'Data with Vol Ests'!N296)*('Data with Vol Ests'!Q$503/'Data with Vol Ests'!Q297))/'Data with Vol Ests'!N296</f>
        <v>4291.0273922026845</v>
      </c>
      <c r="E296" s="4">
        <f>'Data with Vol Ests'!S$502*('Data with Vol Ests'!S296+('Data with Vol Ests'!S297-'Data with Vol Ests'!S296)*('Data with Vol Ests'!V$503/'Data with Vol Ests'!V297))/'Data with Vol Ests'!S296</f>
        <v>11982.18948934628</v>
      </c>
      <c r="G296" s="5">
        <f>$L$2*B296/Data!C$501+$M$2*C296/Data!D$501+$N$2*D296/Data!E$501+$O$2*E296/Data!F$501</f>
        <v>51009.506855947599</v>
      </c>
      <c r="I296" s="5">
        <f t="shared" si="4"/>
        <v>-1009.5068559475985</v>
      </c>
    </row>
    <row r="297" spans="1:9" x14ac:dyDescent="0.25">
      <c r="A297">
        <f>Data!A297</f>
        <v>295</v>
      </c>
      <c r="B297" s="4">
        <f>'Data with Vol Ests'!D$502*('Data with Vol Ests'!D297+('Data with Vol Ests'!D298-'Data with Vol Ests'!D297)*('Data with Vol Ests'!G$503/'Data with Vol Ests'!G298))/'Data with Vol Ests'!D297</f>
        <v>10479.699256641874</v>
      </c>
      <c r="C297" s="4">
        <f>'Data with Vol Ests'!I$502*('Data with Vol Ests'!I297+('Data with Vol Ests'!I298-'Data with Vol Ests'!I297)*('Data with Vol Ests'!L$503/'Data with Vol Ests'!L298))/'Data with Vol Ests'!I297</f>
        <v>4956.6374147431025</v>
      </c>
      <c r="D297" s="4">
        <f>'Data with Vol Ests'!N$502*('Data with Vol Ests'!N297+('Data with Vol Ests'!N298-'Data with Vol Ests'!N297)*('Data with Vol Ests'!Q$503/'Data with Vol Ests'!Q298))/'Data with Vol Ests'!N297</f>
        <v>4156.7955024649209</v>
      </c>
      <c r="E297" s="4">
        <f>'Data with Vol Ests'!S$502*('Data with Vol Ests'!S297+('Data with Vol Ests'!S298-'Data with Vol Ests'!S297)*('Data with Vol Ests'!V$503/'Data with Vol Ests'!V298))/'Data with Vol Ests'!S297</f>
        <v>11803.936879754765</v>
      </c>
      <c r="G297" s="5">
        <f>$L$2*B297/Data!C$501+$M$2*C297/Data!D$501+$N$2*D297/Data!E$501+$O$2*E297/Data!F$501</f>
        <v>48989.320855649763</v>
      </c>
      <c r="I297" s="5">
        <f t="shared" si="4"/>
        <v>1010.679144350237</v>
      </c>
    </row>
    <row r="298" spans="1:9" x14ac:dyDescent="0.25">
      <c r="A298">
        <f>Data!A298</f>
        <v>296</v>
      </c>
      <c r="B298" s="4">
        <f>'Data with Vol Ests'!D$502*('Data with Vol Ests'!D298+('Data with Vol Ests'!D299-'Data with Vol Ests'!D298)*('Data with Vol Ests'!G$503/'Data with Vol Ests'!G299))/'Data with Vol Ests'!D298</f>
        <v>10973.971675503919</v>
      </c>
      <c r="C298" s="4">
        <f>'Data with Vol Ests'!I$502*('Data with Vol Ests'!I298+('Data with Vol Ests'!I299-'Data with Vol Ests'!I298)*('Data with Vol Ests'!L$503/'Data with Vol Ests'!L299))/'Data with Vol Ests'!I298</f>
        <v>5188.6713213704897</v>
      </c>
      <c r="D298" s="4">
        <f>'Data with Vol Ests'!N$502*('Data with Vol Ests'!N298+('Data with Vol Ests'!N299-'Data with Vol Ests'!N298)*('Data with Vol Ests'!Q$503/'Data with Vol Ests'!Q299))/'Data with Vol Ests'!N298</f>
        <v>4083.5214984988811</v>
      </c>
      <c r="E298" s="4">
        <f>'Data with Vol Ests'!S$502*('Data with Vol Ests'!S298+('Data with Vol Ests'!S299-'Data with Vol Ests'!S298)*('Data with Vol Ests'!V$503/'Data with Vol Ests'!V299))/'Data with Vol Ests'!S298</f>
        <v>11564.512104439247</v>
      </c>
      <c r="G298" s="5">
        <f>$L$2*B298/Data!C$501+$M$2*C298/Data!D$501+$N$2*D298/Data!E$501+$O$2*E298/Data!F$501</f>
        <v>49654.433457481464</v>
      </c>
      <c r="I298" s="5">
        <f t="shared" si="4"/>
        <v>345.56654251853615</v>
      </c>
    </row>
    <row r="299" spans="1:9" x14ac:dyDescent="0.25">
      <c r="A299">
        <f>Data!A299</f>
        <v>297</v>
      </c>
      <c r="B299" s="4">
        <f>'Data with Vol Ests'!D$502*('Data with Vol Ests'!D299+('Data with Vol Ests'!D300-'Data with Vol Ests'!D299)*('Data with Vol Ests'!G$503/'Data with Vol Ests'!G300))/'Data with Vol Ests'!D299</f>
        <v>10698.035645730426</v>
      </c>
      <c r="C299" s="4">
        <f>'Data with Vol Ests'!I$502*('Data with Vol Ests'!I299+('Data with Vol Ests'!I300-'Data with Vol Ests'!I299)*('Data with Vol Ests'!L$503/'Data with Vol Ests'!L300))/'Data with Vol Ests'!I299</f>
        <v>4984.3431774316196</v>
      </c>
      <c r="D299" s="4">
        <f>'Data with Vol Ests'!N$502*('Data with Vol Ests'!N299+('Data with Vol Ests'!N300-'Data with Vol Ests'!N299)*('Data with Vol Ests'!Q$503/'Data with Vol Ests'!Q300))/'Data with Vol Ests'!N299</f>
        <v>3926.3218777546135</v>
      </c>
      <c r="E299" s="4">
        <f>'Data with Vol Ests'!S$502*('Data with Vol Ests'!S299+('Data with Vol Ests'!S300-'Data with Vol Ests'!S299)*('Data with Vol Ests'!V$503/'Data with Vol Ests'!V300))/'Data with Vol Ests'!S299</f>
        <v>11766.903585149443</v>
      </c>
      <c r="G299" s="5">
        <f>$L$2*B299/Data!C$501+$M$2*C299/Data!D$501+$N$2*D299/Data!E$501+$O$2*E299/Data!F$501</f>
        <v>48666.575605814694</v>
      </c>
      <c r="I299" s="5">
        <f t="shared" si="4"/>
        <v>1333.4243941853056</v>
      </c>
    </row>
    <row r="300" spans="1:9" x14ac:dyDescent="0.25">
      <c r="A300">
        <f>Data!A300</f>
        <v>298</v>
      </c>
      <c r="B300" s="4">
        <f>'Data with Vol Ests'!D$502*('Data with Vol Ests'!D300+('Data with Vol Ests'!D301-'Data with Vol Ests'!D300)*('Data with Vol Ests'!G$503/'Data with Vol Ests'!G301))/'Data with Vol Ests'!D300</f>
        <v>10942.375811329333</v>
      </c>
      <c r="C300" s="4">
        <f>'Data with Vol Ests'!I$502*('Data with Vol Ests'!I300+('Data with Vol Ests'!I301-'Data with Vol Ests'!I300)*('Data with Vol Ests'!L$503/'Data with Vol Ests'!L301))/'Data with Vol Ests'!I300</f>
        <v>5287.2699945282875</v>
      </c>
      <c r="D300" s="4">
        <f>'Data with Vol Ests'!N$502*('Data with Vol Ests'!N300+('Data with Vol Ests'!N301-'Data with Vol Ests'!N300)*('Data with Vol Ests'!Q$503/'Data with Vol Ests'!Q301))/'Data with Vol Ests'!N300</f>
        <v>4255.0679868424531</v>
      </c>
      <c r="E300" s="4">
        <f>'Data with Vol Ests'!S$502*('Data with Vol Ests'!S300+('Data with Vol Ests'!S301-'Data with Vol Ests'!S300)*('Data with Vol Ests'!V$503/'Data with Vol Ests'!V301))/'Data with Vol Ests'!S300</f>
        <v>11506.203005595609</v>
      </c>
      <c r="G300" s="5">
        <f>$L$2*B300/Data!C$501+$M$2*C300/Data!D$501+$N$2*D300/Data!E$501+$O$2*E300/Data!F$501</f>
        <v>50260.225727948084</v>
      </c>
      <c r="I300" s="5">
        <f t="shared" si="4"/>
        <v>-260.22572794808366</v>
      </c>
    </row>
    <row r="301" spans="1:9" x14ac:dyDescent="0.25">
      <c r="A301">
        <f>Data!A301</f>
        <v>299</v>
      </c>
      <c r="B301" s="4">
        <f>'Data with Vol Ests'!D$502*('Data with Vol Ests'!D301+('Data with Vol Ests'!D302-'Data with Vol Ests'!D301)*('Data with Vol Ests'!G$503/'Data with Vol Ests'!G302))/'Data with Vol Ests'!D301</f>
        <v>11491.239969379691</v>
      </c>
      <c r="C301" s="4">
        <f>'Data with Vol Ests'!I$502*('Data with Vol Ests'!I301+('Data with Vol Ests'!I302-'Data with Vol Ests'!I301)*('Data with Vol Ests'!L$503/'Data with Vol Ests'!L302))/'Data with Vol Ests'!I301</f>
        <v>5266.6284589868237</v>
      </c>
      <c r="D301" s="4">
        <f>'Data with Vol Ests'!N$502*('Data with Vol Ests'!N301+('Data with Vol Ests'!N302-'Data with Vol Ests'!N301)*('Data with Vol Ests'!Q$503/'Data with Vol Ests'!Q302))/'Data with Vol Ests'!N301</f>
        <v>4235.4844598169966</v>
      </c>
      <c r="E301" s="4">
        <f>'Data with Vol Ests'!S$502*('Data with Vol Ests'!S301+('Data with Vol Ests'!S302-'Data with Vol Ests'!S301)*('Data with Vol Ests'!V$503/'Data with Vol Ests'!V302))/'Data with Vol Ests'!S301</f>
        <v>11923.346646781376</v>
      </c>
      <c r="G301" s="5">
        <f>$L$2*B301/Data!C$501+$M$2*C301/Data!D$501+$N$2*D301/Data!E$501+$O$2*E301/Data!F$501</f>
        <v>51175.37157247369</v>
      </c>
      <c r="I301" s="5">
        <f t="shared" si="4"/>
        <v>-1175.3715724736903</v>
      </c>
    </row>
    <row r="302" spans="1:9" x14ac:dyDescent="0.25">
      <c r="A302">
        <f>Data!A302</f>
        <v>300</v>
      </c>
      <c r="B302" s="4">
        <f>'Data with Vol Ests'!D$502*('Data with Vol Ests'!D302+('Data with Vol Ests'!D303-'Data with Vol Ests'!D302)*('Data with Vol Ests'!G$503/'Data with Vol Ests'!G303))/'Data with Vol Ests'!D302</f>
        <v>10919.106885045427</v>
      </c>
      <c r="C302" s="4">
        <f>'Data with Vol Ests'!I$502*('Data with Vol Ests'!I302+('Data with Vol Ests'!I303-'Data with Vol Ests'!I302)*('Data with Vol Ests'!L$503/'Data with Vol Ests'!L303))/'Data with Vol Ests'!I302</f>
        <v>5404.3685880842086</v>
      </c>
      <c r="D302" s="4">
        <f>'Data with Vol Ests'!N$502*('Data with Vol Ests'!N302+('Data with Vol Ests'!N303-'Data with Vol Ests'!N302)*('Data with Vol Ests'!Q$503/'Data with Vol Ests'!Q303))/'Data with Vol Ests'!N302</f>
        <v>4429.1408602287338</v>
      </c>
      <c r="E302" s="4">
        <f>'Data with Vol Ests'!S$502*('Data with Vol Ests'!S302+('Data with Vol Ests'!S303-'Data with Vol Ests'!S302)*('Data with Vol Ests'!V$503/'Data with Vol Ests'!V303))/'Data with Vol Ests'!S302</f>
        <v>12468.018935017059</v>
      </c>
      <c r="G302" s="5">
        <f>$L$2*B302/Data!C$501+$M$2*C302/Data!D$501+$N$2*D302/Data!E$501+$O$2*E302/Data!F$501</f>
        <v>52197.35776209367</v>
      </c>
      <c r="I302" s="5">
        <f t="shared" si="4"/>
        <v>-2197.3577620936703</v>
      </c>
    </row>
    <row r="303" spans="1:9" x14ac:dyDescent="0.25">
      <c r="A303">
        <f>Data!A303</f>
        <v>301</v>
      </c>
      <c r="B303" s="4">
        <f>'Data with Vol Ests'!D$502*('Data with Vol Ests'!D303+('Data with Vol Ests'!D304-'Data with Vol Ests'!D303)*('Data with Vol Ests'!G$503/'Data with Vol Ests'!G304))/'Data with Vol Ests'!D303</f>
        <v>10855.597981935198</v>
      </c>
      <c r="C303" s="4">
        <f>'Data with Vol Ests'!I$502*('Data with Vol Ests'!I303+('Data with Vol Ests'!I304-'Data with Vol Ests'!I303)*('Data with Vol Ests'!L$503/'Data with Vol Ests'!L304))/'Data with Vol Ests'!I303</f>
        <v>4987.4534942929486</v>
      </c>
      <c r="D303" s="4">
        <f>'Data with Vol Ests'!N$502*('Data with Vol Ests'!N303+('Data with Vol Ests'!N304-'Data with Vol Ests'!N303)*('Data with Vol Ests'!Q$503/'Data with Vol Ests'!Q304))/'Data with Vol Ests'!N303</f>
        <v>4092.8637144969734</v>
      </c>
      <c r="E303" s="4">
        <f>'Data with Vol Ests'!S$502*('Data with Vol Ests'!S303+('Data with Vol Ests'!S304-'Data with Vol Ests'!S303)*('Data with Vol Ests'!V$503/'Data with Vol Ests'!V304))/'Data with Vol Ests'!S303</f>
        <v>11893.26055751173</v>
      </c>
      <c r="G303" s="5">
        <f>$L$2*B303/Data!C$501+$M$2*C303/Data!D$501+$N$2*D303/Data!E$501+$O$2*E303/Data!F$501</f>
        <v>49382.494045984931</v>
      </c>
      <c r="I303" s="5">
        <f t="shared" si="4"/>
        <v>617.50595401506871</v>
      </c>
    </row>
    <row r="304" spans="1:9" x14ac:dyDescent="0.25">
      <c r="A304">
        <f>Data!A304</f>
        <v>302</v>
      </c>
      <c r="B304" s="4">
        <f>'Data with Vol Ests'!D$502*('Data with Vol Ests'!D304+('Data with Vol Ests'!D305-'Data with Vol Ests'!D304)*('Data with Vol Ests'!G$503/'Data with Vol Ests'!G305))/'Data with Vol Ests'!D304</f>
        <v>11115.230542664138</v>
      </c>
      <c r="C304" s="4">
        <f>'Data with Vol Ests'!I$502*('Data with Vol Ests'!I304+('Data with Vol Ests'!I305-'Data with Vol Ests'!I304)*('Data with Vol Ests'!L$503/'Data with Vol Ests'!L305))/'Data with Vol Ests'!I304</f>
        <v>5000.920528978887</v>
      </c>
      <c r="D304" s="4">
        <f>'Data with Vol Ests'!N$502*('Data with Vol Ests'!N304+('Data with Vol Ests'!N305-'Data with Vol Ests'!N304)*('Data with Vol Ests'!Q$503/'Data with Vol Ests'!Q305))/'Data with Vol Ests'!N304</f>
        <v>4129.8314293685416</v>
      </c>
      <c r="E304" s="4">
        <f>'Data with Vol Ests'!S$502*('Data with Vol Ests'!S304+('Data with Vol Ests'!S305-'Data with Vol Ests'!S304)*('Data with Vol Ests'!V$503/'Data with Vol Ests'!V305))/'Data with Vol Ests'!S304</f>
        <v>11729.336211729364</v>
      </c>
      <c r="G304" s="5">
        <f>$L$2*B304/Data!C$501+$M$2*C304/Data!D$501+$N$2*D304/Data!E$501+$O$2*E304/Data!F$501</f>
        <v>49548.865367788021</v>
      </c>
      <c r="I304" s="5">
        <f t="shared" si="4"/>
        <v>451.1346322119789</v>
      </c>
    </row>
    <row r="305" spans="1:9" x14ac:dyDescent="0.25">
      <c r="A305">
        <f>Data!A305</f>
        <v>303</v>
      </c>
      <c r="B305" s="4">
        <f>'Data with Vol Ests'!D$502*('Data with Vol Ests'!D305+('Data with Vol Ests'!D306-'Data with Vol Ests'!D305)*('Data with Vol Ests'!G$503/'Data with Vol Ests'!G306))/'Data with Vol Ests'!D305</f>
        <v>10715.195748394026</v>
      </c>
      <c r="C305" s="4">
        <f>'Data with Vol Ests'!I$502*('Data with Vol Ests'!I305+('Data with Vol Ests'!I306-'Data with Vol Ests'!I305)*('Data with Vol Ests'!L$503/'Data with Vol Ests'!L306))/'Data with Vol Ests'!I305</f>
        <v>4708.3324129335924</v>
      </c>
      <c r="D305" s="4">
        <f>'Data with Vol Ests'!N$502*('Data with Vol Ests'!N305+('Data with Vol Ests'!N306-'Data with Vol Ests'!N305)*('Data with Vol Ests'!Q$503/'Data with Vol Ests'!Q306))/'Data with Vol Ests'!N305</f>
        <v>3984.1393083221251</v>
      </c>
      <c r="E305" s="4">
        <f>'Data with Vol Ests'!S$502*('Data with Vol Ests'!S305+('Data with Vol Ests'!S306-'Data with Vol Ests'!S305)*('Data with Vol Ests'!V$503/'Data with Vol Ests'!V306))/'Data with Vol Ests'!S305</f>
        <v>11877.1454617614</v>
      </c>
      <c r="G305" s="5">
        <f>$L$2*B305/Data!C$501+$M$2*C305/Data!D$501+$N$2*D305/Data!E$501+$O$2*E305/Data!F$501</f>
        <v>48146.944031229054</v>
      </c>
      <c r="I305" s="5">
        <f t="shared" si="4"/>
        <v>1853.0559687709465</v>
      </c>
    </row>
    <row r="306" spans="1:9" x14ac:dyDescent="0.25">
      <c r="A306">
        <f>Data!A306</f>
        <v>304</v>
      </c>
      <c r="B306" s="4">
        <f>'Data with Vol Ests'!D$502*('Data with Vol Ests'!D306+('Data with Vol Ests'!D307-'Data with Vol Ests'!D306)*('Data with Vol Ests'!G$503/'Data with Vol Ests'!G307))/'Data with Vol Ests'!D306</f>
        <v>11094.67343313196</v>
      </c>
      <c r="C306" s="4">
        <f>'Data with Vol Ests'!I$502*('Data with Vol Ests'!I306+('Data with Vol Ests'!I307-'Data with Vol Ests'!I306)*('Data with Vol Ests'!L$503/'Data with Vol Ests'!L307))/'Data with Vol Ests'!I306</f>
        <v>5435.2253461006476</v>
      </c>
      <c r="D306" s="4">
        <f>'Data with Vol Ests'!N$502*('Data with Vol Ests'!N306+('Data with Vol Ests'!N307-'Data with Vol Ests'!N306)*('Data with Vol Ests'!Q$503/'Data with Vol Ests'!Q307))/'Data with Vol Ests'!N306</f>
        <v>4411.9064197529524</v>
      </c>
      <c r="E306" s="4">
        <f>'Data with Vol Ests'!S$502*('Data with Vol Ests'!S306+('Data with Vol Ests'!S307-'Data with Vol Ests'!S306)*('Data with Vol Ests'!V$503/'Data with Vol Ests'!V307))/'Data with Vol Ests'!S306</f>
        <v>12210.055100815687</v>
      </c>
      <c r="G306" s="5">
        <f>$L$2*B306/Data!C$501+$M$2*C306/Data!D$501+$N$2*D306/Data!E$501+$O$2*E306/Data!F$501</f>
        <v>52089.095120004749</v>
      </c>
      <c r="I306" s="5">
        <f t="shared" si="4"/>
        <v>-2089.0951200047493</v>
      </c>
    </row>
    <row r="307" spans="1:9" x14ac:dyDescent="0.25">
      <c r="A307">
        <f>Data!A307</f>
        <v>305</v>
      </c>
      <c r="B307" s="4">
        <f>'Data with Vol Ests'!D$502*('Data with Vol Ests'!D307+('Data with Vol Ests'!D308-'Data with Vol Ests'!D307)*('Data with Vol Ests'!G$503/'Data with Vol Ests'!G308))/'Data with Vol Ests'!D307</f>
        <v>10722.895248799417</v>
      </c>
      <c r="C307" s="4">
        <f>'Data with Vol Ests'!I$502*('Data with Vol Ests'!I307+('Data with Vol Ests'!I308-'Data with Vol Ests'!I307)*('Data with Vol Ests'!L$503/'Data with Vol Ests'!L308))/'Data with Vol Ests'!I307</f>
        <v>4865.8987146770478</v>
      </c>
      <c r="D307" s="4">
        <f>'Data with Vol Ests'!N$502*('Data with Vol Ests'!N307+('Data with Vol Ests'!N308-'Data with Vol Ests'!N307)*('Data with Vol Ests'!Q$503/'Data with Vol Ests'!Q308))/'Data with Vol Ests'!N307</f>
        <v>3927.6310535861703</v>
      </c>
      <c r="E307" s="4">
        <f>'Data with Vol Ests'!S$502*('Data with Vol Ests'!S307+('Data with Vol Ests'!S308-'Data with Vol Ests'!S307)*('Data with Vol Ests'!V$503/'Data with Vol Ests'!V308))/'Data with Vol Ests'!S307</f>
        <v>11553.842630284833</v>
      </c>
      <c r="G307" s="5">
        <f>$L$2*B307/Data!C$501+$M$2*C307/Data!D$501+$N$2*D307/Data!E$501+$O$2*E307/Data!F$501</f>
        <v>48080.257711876126</v>
      </c>
      <c r="I307" s="5">
        <f t="shared" si="4"/>
        <v>1919.7422881238745</v>
      </c>
    </row>
    <row r="308" spans="1:9" x14ac:dyDescent="0.25">
      <c r="A308">
        <f>Data!A308</f>
        <v>306</v>
      </c>
      <c r="B308" s="4">
        <f>'Data with Vol Ests'!D$502*('Data with Vol Ests'!D308+('Data with Vol Ests'!D309-'Data with Vol Ests'!D308)*('Data with Vol Ests'!G$503/'Data with Vol Ests'!G309))/'Data with Vol Ests'!D308</f>
        <v>10943.219618003121</v>
      </c>
      <c r="C308" s="4">
        <f>'Data with Vol Ests'!I$502*('Data with Vol Ests'!I308+('Data with Vol Ests'!I309-'Data with Vol Ests'!I308)*('Data with Vol Ests'!L$503/'Data with Vol Ests'!L309))/'Data with Vol Ests'!I308</f>
        <v>5409.5865035552679</v>
      </c>
      <c r="D308" s="4">
        <f>'Data with Vol Ests'!N$502*('Data with Vol Ests'!N308+('Data with Vol Ests'!N309-'Data with Vol Ests'!N308)*('Data with Vol Ests'!Q$503/'Data with Vol Ests'!Q309))/'Data with Vol Ests'!N308</f>
        <v>4390.9813725948534</v>
      </c>
      <c r="E308" s="4">
        <f>'Data with Vol Ests'!S$502*('Data with Vol Ests'!S308+('Data with Vol Ests'!S309-'Data with Vol Ests'!S308)*('Data with Vol Ests'!V$503/'Data with Vol Ests'!V309))/'Data with Vol Ests'!S308</f>
        <v>12343.617880175956</v>
      </c>
      <c r="G308" s="5">
        <f>$L$2*B308/Data!C$501+$M$2*C308/Data!D$501+$N$2*D308/Data!E$501+$O$2*E308/Data!F$501</f>
        <v>51988.224631776029</v>
      </c>
      <c r="I308" s="5">
        <f t="shared" si="4"/>
        <v>-1988.2246317760291</v>
      </c>
    </row>
    <row r="309" spans="1:9" x14ac:dyDescent="0.25">
      <c r="A309">
        <f>Data!A309</f>
        <v>307</v>
      </c>
      <c r="B309" s="4">
        <f>'Data with Vol Ests'!D$502*('Data with Vol Ests'!D309+('Data with Vol Ests'!D310-'Data with Vol Ests'!D309)*('Data with Vol Ests'!G$503/'Data with Vol Ests'!G310))/'Data with Vol Ests'!D309</f>
        <v>11332.14756797054</v>
      </c>
      <c r="C309" s="4">
        <f>'Data with Vol Ests'!I$502*('Data with Vol Ests'!I309+('Data with Vol Ests'!I310-'Data with Vol Ests'!I309)*('Data with Vol Ests'!L$503/'Data with Vol Ests'!L310))/'Data with Vol Ests'!I309</f>
        <v>5122.7958561485575</v>
      </c>
      <c r="D309" s="4">
        <f>'Data with Vol Ests'!N$502*('Data with Vol Ests'!N309+('Data with Vol Ests'!N310-'Data with Vol Ests'!N309)*('Data with Vol Ests'!Q$503/'Data with Vol Ests'!Q310))/'Data with Vol Ests'!N309</f>
        <v>4176.7882361414613</v>
      </c>
      <c r="E309" s="4">
        <f>'Data with Vol Ests'!S$502*('Data with Vol Ests'!S309+('Data with Vol Ests'!S310-'Data with Vol Ests'!S309)*('Data with Vol Ests'!V$503/'Data with Vol Ests'!V310))/'Data with Vol Ests'!S309</f>
        <v>12100.597510669142</v>
      </c>
      <c r="G309" s="5">
        <f>$L$2*B309/Data!C$501+$M$2*C309/Data!D$501+$N$2*D309/Data!E$501+$O$2*E309/Data!F$501</f>
        <v>50681.808207083996</v>
      </c>
      <c r="I309" s="5">
        <f t="shared" si="4"/>
        <v>-681.80820708399551</v>
      </c>
    </row>
    <row r="310" spans="1:9" x14ac:dyDescent="0.25">
      <c r="A310">
        <f>Data!A310</f>
        <v>308</v>
      </c>
      <c r="B310" s="4">
        <f>'Data with Vol Ests'!D$502*('Data with Vol Ests'!D310+('Data with Vol Ests'!D311-'Data with Vol Ests'!D310)*('Data with Vol Ests'!G$503/'Data with Vol Ests'!G311))/'Data with Vol Ests'!D310</f>
        <v>11483.178086336753</v>
      </c>
      <c r="C310" s="4">
        <f>'Data with Vol Ests'!I$502*('Data with Vol Ests'!I310+('Data with Vol Ests'!I311-'Data with Vol Ests'!I310)*('Data with Vol Ests'!L$503/'Data with Vol Ests'!L311))/'Data with Vol Ests'!I310</f>
        <v>5522.9653831538826</v>
      </c>
      <c r="D310" s="4">
        <f>'Data with Vol Ests'!N$502*('Data with Vol Ests'!N310+('Data with Vol Ests'!N311-'Data with Vol Ests'!N310)*('Data with Vol Ests'!Q$503/'Data with Vol Ests'!Q311))/'Data with Vol Ests'!N310</f>
        <v>4501.0561751170007</v>
      </c>
      <c r="E310" s="4">
        <f>'Data with Vol Ests'!S$502*('Data with Vol Ests'!S310+('Data with Vol Ests'!S311-'Data with Vol Ests'!S310)*('Data with Vol Ests'!V$503/'Data with Vol Ests'!V311))/'Data with Vol Ests'!S310</f>
        <v>11929.742128092174</v>
      </c>
      <c r="G310" s="5">
        <f>$L$2*B310/Data!C$501+$M$2*C310/Data!D$501+$N$2*D310/Data!E$501+$O$2*E310/Data!F$501</f>
        <v>52575.872727769674</v>
      </c>
      <c r="I310" s="5">
        <f t="shared" si="4"/>
        <v>-2575.8727277696744</v>
      </c>
    </row>
    <row r="311" spans="1:9" x14ac:dyDescent="0.25">
      <c r="A311">
        <f>Data!A311</f>
        <v>309</v>
      </c>
      <c r="B311" s="4">
        <f>'Data with Vol Ests'!D$502*('Data with Vol Ests'!D311+('Data with Vol Ests'!D312-'Data with Vol Ests'!D311)*('Data with Vol Ests'!G$503/'Data with Vol Ests'!G312))/'Data with Vol Ests'!D311</f>
        <v>11050.704321802992</v>
      </c>
      <c r="C311" s="4">
        <f>'Data with Vol Ests'!I$502*('Data with Vol Ests'!I311+('Data with Vol Ests'!I312-'Data with Vol Ests'!I311)*('Data with Vol Ests'!L$503/'Data with Vol Ests'!L312))/'Data with Vol Ests'!I311</f>
        <v>5270.4623375785186</v>
      </c>
      <c r="D311" s="4">
        <f>'Data with Vol Ests'!N$502*('Data with Vol Ests'!N311+('Data with Vol Ests'!N312-'Data with Vol Ests'!N311)*('Data with Vol Ests'!Q$503/'Data with Vol Ests'!Q312))/'Data with Vol Ests'!N311</f>
        <v>4296.4196901449423</v>
      </c>
      <c r="E311" s="4">
        <f>'Data with Vol Ests'!S$502*('Data with Vol Ests'!S311+('Data with Vol Ests'!S312-'Data with Vol Ests'!S311)*('Data with Vol Ests'!V$503/'Data with Vol Ests'!V312))/'Data with Vol Ests'!S311</f>
        <v>12426.288068931466</v>
      </c>
      <c r="G311" s="5">
        <f>$L$2*B311/Data!C$501+$M$2*C311/Data!D$501+$N$2*D311/Data!E$501+$O$2*E311/Data!F$501</f>
        <v>51550.507392239611</v>
      </c>
      <c r="I311" s="5">
        <f t="shared" si="4"/>
        <v>-1550.5073922396114</v>
      </c>
    </row>
    <row r="312" spans="1:9" x14ac:dyDescent="0.25">
      <c r="A312">
        <f>Data!A312</f>
        <v>310</v>
      </c>
      <c r="B312" s="4">
        <f>'Data with Vol Ests'!D$502*('Data with Vol Ests'!D312+('Data with Vol Ests'!D313-'Data with Vol Ests'!D312)*('Data with Vol Ests'!G$503/'Data with Vol Ests'!G313))/'Data with Vol Ests'!D312</f>
        <v>11100.183140648343</v>
      </c>
      <c r="C312" s="4">
        <f>'Data with Vol Ests'!I$502*('Data with Vol Ests'!I312+('Data with Vol Ests'!I313-'Data with Vol Ests'!I312)*('Data with Vol Ests'!L$503/'Data with Vol Ests'!L313))/'Data with Vol Ests'!I312</f>
        <v>5345.916193681679</v>
      </c>
      <c r="D312" s="4">
        <f>'Data with Vol Ests'!N$502*('Data with Vol Ests'!N312+('Data with Vol Ests'!N313-'Data with Vol Ests'!N312)*('Data with Vol Ests'!Q$503/'Data with Vol Ests'!Q313))/'Data with Vol Ests'!N312</f>
        <v>4367.3144903664561</v>
      </c>
      <c r="E312" s="4">
        <f>'Data with Vol Ests'!S$502*('Data with Vol Ests'!S312+('Data with Vol Ests'!S313-'Data with Vol Ests'!S312)*('Data with Vol Ests'!V$503/'Data with Vol Ests'!V313))/'Data with Vol Ests'!S312</f>
        <v>12183.092920670868</v>
      </c>
      <c r="G312" s="5">
        <f>$L$2*B312/Data!C$501+$M$2*C312/Data!D$501+$N$2*D312/Data!E$501+$O$2*E312/Data!F$501</f>
        <v>51689.524857702207</v>
      </c>
      <c r="I312" s="5">
        <f t="shared" si="4"/>
        <v>-1689.5248577022066</v>
      </c>
    </row>
    <row r="313" spans="1:9" x14ac:dyDescent="0.25">
      <c r="A313">
        <f>Data!A313</f>
        <v>311</v>
      </c>
      <c r="B313" s="4">
        <f>'Data with Vol Ests'!D$502*('Data with Vol Ests'!D313+('Data with Vol Ests'!D314-'Data with Vol Ests'!D313)*('Data with Vol Ests'!G$503/'Data with Vol Ests'!G314))/'Data with Vol Ests'!D313</f>
        <v>10947.025205368114</v>
      </c>
      <c r="C313" s="4">
        <f>'Data with Vol Ests'!I$502*('Data with Vol Ests'!I313+('Data with Vol Ests'!I314-'Data with Vol Ests'!I313)*('Data with Vol Ests'!L$503/'Data with Vol Ests'!L314))/'Data with Vol Ests'!I313</f>
        <v>5114.6548361711048</v>
      </c>
      <c r="D313" s="4">
        <f>'Data with Vol Ests'!N$502*('Data with Vol Ests'!N313+('Data with Vol Ests'!N314-'Data with Vol Ests'!N313)*('Data with Vol Ests'!Q$503/'Data with Vol Ests'!Q314))/'Data with Vol Ests'!N313</f>
        <v>4148.1528905427931</v>
      </c>
      <c r="E313" s="4">
        <f>'Data with Vol Ests'!S$502*('Data with Vol Ests'!S313+('Data with Vol Ests'!S314-'Data with Vol Ests'!S313)*('Data with Vol Ests'!V$503/'Data with Vol Ests'!V314))/'Data with Vol Ests'!S313</f>
        <v>11951.116756913316</v>
      </c>
      <c r="G313" s="5">
        <f>$L$2*B313/Data!C$501+$M$2*C313/Data!D$501+$N$2*D313/Data!E$501+$O$2*E313/Data!F$501</f>
        <v>50047.405383019453</v>
      </c>
      <c r="I313" s="5">
        <f t="shared" si="4"/>
        <v>-47.405383019453438</v>
      </c>
    </row>
    <row r="314" spans="1:9" x14ac:dyDescent="0.25">
      <c r="A314">
        <f>Data!A314</f>
        <v>312</v>
      </c>
      <c r="B314" s="4">
        <f>'Data with Vol Ests'!D$502*('Data with Vol Ests'!D314+('Data with Vol Ests'!D315-'Data with Vol Ests'!D314)*('Data with Vol Ests'!G$503/'Data with Vol Ests'!G315))/'Data with Vol Ests'!D314</f>
        <v>10934.123957743679</v>
      </c>
      <c r="C314" s="4">
        <f>'Data with Vol Ests'!I$502*('Data with Vol Ests'!I314+('Data with Vol Ests'!I315-'Data with Vol Ests'!I314)*('Data with Vol Ests'!L$503/'Data with Vol Ests'!L315))/'Data with Vol Ests'!I314</f>
        <v>5061.9141611727573</v>
      </c>
      <c r="D314" s="4">
        <f>'Data with Vol Ests'!N$502*('Data with Vol Ests'!N314+('Data with Vol Ests'!N315-'Data with Vol Ests'!N314)*('Data with Vol Ests'!Q$503/'Data with Vol Ests'!Q315))/'Data with Vol Ests'!N314</f>
        <v>4063.3131164703386</v>
      </c>
      <c r="E314" s="4">
        <f>'Data with Vol Ests'!S$502*('Data with Vol Ests'!S314+('Data with Vol Ests'!S315-'Data with Vol Ests'!S314)*('Data with Vol Ests'!V$503/'Data with Vol Ests'!V315))/'Data with Vol Ests'!S314</f>
        <v>11839.103804612349</v>
      </c>
      <c r="G314" s="5">
        <f>$L$2*B314/Data!C$501+$M$2*C314/Data!D$501+$N$2*D314/Data!E$501+$O$2*E314/Data!F$501</f>
        <v>49535.352179515845</v>
      </c>
      <c r="I314" s="5">
        <f t="shared" si="4"/>
        <v>464.64782048415509</v>
      </c>
    </row>
    <row r="315" spans="1:9" x14ac:dyDescent="0.25">
      <c r="A315">
        <f>Data!A315</f>
        <v>313</v>
      </c>
      <c r="B315" s="4">
        <f>'Data with Vol Ests'!D$502*('Data with Vol Ests'!D315+('Data with Vol Ests'!D316-'Data with Vol Ests'!D315)*('Data with Vol Ests'!G$503/'Data with Vol Ests'!G316))/'Data with Vol Ests'!D315</f>
        <v>11288.651075692411</v>
      </c>
      <c r="C315" s="4">
        <f>'Data with Vol Ests'!I$502*('Data with Vol Ests'!I315+('Data with Vol Ests'!I316-'Data with Vol Ests'!I315)*('Data with Vol Ests'!L$503/'Data with Vol Ests'!L316))/'Data with Vol Ests'!I315</f>
        <v>5547.312269426845</v>
      </c>
      <c r="D315" s="4">
        <f>'Data with Vol Ests'!N$502*('Data with Vol Ests'!N315+('Data with Vol Ests'!N316-'Data with Vol Ests'!N315)*('Data with Vol Ests'!Q$503/'Data with Vol Ests'!Q316))/'Data with Vol Ests'!N315</f>
        <v>4448.8914283358081</v>
      </c>
      <c r="E315" s="4">
        <f>'Data with Vol Ests'!S$502*('Data with Vol Ests'!S315+('Data with Vol Ests'!S316-'Data with Vol Ests'!S315)*('Data with Vol Ests'!V$503/'Data with Vol Ests'!V316))/'Data with Vol Ests'!S315</f>
        <v>12156.63871373564</v>
      </c>
      <c r="G315" s="5">
        <f>$L$2*B315/Data!C$501+$M$2*C315/Data!D$501+$N$2*D315/Data!E$501+$O$2*E315/Data!F$501</f>
        <v>52621.990571269547</v>
      </c>
      <c r="I315" s="5">
        <f t="shared" si="4"/>
        <v>-2621.9905712695472</v>
      </c>
    </row>
    <row r="316" spans="1:9" x14ac:dyDescent="0.25">
      <c r="A316">
        <f>Data!A316</f>
        <v>314</v>
      </c>
      <c r="B316" s="4">
        <f>'Data with Vol Ests'!D$502*('Data with Vol Ests'!D316+('Data with Vol Ests'!D317-'Data with Vol Ests'!D316)*('Data with Vol Ests'!G$503/'Data with Vol Ests'!G317))/'Data with Vol Ests'!D316</f>
        <v>11254.000144029231</v>
      </c>
      <c r="C316" s="4">
        <f>'Data with Vol Ests'!I$502*('Data with Vol Ests'!I316+('Data with Vol Ests'!I317-'Data with Vol Ests'!I316)*('Data with Vol Ests'!L$503/'Data with Vol Ests'!L317))/'Data with Vol Ests'!I316</f>
        <v>5183.3394828047767</v>
      </c>
      <c r="D316" s="4">
        <f>'Data with Vol Ests'!N$502*('Data with Vol Ests'!N316+('Data with Vol Ests'!N317-'Data with Vol Ests'!N316)*('Data with Vol Ests'!Q$503/'Data with Vol Ests'!Q317))/'Data with Vol Ests'!N316</f>
        <v>4253.6564377169852</v>
      </c>
      <c r="E316" s="4">
        <f>'Data with Vol Ests'!S$502*('Data with Vol Ests'!S316+('Data with Vol Ests'!S317-'Data with Vol Ests'!S316)*('Data with Vol Ests'!V$503/'Data with Vol Ests'!V317))/'Data with Vol Ests'!S316</f>
        <v>12322.806829259709</v>
      </c>
      <c r="G316" s="5">
        <f>$L$2*B316/Data!C$501+$M$2*C316/Data!D$501+$N$2*D316/Data!E$501+$O$2*E316/Data!F$501</f>
        <v>51249.786216412693</v>
      </c>
      <c r="I316" s="5">
        <f t="shared" si="4"/>
        <v>-1249.7862164126927</v>
      </c>
    </row>
    <row r="317" spans="1:9" x14ac:dyDescent="0.25">
      <c r="A317">
        <f>Data!A317</f>
        <v>315</v>
      </c>
      <c r="B317" s="4">
        <f>'Data with Vol Ests'!D$502*('Data with Vol Ests'!D317+('Data with Vol Ests'!D318-'Data with Vol Ests'!D317)*('Data with Vol Ests'!G$503/'Data with Vol Ests'!G318))/'Data with Vol Ests'!D317</f>
        <v>11029.479232527532</v>
      </c>
      <c r="C317" s="4">
        <f>'Data with Vol Ests'!I$502*('Data with Vol Ests'!I317+('Data with Vol Ests'!I318-'Data with Vol Ests'!I317)*('Data with Vol Ests'!L$503/'Data with Vol Ests'!L318))/'Data with Vol Ests'!I317</f>
        <v>5319.5692469222304</v>
      </c>
      <c r="D317" s="4">
        <f>'Data with Vol Ests'!N$502*('Data with Vol Ests'!N317+('Data with Vol Ests'!N318-'Data with Vol Ests'!N317)*('Data with Vol Ests'!Q$503/'Data with Vol Ests'!Q318))/'Data with Vol Ests'!N317</f>
        <v>4312.5197675457712</v>
      </c>
      <c r="E317" s="4">
        <f>'Data with Vol Ests'!S$502*('Data with Vol Ests'!S317+('Data with Vol Ests'!S318-'Data with Vol Ests'!S317)*('Data with Vol Ests'!V$503/'Data with Vol Ests'!V318))/'Data with Vol Ests'!S317</f>
        <v>12100.646337447843</v>
      </c>
      <c r="G317" s="5">
        <f>$L$2*B317/Data!C$501+$M$2*C317/Data!D$501+$N$2*D317/Data!E$501+$O$2*E317/Data!F$501</f>
        <v>51311.399465198818</v>
      </c>
      <c r="I317" s="5">
        <f t="shared" si="4"/>
        <v>-1311.3994651988178</v>
      </c>
    </row>
    <row r="318" spans="1:9" x14ac:dyDescent="0.25">
      <c r="A318">
        <f>Data!A318</f>
        <v>316</v>
      </c>
      <c r="B318" s="4">
        <f>'Data with Vol Ests'!D$502*('Data with Vol Ests'!D318+('Data with Vol Ests'!D319-'Data with Vol Ests'!D318)*('Data with Vol Ests'!G$503/'Data with Vol Ests'!G319))/'Data with Vol Ests'!D318</f>
        <v>11156.255964018721</v>
      </c>
      <c r="C318" s="4">
        <f>'Data with Vol Ests'!I$502*('Data with Vol Ests'!I318+('Data with Vol Ests'!I319-'Data with Vol Ests'!I318)*('Data with Vol Ests'!L$503/'Data with Vol Ests'!L319))/'Data with Vol Ests'!I318</f>
        <v>5215.9473517967872</v>
      </c>
      <c r="D318" s="4">
        <f>'Data with Vol Ests'!N$502*('Data with Vol Ests'!N318+('Data with Vol Ests'!N319-'Data with Vol Ests'!N318)*('Data with Vol Ests'!Q$503/'Data with Vol Ests'!Q319))/'Data with Vol Ests'!N318</f>
        <v>4289.3499856244689</v>
      </c>
      <c r="E318" s="4">
        <f>'Data with Vol Ests'!S$502*('Data with Vol Ests'!S318+('Data with Vol Ests'!S319-'Data with Vol Ests'!S318)*('Data with Vol Ests'!V$503/'Data with Vol Ests'!V319))/'Data with Vol Ests'!S318</f>
        <v>11968.622843544921</v>
      </c>
      <c r="G318" s="5">
        <f>$L$2*B318/Data!C$501+$M$2*C318/Data!D$501+$N$2*D318/Data!E$501+$O$2*E318/Data!F$501</f>
        <v>50903.704538207938</v>
      </c>
      <c r="I318" s="5">
        <f t="shared" si="4"/>
        <v>-903.70453820793773</v>
      </c>
    </row>
    <row r="319" spans="1:9" x14ac:dyDescent="0.25">
      <c r="A319">
        <f>Data!A319</f>
        <v>317</v>
      </c>
      <c r="B319" s="4">
        <f>'Data with Vol Ests'!D$502*('Data with Vol Ests'!D319+('Data with Vol Ests'!D320-'Data with Vol Ests'!D319)*('Data with Vol Ests'!G$503/'Data with Vol Ests'!G320))/'Data with Vol Ests'!D319</f>
        <v>10632.39745087498</v>
      </c>
      <c r="C319" s="4">
        <f>'Data with Vol Ests'!I$502*('Data with Vol Ests'!I319+('Data with Vol Ests'!I320-'Data with Vol Ests'!I319)*('Data with Vol Ests'!L$503/'Data with Vol Ests'!L320))/'Data with Vol Ests'!I319</f>
        <v>5142.5734973468525</v>
      </c>
      <c r="D319" s="4">
        <f>'Data with Vol Ests'!N$502*('Data with Vol Ests'!N319+('Data with Vol Ests'!N320-'Data with Vol Ests'!N319)*('Data with Vol Ests'!Q$503/'Data with Vol Ests'!Q320))/'Data with Vol Ests'!N319</f>
        <v>4174.3645733643225</v>
      </c>
      <c r="E319" s="4">
        <f>'Data with Vol Ests'!S$502*('Data with Vol Ests'!S319+('Data with Vol Ests'!S320-'Data with Vol Ests'!S319)*('Data with Vol Ests'!V$503/'Data with Vol Ests'!V320))/'Data with Vol Ests'!S319</f>
        <v>12156.278862210804</v>
      </c>
      <c r="G319" s="5">
        <f>$L$2*B319/Data!C$501+$M$2*C319/Data!D$501+$N$2*D319/Data!E$501+$O$2*E319/Data!F$501</f>
        <v>50156.668039933516</v>
      </c>
      <c r="I319" s="5">
        <f t="shared" si="4"/>
        <v>-156.66803993351641</v>
      </c>
    </row>
    <row r="320" spans="1:9" x14ac:dyDescent="0.25">
      <c r="A320">
        <f>Data!A320</f>
        <v>318</v>
      </c>
      <c r="B320" s="4">
        <f>'Data with Vol Ests'!D$502*('Data with Vol Ests'!D320+('Data with Vol Ests'!D321-'Data with Vol Ests'!D320)*('Data with Vol Ests'!G$503/'Data with Vol Ests'!G321))/'Data with Vol Ests'!D320</f>
        <v>11075.74835962525</v>
      </c>
      <c r="C320" s="4">
        <f>'Data with Vol Ests'!I$502*('Data with Vol Ests'!I320+('Data with Vol Ests'!I321-'Data with Vol Ests'!I320)*('Data with Vol Ests'!L$503/'Data with Vol Ests'!L321))/'Data with Vol Ests'!I320</f>
        <v>5243.3252009950538</v>
      </c>
      <c r="D320" s="4">
        <f>'Data with Vol Ests'!N$502*('Data with Vol Ests'!N320+('Data with Vol Ests'!N321-'Data with Vol Ests'!N320)*('Data with Vol Ests'!Q$503/'Data with Vol Ests'!Q321))/'Data with Vol Ests'!N320</f>
        <v>4265.683120723621</v>
      </c>
      <c r="E320" s="4">
        <f>'Data with Vol Ests'!S$502*('Data with Vol Ests'!S320+('Data with Vol Ests'!S321-'Data with Vol Ests'!S320)*('Data with Vol Ests'!V$503/'Data with Vol Ests'!V321))/'Data with Vol Ests'!S320</f>
        <v>11863.317133741997</v>
      </c>
      <c r="G320" s="5">
        <f>$L$2*B320/Data!C$501+$M$2*C320/Data!D$501+$N$2*D320/Data!E$501+$O$2*E320/Data!F$501</f>
        <v>50722.024012971619</v>
      </c>
      <c r="I320" s="5">
        <f t="shared" si="4"/>
        <v>-722.0240129716185</v>
      </c>
    </row>
    <row r="321" spans="1:9" x14ac:dyDescent="0.25">
      <c r="A321">
        <f>Data!A321</f>
        <v>319</v>
      </c>
      <c r="B321" s="4">
        <f>'Data with Vol Ests'!D$502*('Data with Vol Ests'!D321+('Data with Vol Ests'!D322-'Data with Vol Ests'!D321)*('Data with Vol Ests'!G$503/'Data with Vol Ests'!G322))/'Data with Vol Ests'!D321</f>
        <v>11080.193700953441</v>
      </c>
      <c r="C321" s="4">
        <f>'Data with Vol Ests'!I$502*('Data with Vol Ests'!I321+('Data with Vol Ests'!I322-'Data with Vol Ests'!I321)*('Data with Vol Ests'!L$503/'Data with Vol Ests'!L322))/'Data with Vol Ests'!I321</f>
        <v>4780.4776549711478</v>
      </c>
      <c r="D321" s="4">
        <f>'Data with Vol Ests'!N$502*('Data with Vol Ests'!N321+('Data with Vol Ests'!N322-'Data with Vol Ests'!N321)*('Data with Vol Ests'!Q$503/'Data with Vol Ests'!Q322))/'Data with Vol Ests'!N321</f>
        <v>3894.9053907488787</v>
      </c>
      <c r="E321" s="4">
        <f>'Data with Vol Ests'!S$502*('Data with Vol Ests'!S321+('Data with Vol Ests'!S322-'Data with Vol Ests'!S321)*('Data with Vol Ests'!V$503/'Data with Vol Ests'!V322))/'Data with Vol Ests'!S321</f>
        <v>11482.516153121576</v>
      </c>
      <c r="G321" s="5">
        <f>$L$2*B321/Data!C$501+$M$2*C321/Data!D$501+$N$2*D321/Data!E$501+$O$2*E321/Data!F$501</f>
        <v>47991.016847450795</v>
      </c>
      <c r="I321" s="5">
        <f t="shared" si="4"/>
        <v>2008.9831525492045</v>
      </c>
    </row>
    <row r="322" spans="1:9" x14ac:dyDescent="0.25">
      <c r="A322">
        <f>Data!A322</f>
        <v>320</v>
      </c>
      <c r="B322" s="4">
        <f>'Data with Vol Ests'!D$502*('Data with Vol Ests'!D322+('Data with Vol Ests'!D323-'Data with Vol Ests'!D322)*('Data with Vol Ests'!G$503/'Data with Vol Ests'!G323))/'Data with Vol Ests'!D322</f>
        <v>10784.612375802719</v>
      </c>
      <c r="C322" s="4">
        <f>'Data with Vol Ests'!I$502*('Data with Vol Ests'!I322+('Data with Vol Ests'!I323-'Data with Vol Ests'!I322)*('Data with Vol Ests'!L$503/'Data with Vol Ests'!L323))/'Data with Vol Ests'!I322</f>
        <v>5256.063265404433</v>
      </c>
      <c r="D322" s="4">
        <f>'Data with Vol Ests'!N$502*('Data with Vol Ests'!N322+('Data with Vol Ests'!N323-'Data with Vol Ests'!N322)*('Data with Vol Ests'!Q$503/'Data with Vol Ests'!Q323))/'Data with Vol Ests'!N322</f>
        <v>4254.0572649361566</v>
      </c>
      <c r="E322" s="4">
        <f>'Data with Vol Ests'!S$502*('Data with Vol Ests'!S322+('Data with Vol Ests'!S323-'Data with Vol Ests'!S322)*('Data with Vol Ests'!V$503/'Data with Vol Ests'!V323))/'Data with Vol Ests'!S322</f>
        <v>11980.31671428936</v>
      </c>
      <c r="G322" s="5">
        <f>$L$2*B322/Data!C$501+$M$2*C322/Data!D$501+$N$2*D322/Data!E$501+$O$2*E322/Data!F$501</f>
        <v>50607.183012958929</v>
      </c>
      <c r="I322" s="5">
        <f t="shared" si="4"/>
        <v>-607.18301295892888</v>
      </c>
    </row>
    <row r="323" spans="1:9" x14ac:dyDescent="0.25">
      <c r="A323">
        <f>Data!A323</f>
        <v>321</v>
      </c>
      <c r="B323" s="4">
        <f>'Data with Vol Ests'!D$502*('Data with Vol Ests'!D323+('Data with Vol Ests'!D324-'Data with Vol Ests'!D323)*('Data with Vol Ests'!G$503/'Data with Vol Ests'!G324))/'Data with Vol Ests'!D323</f>
        <v>10789.90682792949</v>
      </c>
      <c r="C323" s="4">
        <f>'Data with Vol Ests'!I$502*('Data with Vol Ests'!I323+('Data with Vol Ests'!I324-'Data with Vol Ests'!I323)*('Data with Vol Ests'!L$503/'Data with Vol Ests'!L324))/'Data with Vol Ests'!I323</f>
        <v>4972.0026981277906</v>
      </c>
      <c r="D323" s="4">
        <f>'Data with Vol Ests'!N$502*('Data with Vol Ests'!N323+('Data with Vol Ests'!N324-'Data with Vol Ests'!N323)*('Data with Vol Ests'!Q$503/'Data with Vol Ests'!Q324))/'Data with Vol Ests'!N323</f>
        <v>4048.966139030133</v>
      </c>
      <c r="E323" s="4">
        <f>'Data with Vol Ests'!S$502*('Data with Vol Ests'!S323+('Data with Vol Ests'!S324-'Data with Vol Ests'!S323)*('Data with Vol Ests'!V$503/'Data with Vol Ests'!V324))/'Data with Vol Ests'!S323</f>
        <v>11675.525286754055</v>
      </c>
      <c r="G323" s="5">
        <f>$L$2*B323/Data!C$501+$M$2*C323/Data!D$501+$N$2*D323/Data!E$501+$O$2*E323/Data!F$501</f>
        <v>48900.053777441681</v>
      </c>
      <c r="I323" s="5">
        <f t="shared" ref="I323:I386" si="5">$P$2-G323</f>
        <v>1099.9462225583193</v>
      </c>
    </row>
    <row r="324" spans="1:9" x14ac:dyDescent="0.25">
      <c r="A324">
        <f>Data!A324</f>
        <v>322</v>
      </c>
      <c r="B324" s="4">
        <f>'Data with Vol Ests'!D$502*('Data with Vol Ests'!D324+('Data with Vol Ests'!D325-'Data with Vol Ests'!D324)*('Data with Vol Ests'!G$503/'Data with Vol Ests'!G325))/'Data with Vol Ests'!D324</f>
        <v>11110.635530744767</v>
      </c>
      <c r="C324" s="4">
        <f>'Data with Vol Ests'!I$502*('Data with Vol Ests'!I324+('Data with Vol Ests'!I325-'Data with Vol Ests'!I324)*('Data with Vol Ests'!L$503/'Data with Vol Ests'!L325))/'Data with Vol Ests'!I324</f>
        <v>5199.7983388949024</v>
      </c>
      <c r="D324" s="4">
        <f>'Data with Vol Ests'!N$502*('Data with Vol Ests'!N324+('Data with Vol Ests'!N325-'Data with Vol Ests'!N324)*('Data with Vol Ests'!Q$503/'Data with Vol Ests'!Q325))/'Data with Vol Ests'!N324</f>
        <v>4216.0899968413496</v>
      </c>
      <c r="E324" s="4">
        <f>'Data with Vol Ests'!S$502*('Data with Vol Ests'!S324+('Data with Vol Ests'!S325-'Data with Vol Ests'!S324)*('Data with Vol Ests'!V$503/'Data with Vol Ests'!V325))/'Data with Vol Ests'!S324</f>
        <v>11954.840681061265</v>
      </c>
      <c r="G324" s="5">
        <f>$L$2*B324/Data!C$501+$M$2*C324/Data!D$501+$N$2*D324/Data!E$501+$O$2*E324/Data!F$501</f>
        <v>50618.907905302221</v>
      </c>
      <c r="I324" s="5">
        <f t="shared" si="5"/>
        <v>-618.90790530222148</v>
      </c>
    </row>
    <row r="325" spans="1:9" x14ac:dyDescent="0.25">
      <c r="A325">
        <f>Data!A325</f>
        <v>323</v>
      </c>
      <c r="B325" s="4">
        <f>'Data with Vol Ests'!D$502*('Data with Vol Ests'!D325+('Data with Vol Ests'!D326-'Data with Vol Ests'!D325)*('Data with Vol Ests'!G$503/'Data with Vol Ests'!G326))/'Data with Vol Ests'!D325</f>
        <v>10987.618168464011</v>
      </c>
      <c r="C325" s="4">
        <f>'Data with Vol Ests'!I$502*('Data with Vol Ests'!I325+('Data with Vol Ests'!I326-'Data with Vol Ests'!I325)*('Data with Vol Ests'!L$503/'Data with Vol Ests'!L326))/'Data with Vol Ests'!I325</f>
        <v>5207.2873880540737</v>
      </c>
      <c r="D325" s="4">
        <f>'Data with Vol Ests'!N$502*('Data with Vol Ests'!N325+('Data with Vol Ests'!N326-'Data with Vol Ests'!N325)*('Data with Vol Ests'!Q$503/'Data with Vol Ests'!Q326))/'Data with Vol Ests'!N325</f>
        <v>4202.4505379973598</v>
      </c>
      <c r="E325" s="4">
        <f>'Data with Vol Ests'!S$502*('Data with Vol Ests'!S325+('Data with Vol Ests'!S326-'Data with Vol Ests'!S325)*('Data with Vol Ests'!V$503/'Data with Vol Ests'!V326))/'Data with Vol Ests'!S325</f>
        <v>11777.042205910728</v>
      </c>
      <c r="G325" s="5">
        <f>$L$2*B325/Data!C$501+$M$2*C325/Data!D$501+$N$2*D325/Data!E$501+$O$2*E325/Data!F$501</f>
        <v>50274.026117303394</v>
      </c>
      <c r="I325" s="5">
        <f t="shared" si="5"/>
        <v>-274.02611730339413</v>
      </c>
    </row>
    <row r="326" spans="1:9" x14ac:dyDescent="0.25">
      <c r="A326">
        <f>Data!A326</f>
        <v>324</v>
      </c>
      <c r="B326" s="4">
        <f>'Data with Vol Ests'!D$502*('Data with Vol Ests'!D326+('Data with Vol Ests'!D327-'Data with Vol Ests'!D326)*('Data with Vol Ests'!G$503/'Data with Vol Ests'!G327))/'Data with Vol Ests'!D326</f>
        <v>11075.36333569047</v>
      </c>
      <c r="C326" s="4">
        <f>'Data with Vol Ests'!I$502*('Data with Vol Ests'!I326+('Data with Vol Ests'!I327-'Data with Vol Ests'!I326)*('Data with Vol Ests'!L$503/'Data with Vol Ests'!L327))/'Data with Vol Ests'!I326</f>
        <v>5325.0848037367768</v>
      </c>
      <c r="D326" s="4">
        <f>'Data with Vol Ests'!N$502*('Data with Vol Ests'!N326+('Data with Vol Ests'!N327-'Data with Vol Ests'!N326)*('Data with Vol Ests'!Q$503/'Data with Vol Ests'!Q327))/'Data with Vol Ests'!N326</f>
        <v>4256.7748200088208</v>
      </c>
      <c r="E326" s="4">
        <f>'Data with Vol Ests'!S$502*('Data with Vol Ests'!S326+('Data with Vol Ests'!S327-'Data with Vol Ests'!S326)*('Data with Vol Ests'!V$503/'Data with Vol Ests'!V327))/'Data with Vol Ests'!S326</f>
        <v>12007.968772796459</v>
      </c>
      <c r="G326" s="5">
        <f>$L$2*B326/Data!C$501+$M$2*C326/Data!D$501+$N$2*D326/Data!E$501+$O$2*E326/Data!F$501</f>
        <v>51119.792367037051</v>
      </c>
      <c r="I326" s="5">
        <f t="shared" si="5"/>
        <v>-1119.792367037051</v>
      </c>
    </row>
    <row r="327" spans="1:9" x14ac:dyDescent="0.25">
      <c r="A327">
        <f>Data!A327</f>
        <v>325</v>
      </c>
      <c r="B327" s="4">
        <f>'Data with Vol Ests'!D$502*('Data with Vol Ests'!D327+('Data with Vol Ests'!D328-'Data with Vol Ests'!D327)*('Data with Vol Ests'!G$503/'Data with Vol Ests'!G328))/'Data with Vol Ests'!D327</f>
        <v>11309.981323883114</v>
      </c>
      <c r="C327" s="4">
        <f>'Data with Vol Ests'!I$502*('Data with Vol Ests'!I327+('Data with Vol Ests'!I328-'Data with Vol Ests'!I327)*('Data with Vol Ests'!L$503/'Data with Vol Ests'!L328))/'Data with Vol Ests'!I327</f>
        <v>5385.9857047541673</v>
      </c>
      <c r="D327" s="4">
        <f>'Data with Vol Ests'!N$502*('Data with Vol Ests'!N327+('Data with Vol Ests'!N328-'Data with Vol Ests'!N327)*('Data with Vol Ests'!Q$503/'Data with Vol Ests'!Q328))/'Data with Vol Ests'!N327</f>
        <v>4430.045448603365</v>
      </c>
      <c r="E327" s="4">
        <f>'Data with Vol Ests'!S$502*('Data with Vol Ests'!S327+('Data with Vol Ests'!S328-'Data with Vol Ests'!S327)*('Data with Vol Ests'!V$503/'Data with Vol Ests'!V328))/'Data with Vol Ests'!S327</f>
        <v>12318.599603067181</v>
      </c>
      <c r="G327" s="5">
        <f>$L$2*B327/Data!C$501+$M$2*C327/Data!D$501+$N$2*D327/Data!E$501+$O$2*E327/Data!F$501</f>
        <v>52321.52077113359</v>
      </c>
      <c r="I327" s="5">
        <f t="shared" si="5"/>
        <v>-2321.5207711335897</v>
      </c>
    </row>
    <row r="328" spans="1:9" x14ac:dyDescent="0.25">
      <c r="A328">
        <f>Data!A328</f>
        <v>326</v>
      </c>
      <c r="B328" s="4">
        <f>'Data with Vol Ests'!D$502*('Data with Vol Ests'!D328+('Data with Vol Ests'!D329-'Data with Vol Ests'!D328)*('Data with Vol Ests'!G$503/'Data with Vol Ests'!G329))/'Data with Vol Ests'!D328</f>
        <v>10897.84893534348</v>
      </c>
      <c r="C328" s="4">
        <f>'Data with Vol Ests'!I$502*('Data with Vol Ests'!I328+('Data with Vol Ests'!I329-'Data with Vol Ests'!I328)*('Data with Vol Ests'!L$503/'Data with Vol Ests'!L329))/'Data with Vol Ests'!I328</f>
        <v>5330.3796997741092</v>
      </c>
      <c r="D328" s="4">
        <f>'Data with Vol Ests'!N$502*('Data with Vol Ests'!N328+('Data with Vol Ests'!N329-'Data with Vol Ests'!N328)*('Data with Vol Ests'!Q$503/'Data with Vol Ests'!Q329))/'Data with Vol Ests'!N328</f>
        <v>4278.4373720913045</v>
      </c>
      <c r="E328" s="4">
        <f>'Data with Vol Ests'!S$502*('Data with Vol Ests'!S328+('Data with Vol Ests'!S329-'Data with Vol Ests'!S328)*('Data with Vol Ests'!V$503/'Data with Vol Ests'!V329))/'Data with Vol Ests'!S328</f>
        <v>12416.608542288875</v>
      </c>
      <c r="G328" s="5">
        <f>$L$2*B328/Data!C$501+$M$2*C328/Data!D$501+$N$2*D328/Data!E$501+$O$2*E328/Data!F$501</f>
        <v>51529.994568116468</v>
      </c>
      <c r="I328" s="5">
        <f t="shared" si="5"/>
        <v>-1529.9945681164681</v>
      </c>
    </row>
    <row r="329" spans="1:9" x14ac:dyDescent="0.25">
      <c r="A329">
        <f>Data!A329</f>
        <v>327</v>
      </c>
      <c r="B329" s="4">
        <f>'Data with Vol Ests'!D$502*('Data with Vol Ests'!D329+('Data with Vol Ests'!D330-'Data with Vol Ests'!D329)*('Data with Vol Ests'!G$503/'Data with Vol Ests'!G330))/'Data with Vol Ests'!D329</f>
        <v>11030.74028087588</v>
      </c>
      <c r="C329" s="4">
        <f>'Data with Vol Ests'!I$502*('Data with Vol Ests'!I329+('Data with Vol Ests'!I330-'Data with Vol Ests'!I329)*('Data with Vol Ests'!L$503/'Data with Vol Ests'!L330))/'Data with Vol Ests'!I329</f>
        <v>5152.5412049351235</v>
      </c>
      <c r="D329" s="4">
        <f>'Data with Vol Ests'!N$502*('Data with Vol Ests'!N329+('Data with Vol Ests'!N330-'Data with Vol Ests'!N329)*('Data with Vol Ests'!Q$503/'Data with Vol Ests'!Q330))/'Data with Vol Ests'!N329</f>
        <v>4226.3123369843015</v>
      </c>
      <c r="E329" s="4">
        <f>'Data with Vol Ests'!S$502*('Data with Vol Ests'!S329+('Data with Vol Ests'!S330-'Data with Vol Ests'!S329)*('Data with Vol Ests'!V$503/'Data with Vol Ests'!V330))/'Data with Vol Ests'!S329</f>
        <v>11693.322720807499</v>
      </c>
      <c r="G329" s="5">
        <f>$L$2*B329/Data!C$501+$M$2*C329/Data!D$501+$N$2*D329/Data!E$501+$O$2*E329/Data!F$501</f>
        <v>50107.042052057273</v>
      </c>
      <c r="I329" s="5">
        <f t="shared" si="5"/>
        <v>-107.04205205727339</v>
      </c>
    </row>
    <row r="330" spans="1:9" x14ac:dyDescent="0.25">
      <c r="A330">
        <f>Data!A330</f>
        <v>328</v>
      </c>
      <c r="B330" s="4">
        <f>'Data with Vol Ests'!D$502*('Data with Vol Ests'!D330+('Data with Vol Ests'!D331-'Data with Vol Ests'!D330)*('Data with Vol Ests'!G$503/'Data with Vol Ests'!G331))/'Data with Vol Ests'!D330</f>
        <v>10226.352462985258</v>
      </c>
      <c r="C330" s="4">
        <f>'Data with Vol Ests'!I$502*('Data with Vol Ests'!I330+('Data with Vol Ests'!I331-'Data with Vol Ests'!I330)*('Data with Vol Ests'!L$503/'Data with Vol Ests'!L331))/'Data with Vol Ests'!I330</f>
        <v>4907.4501969581534</v>
      </c>
      <c r="D330" s="4">
        <f>'Data with Vol Ests'!N$502*('Data with Vol Ests'!N330+('Data with Vol Ests'!N331-'Data with Vol Ests'!N330)*('Data with Vol Ests'!Q$503/'Data with Vol Ests'!Q331))/'Data with Vol Ests'!N330</f>
        <v>3817.9719921245623</v>
      </c>
      <c r="E330" s="4">
        <f>'Data with Vol Ests'!S$502*('Data with Vol Ests'!S330+('Data with Vol Ests'!S331-'Data with Vol Ests'!S330)*('Data with Vol Ests'!V$503/'Data with Vol Ests'!V331))/'Data with Vol Ests'!S330</f>
        <v>11260.372157336564</v>
      </c>
      <c r="G330" s="5">
        <f>$L$2*B330/Data!C$501+$M$2*C330/Data!D$501+$N$2*D330/Data!E$501+$O$2*E330/Data!F$501</f>
        <v>47114.009652307403</v>
      </c>
      <c r="I330" s="5">
        <f t="shared" si="5"/>
        <v>2885.9903476925974</v>
      </c>
    </row>
    <row r="331" spans="1:9" x14ac:dyDescent="0.25">
      <c r="A331">
        <f>Data!A331</f>
        <v>329</v>
      </c>
      <c r="B331" s="4">
        <f>'Data with Vol Ests'!D$502*('Data with Vol Ests'!D331+('Data with Vol Ests'!D332-'Data with Vol Ests'!D331)*('Data with Vol Ests'!G$503/'Data with Vol Ests'!G332))/'Data with Vol Ests'!D331</f>
        <v>11055.912036237329</v>
      </c>
      <c r="C331" s="4">
        <f>'Data with Vol Ests'!I$502*('Data with Vol Ests'!I331+('Data with Vol Ests'!I332-'Data with Vol Ests'!I331)*('Data with Vol Ests'!L$503/'Data with Vol Ests'!L332))/'Data with Vol Ests'!I331</f>
        <v>5169.8588966678299</v>
      </c>
      <c r="D331" s="4">
        <f>'Data with Vol Ests'!N$502*('Data with Vol Ests'!N331+('Data with Vol Ests'!N332-'Data with Vol Ests'!N331)*('Data with Vol Ests'!Q$503/'Data with Vol Ests'!Q332))/'Data with Vol Ests'!N331</f>
        <v>4237.7703201443383</v>
      </c>
      <c r="E331" s="4">
        <f>'Data with Vol Ests'!S$502*('Data with Vol Ests'!S331+('Data with Vol Ests'!S332-'Data with Vol Ests'!S331)*('Data with Vol Ests'!V$503/'Data with Vol Ests'!V332))/'Data with Vol Ests'!S331</f>
        <v>11821.985241146251</v>
      </c>
      <c r="G331" s="5">
        <f>$L$2*B331/Data!C$501+$M$2*C331/Data!D$501+$N$2*D331/Data!E$501+$O$2*E331/Data!F$501</f>
        <v>50368.422069316199</v>
      </c>
      <c r="I331" s="5">
        <f t="shared" si="5"/>
        <v>-368.42206931619876</v>
      </c>
    </row>
    <row r="332" spans="1:9" x14ac:dyDescent="0.25">
      <c r="A332">
        <f>Data!A332</f>
        <v>330</v>
      </c>
      <c r="B332" s="4">
        <f>'Data with Vol Ests'!D$502*('Data with Vol Ests'!D332+('Data with Vol Ests'!D333-'Data with Vol Ests'!D332)*('Data with Vol Ests'!G$503/'Data with Vol Ests'!G333))/'Data with Vol Ests'!D332</f>
        <v>10722.878068286</v>
      </c>
      <c r="C332" s="4">
        <f>'Data with Vol Ests'!I$502*('Data with Vol Ests'!I332+('Data with Vol Ests'!I333-'Data with Vol Ests'!I332)*('Data with Vol Ests'!L$503/'Data with Vol Ests'!L333))/'Data with Vol Ests'!I332</f>
        <v>5243.810367167217</v>
      </c>
      <c r="D332" s="4">
        <f>'Data with Vol Ests'!N$502*('Data with Vol Ests'!N332+('Data with Vol Ests'!N333-'Data with Vol Ests'!N332)*('Data with Vol Ests'!Q$503/'Data with Vol Ests'!Q333))/'Data with Vol Ests'!N332</f>
        <v>4308.0876633500911</v>
      </c>
      <c r="E332" s="4">
        <f>'Data with Vol Ests'!S$502*('Data with Vol Ests'!S332+('Data with Vol Ests'!S333-'Data with Vol Ests'!S332)*('Data with Vol Ests'!V$503/'Data with Vol Ests'!V333))/'Data with Vol Ests'!S332</f>
        <v>12034.684897724484</v>
      </c>
      <c r="G332" s="5">
        <f>$L$2*B332/Data!C$501+$M$2*C332/Data!D$501+$N$2*D332/Data!E$501+$O$2*E332/Data!F$501</f>
        <v>50712.716199080387</v>
      </c>
      <c r="I332" s="5">
        <f t="shared" si="5"/>
        <v>-712.71619908038701</v>
      </c>
    </row>
    <row r="333" spans="1:9" x14ac:dyDescent="0.25">
      <c r="A333">
        <f>Data!A333</f>
        <v>331</v>
      </c>
      <c r="B333" s="4">
        <f>'Data with Vol Ests'!D$502*('Data with Vol Ests'!D333+('Data with Vol Ests'!D334-'Data with Vol Ests'!D333)*('Data with Vol Ests'!G$503/'Data with Vol Ests'!G334))/'Data with Vol Ests'!D333</f>
        <v>11206.117101755895</v>
      </c>
      <c r="C333" s="4">
        <f>'Data with Vol Ests'!I$502*('Data with Vol Ests'!I333+('Data with Vol Ests'!I334-'Data with Vol Ests'!I333)*('Data with Vol Ests'!L$503/'Data with Vol Ests'!L334))/'Data with Vol Ests'!I333</f>
        <v>4998.4508669160614</v>
      </c>
      <c r="D333" s="4">
        <f>'Data with Vol Ests'!N$502*('Data with Vol Ests'!N333+('Data with Vol Ests'!N334-'Data with Vol Ests'!N333)*('Data with Vol Ests'!Q$503/'Data with Vol Ests'!Q334))/'Data with Vol Ests'!N333</f>
        <v>4109.9493294553522</v>
      </c>
      <c r="E333" s="4">
        <f>'Data with Vol Ests'!S$502*('Data with Vol Ests'!S333+('Data with Vol Ests'!S334-'Data with Vol Ests'!S333)*('Data with Vol Ests'!V$503/'Data with Vol Ests'!V334))/'Data with Vol Ests'!S333</f>
        <v>12080.374678159627</v>
      </c>
      <c r="G333" s="5">
        <f>$L$2*B333/Data!C$501+$M$2*C333/Data!D$501+$N$2*D333/Data!E$501+$O$2*E333/Data!F$501</f>
        <v>50011.864148427951</v>
      </c>
      <c r="I333" s="5">
        <f t="shared" si="5"/>
        <v>-11.864148427950568</v>
      </c>
    </row>
    <row r="334" spans="1:9" x14ac:dyDescent="0.25">
      <c r="A334">
        <f>Data!A334</f>
        <v>332</v>
      </c>
      <c r="B334" s="4">
        <f>'Data with Vol Ests'!D$502*('Data with Vol Ests'!D334+('Data with Vol Ests'!D335-'Data with Vol Ests'!D334)*('Data with Vol Ests'!G$503/'Data with Vol Ests'!G335))/'Data with Vol Ests'!D334</f>
        <v>11169.036734005749</v>
      </c>
      <c r="C334" s="4">
        <f>'Data with Vol Ests'!I$502*('Data with Vol Ests'!I334+('Data with Vol Ests'!I335-'Data with Vol Ests'!I334)*('Data with Vol Ests'!L$503/'Data with Vol Ests'!L335))/'Data with Vol Ests'!I334</f>
        <v>5078.3911450491541</v>
      </c>
      <c r="D334" s="4">
        <f>'Data with Vol Ests'!N$502*('Data with Vol Ests'!N334+('Data with Vol Ests'!N335-'Data with Vol Ests'!N334)*('Data with Vol Ests'!Q$503/'Data with Vol Ests'!Q335))/'Data with Vol Ests'!N334</f>
        <v>4157.2684971065237</v>
      </c>
      <c r="E334" s="4">
        <f>'Data with Vol Ests'!S$502*('Data with Vol Ests'!S334+('Data with Vol Ests'!S335-'Data with Vol Ests'!S334)*('Data with Vol Ests'!V$503/'Data with Vol Ests'!V335))/'Data with Vol Ests'!S334</f>
        <v>11776.708197007052</v>
      </c>
      <c r="G334" s="5">
        <f>$L$2*B334/Data!C$501+$M$2*C334/Data!D$501+$N$2*D334/Data!E$501+$O$2*E334/Data!F$501</f>
        <v>49951.957521382566</v>
      </c>
      <c r="I334" s="5">
        <f t="shared" si="5"/>
        <v>48.042478617433517</v>
      </c>
    </row>
    <row r="335" spans="1:9" x14ac:dyDescent="0.25">
      <c r="A335">
        <f>Data!A335</f>
        <v>333</v>
      </c>
      <c r="B335" s="4">
        <f>'Data with Vol Ests'!D$502*('Data with Vol Ests'!D335+('Data with Vol Ests'!D336-'Data with Vol Ests'!D335)*('Data with Vol Ests'!G$503/'Data with Vol Ests'!G336))/'Data with Vol Ests'!D335</f>
        <v>10714.694048575753</v>
      </c>
      <c r="C335" s="4">
        <f>'Data with Vol Ests'!I$502*('Data with Vol Ests'!I335+('Data with Vol Ests'!I336-'Data with Vol Ests'!I335)*('Data with Vol Ests'!L$503/'Data with Vol Ests'!L336))/'Data with Vol Ests'!I335</f>
        <v>5145.8694881941983</v>
      </c>
      <c r="D335" s="4">
        <f>'Data with Vol Ests'!N$502*('Data with Vol Ests'!N335+('Data with Vol Ests'!N336-'Data with Vol Ests'!N335)*('Data with Vol Ests'!Q$503/'Data with Vol Ests'!Q336))/'Data with Vol Ests'!N335</f>
        <v>4166.7434214111672</v>
      </c>
      <c r="E335" s="4">
        <f>'Data with Vol Ests'!S$502*('Data with Vol Ests'!S335+('Data with Vol Ests'!S336-'Data with Vol Ests'!S335)*('Data with Vol Ests'!V$503/'Data with Vol Ests'!V336))/'Data with Vol Ests'!S335</f>
        <v>11697.638547335755</v>
      </c>
      <c r="G335" s="5">
        <f>$L$2*B335/Data!C$501+$M$2*C335/Data!D$501+$N$2*D335/Data!E$501+$O$2*E335/Data!F$501</f>
        <v>49656.014378779088</v>
      </c>
      <c r="I335" s="5">
        <f t="shared" si="5"/>
        <v>343.98562122091244</v>
      </c>
    </row>
    <row r="336" spans="1:9" x14ac:dyDescent="0.25">
      <c r="A336">
        <f>Data!A336</f>
        <v>334</v>
      </c>
      <c r="B336" s="4">
        <f>'Data with Vol Ests'!D$502*('Data with Vol Ests'!D336+('Data with Vol Ests'!D337-'Data with Vol Ests'!D336)*('Data with Vol Ests'!G$503/'Data with Vol Ests'!G337))/'Data with Vol Ests'!D336</f>
        <v>10890.793240734467</v>
      </c>
      <c r="C336" s="4">
        <f>'Data with Vol Ests'!I$502*('Data with Vol Ests'!I336+('Data with Vol Ests'!I337-'Data with Vol Ests'!I336)*('Data with Vol Ests'!L$503/'Data with Vol Ests'!L337))/'Data with Vol Ests'!I336</f>
        <v>4735.6062000087222</v>
      </c>
      <c r="D336" s="4">
        <f>'Data with Vol Ests'!N$502*('Data with Vol Ests'!N336+('Data with Vol Ests'!N337-'Data with Vol Ests'!N336)*('Data with Vol Ests'!Q$503/'Data with Vol Ests'!Q337))/'Data with Vol Ests'!N336</f>
        <v>3966.3717092499091</v>
      </c>
      <c r="E336" s="4">
        <f>'Data with Vol Ests'!S$502*('Data with Vol Ests'!S336+('Data with Vol Ests'!S337-'Data with Vol Ests'!S336)*('Data with Vol Ests'!V$503/'Data with Vol Ests'!V337))/'Data with Vol Ests'!S336</f>
        <v>11853.010712256635</v>
      </c>
      <c r="G336" s="5">
        <f>$L$2*B336/Data!C$501+$M$2*C336/Data!D$501+$N$2*D336/Data!E$501+$O$2*E336/Data!F$501</f>
        <v>48316.378083926975</v>
      </c>
      <c r="I336" s="5">
        <f t="shared" si="5"/>
        <v>1683.6219160730252</v>
      </c>
    </row>
    <row r="337" spans="1:9" x14ac:dyDescent="0.25">
      <c r="A337">
        <f>Data!A337</f>
        <v>335</v>
      </c>
      <c r="B337" s="4">
        <f>'Data with Vol Ests'!D$502*('Data with Vol Ests'!D337+('Data with Vol Ests'!D338-'Data with Vol Ests'!D337)*('Data with Vol Ests'!G$503/'Data with Vol Ests'!G338))/'Data with Vol Ests'!D337</f>
        <v>10977.691400494419</v>
      </c>
      <c r="C337" s="4">
        <f>'Data with Vol Ests'!I$502*('Data with Vol Ests'!I337+('Data with Vol Ests'!I338-'Data with Vol Ests'!I337)*('Data with Vol Ests'!L$503/'Data with Vol Ests'!L338))/'Data with Vol Ests'!I337</f>
        <v>5022.144730550518</v>
      </c>
      <c r="D337" s="4">
        <f>'Data with Vol Ests'!N$502*('Data with Vol Ests'!N337+('Data with Vol Ests'!N338-'Data with Vol Ests'!N337)*('Data with Vol Ests'!Q$503/'Data with Vol Ests'!Q338))/'Data with Vol Ests'!N337</f>
        <v>4175.8859866749954</v>
      </c>
      <c r="E337" s="4">
        <f>'Data with Vol Ests'!S$502*('Data with Vol Ests'!S337+('Data with Vol Ests'!S338-'Data with Vol Ests'!S337)*('Data with Vol Ests'!V$503/'Data with Vol Ests'!V338))/'Data with Vol Ests'!S337</f>
        <v>11465.403159949523</v>
      </c>
      <c r="G337" s="5">
        <f>$L$2*B337/Data!C$501+$M$2*C337/Data!D$501+$N$2*D337/Data!E$501+$O$2*E337/Data!F$501</f>
        <v>49269.435866371961</v>
      </c>
      <c r="I337" s="5">
        <f t="shared" si="5"/>
        <v>730.56413362803869</v>
      </c>
    </row>
    <row r="338" spans="1:9" x14ac:dyDescent="0.25">
      <c r="A338">
        <f>Data!A338</f>
        <v>336</v>
      </c>
      <c r="B338" s="4">
        <f>'Data with Vol Ests'!D$502*('Data with Vol Ests'!D338+('Data with Vol Ests'!D339-'Data with Vol Ests'!D338)*('Data with Vol Ests'!G$503/'Data with Vol Ests'!G339))/'Data with Vol Ests'!D338</f>
        <v>10625.744111940261</v>
      </c>
      <c r="C338" s="4">
        <f>'Data with Vol Ests'!I$502*('Data with Vol Ests'!I338+('Data with Vol Ests'!I339-'Data with Vol Ests'!I338)*('Data with Vol Ests'!L$503/'Data with Vol Ests'!L339))/'Data with Vol Ests'!I338</f>
        <v>5109.9155575805989</v>
      </c>
      <c r="D338" s="4">
        <f>'Data with Vol Ests'!N$502*('Data with Vol Ests'!N338+('Data with Vol Ests'!N339-'Data with Vol Ests'!N338)*('Data with Vol Ests'!Q$503/'Data with Vol Ests'!Q339))/'Data with Vol Ests'!N338</f>
        <v>4083.8241652128859</v>
      </c>
      <c r="E338" s="4">
        <f>'Data with Vol Ests'!S$502*('Data with Vol Ests'!S338+('Data with Vol Ests'!S339-'Data with Vol Ests'!S338)*('Data with Vol Ests'!V$503/'Data with Vol Ests'!V339))/'Data with Vol Ests'!S338</f>
        <v>12296.266286813592</v>
      </c>
      <c r="G338" s="5">
        <f>$L$2*B338/Data!C$501+$M$2*C338/Data!D$501+$N$2*D338/Data!E$501+$O$2*E338/Data!F$501</f>
        <v>50007.659105492829</v>
      </c>
      <c r="I338" s="5">
        <f t="shared" si="5"/>
        <v>-7.6591054928285303</v>
      </c>
    </row>
    <row r="339" spans="1:9" x14ac:dyDescent="0.25">
      <c r="A339">
        <f>Data!A339</f>
        <v>337</v>
      </c>
      <c r="B339" s="4">
        <f>'Data with Vol Ests'!D$502*('Data with Vol Ests'!D339+('Data with Vol Ests'!D340-'Data with Vol Ests'!D339)*('Data with Vol Ests'!G$503/'Data with Vol Ests'!G340))/'Data with Vol Ests'!D339</f>
        <v>10945.688433764817</v>
      </c>
      <c r="C339" s="4">
        <f>'Data with Vol Ests'!I$502*('Data with Vol Ests'!I339+('Data with Vol Ests'!I340-'Data with Vol Ests'!I339)*('Data with Vol Ests'!L$503/'Data with Vol Ests'!L340))/'Data with Vol Ests'!I339</f>
        <v>5195.4155712704123</v>
      </c>
      <c r="D339" s="4">
        <f>'Data with Vol Ests'!N$502*('Data with Vol Ests'!N339+('Data with Vol Ests'!N340-'Data with Vol Ests'!N339)*('Data with Vol Ests'!Q$503/'Data with Vol Ests'!Q340))/'Data with Vol Ests'!N339</f>
        <v>4089.8724962440056</v>
      </c>
      <c r="E339" s="4">
        <f>'Data with Vol Ests'!S$502*('Data with Vol Ests'!S339+('Data with Vol Ests'!S340-'Data with Vol Ests'!S339)*('Data with Vol Ests'!V$503/'Data with Vol Ests'!V340))/'Data with Vol Ests'!S339</f>
        <v>12084.646146089875</v>
      </c>
      <c r="G339" s="5">
        <f>$L$2*B339/Data!C$501+$M$2*C339/Data!D$501+$N$2*D339/Data!E$501+$O$2*E339/Data!F$501</f>
        <v>50307.589147735533</v>
      </c>
      <c r="I339" s="5">
        <f t="shared" si="5"/>
        <v>-307.58914773553261</v>
      </c>
    </row>
    <row r="340" spans="1:9" x14ac:dyDescent="0.25">
      <c r="A340">
        <f>Data!A340</f>
        <v>338</v>
      </c>
      <c r="B340" s="4">
        <f>'Data with Vol Ests'!D$502*('Data with Vol Ests'!D340+('Data with Vol Ests'!D341-'Data with Vol Ests'!D340)*('Data with Vol Ests'!G$503/'Data with Vol Ests'!G341))/'Data with Vol Ests'!D340</f>
        <v>10855.83353411311</v>
      </c>
      <c r="C340" s="4">
        <f>'Data with Vol Ests'!I$502*('Data with Vol Ests'!I340+('Data with Vol Ests'!I341-'Data with Vol Ests'!I340)*('Data with Vol Ests'!L$503/'Data with Vol Ests'!L341))/'Data with Vol Ests'!I340</f>
        <v>4808.9671515732971</v>
      </c>
      <c r="D340" s="4">
        <f>'Data with Vol Ests'!N$502*('Data with Vol Ests'!N340+('Data with Vol Ests'!N341-'Data with Vol Ests'!N340)*('Data with Vol Ests'!Q$503/'Data with Vol Ests'!Q341))/'Data with Vol Ests'!N340</f>
        <v>3690.2535217447007</v>
      </c>
      <c r="E340" s="4">
        <f>'Data with Vol Ests'!S$502*('Data with Vol Ests'!S340+('Data with Vol Ests'!S341-'Data with Vol Ests'!S340)*('Data with Vol Ests'!V$503/'Data with Vol Ests'!V341))/'Data with Vol Ests'!S340</f>
        <v>10664.425530373917</v>
      </c>
      <c r="G340" s="5">
        <f>$L$2*B340/Data!C$501+$M$2*C340/Data!D$501+$N$2*D340/Data!E$501+$O$2*E340/Data!F$501</f>
        <v>46357.33322161244</v>
      </c>
      <c r="I340" s="5">
        <f t="shared" si="5"/>
        <v>3642.66677838756</v>
      </c>
    </row>
    <row r="341" spans="1:9" x14ac:dyDescent="0.25">
      <c r="A341">
        <f>Data!A341</f>
        <v>339</v>
      </c>
      <c r="B341" s="4">
        <f>'Data with Vol Ests'!D$502*('Data with Vol Ests'!D341+('Data with Vol Ests'!D342-'Data with Vol Ests'!D341)*('Data with Vol Ests'!G$503/'Data with Vol Ests'!G342))/'Data with Vol Ests'!D341</f>
        <v>11416.176266093953</v>
      </c>
      <c r="C341" s="4">
        <f>'Data with Vol Ests'!I$502*('Data with Vol Ests'!I341+('Data with Vol Ests'!I342-'Data with Vol Ests'!I341)*('Data with Vol Ests'!L$503/'Data with Vol Ests'!L342))/'Data with Vol Ests'!I341</f>
        <v>4924.7521893127896</v>
      </c>
      <c r="D341" s="4">
        <f>'Data with Vol Ests'!N$502*('Data with Vol Ests'!N341+('Data with Vol Ests'!N342-'Data with Vol Ests'!N341)*('Data with Vol Ests'!Q$503/'Data with Vol Ests'!Q342))/'Data with Vol Ests'!N341</f>
        <v>3913.976814216981</v>
      </c>
      <c r="E341" s="4">
        <f>'Data with Vol Ests'!S$502*('Data with Vol Ests'!S341+('Data with Vol Ests'!S342-'Data with Vol Ests'!S341)*('Data with Vol Ests'!V$503/'Data with Vol Ests'!V342))/'Data with Vol Ests'!S341</f>
        <v>12164.282853521296</v>
      </c>
      <c r="G341" s="5">
        <f>$L$2*B341/Data!C$501+$M$2*C341/Data!D$501+$N$2*D341/Data!E$501+$O$2*E341/Data!F$501</f>
        <v>49616.559855146304</v>
      </c>
      <c r="I341" s="5">
        <f t="shared" si="5"/>
        <v>383.44014485369553</v>
      </c>
    </row>
    <row r="342" spans="1:9" x14ac:dyDescent="0.25">
      <c r="A342">
        <f>Data!A342</f>
        <v>340</v>
      </c>
      <c r="B342" s="4">
        <f>'Data with Vol Ests'!D$502*('Data with Vol Ests'!D342+('Data with Vol Ests'!D343-'Data with Vol Ests'!D342)*('Data with Vol Ests'!G$503/'Data with Vol Ests'!G343))/'Data with Vol Ests'!D342</f>
        <v>11156.438374174433</v>
      </c>
      <c r="C342" s="4">
        <f>'Data with Vol Ests'!I$502*('Data with Vol Ests'!I342+('Data with Vol Ests'!I343-'Data with Vol Ests'!I342)*('Data with Vol Ests'!L$503/'Data with Vol Ests'!L343))/'Data with Vol Ests'!I342</f>
        <v>5727.7456500535</v>
      </c>
      <c r="D342" s="4">
        <f>'Data with Vol Ests'!N$502*('Data with Vol Ests'!N342+('Data with Vol Ests'!N343-'Data with Vol Ests'!N342)*('Data with Vol Ests'!Q$503/'Data with Vol Ests'!Q343))/'Data with Vol Ests'!N342</f>
        <v>4607.1006605922958</v>
      </c>
      <c r="E342" s="4">
        <f>'Data with Vol Ests'!S$502*('Data with Vol Ests'!S342+('Data with Vol Ests'!S343-'Data with Vol Ests'!S342)*('Data with Vol Ests'!V$503/'Data with Vol Ests'!V343))/'Data with Vol Ests'!S342</f>
        <v>12170.424809446831</v>
      </c>
      <c r="G342" s="5">
        <f>$L$2*B342/Data!C$501+$M$2*C342/Data!D$501+$N$2*D342/Data!E$501+$O$2*E342/Data!F$501</f>
        <v>53432.582263000848</v>
      </c>
      <c r="I342" s="5">
        <f t="shared" si="5"/>
        <v>-3432.5822630008479</v>
      </c>
    </row>
    <row r="343" spans="1:9" x14ac:dyDescent="0.25">
      <c r="A343">
        <f>Data!A343</f>
        <v>341</v>
      </c>
      <c r="B343" s="4">
        <f>'Data with Vol Ests'!D$502*('Data with Vol Ests'!D343+('Data with Vol Ests'!D344-'Data with Vol Ests'!D343)*('Data with Vol Ests'!G$503/'Data with Vol Ests'!G344))/'Data with Vol Ests'!D343</f>
        <v>10809.679350134851</v>
      </c>
      <c r="C343" s="4">
        <f>'Data with Vol Ests'!I$502*('Data with Vol Ests'!I343+('Data with Vol Ests'!I344-'Data with Vol Ests'!I343)*('Data with Vol Ests'!L$503/'Data with Vol Ests'!L344))/'Data with Vol Ests'!I343</f>
        <v>5187.515590017736</v>
      </c>
      <c r="D343" s="4">
        <f>'Data with Vol Ests'!N$502*('Data with Vol Ests'!N343+('Data with Vol Ests'!N344-'Data with Vol Ests'!N343)*('Data with Vol Ests'!Q$503/'Data with Vol Ests'!Q344))/'Data with Vol Ests'!N343</f>
        <v>4188.5098326849547</v>
      </c>
      <c r="E343" s="4">
        <f>'Data with Vol Ests'!S$502*('Data with Vol Ests'!S343+('Data with Vol Ests'!S344-'Data with Vol Ests'!S343)*('Data with Vol Ests'!V$503/'Data with Vol Ests'!V344))/'Data with Vol Ests'!S343</f>
        <v>12342.16527910918</v>
      </c>
      <c r="G343" s="5">
        <f>$L$2*B343/Data!C$501+$M$2*C343/Data!D$501+$N$2*D343/Data!E$501+$O$2*E343/Data!F$501</f>
        <v>50717.26357749795</v>
      </c>
      <c r="I343" s="5">
        <f t="shared" si="5"/>
        <v>-717.26357749794988</v>
      </c>
    </row>
    <row r="344" spans="1:9" x14ac:dyDescent="0.25">
      <c r="A344">
        <f>Data!A344</f>
        <v>342</v>
      </c>
      <c r="B344" s="4">
        <f>'Data with Vol Ests'!D$502*('Data with Vol Ests'!D344+('Data with Vol Ests'!D345-'Data with Vol Ests'!D344)*('Data with Vol Ests'!G$503/'Data with Vol Ests'!G345))/'Data with Vol Ests'!D344</f>
        <v>11243.869366232597</v>
      </c>
      <c r="C344" s="4">
        <f>'Data with Vol Ests'!I$502*('Data with Vol Ests'!I344+('Data with Vol Ests'!I345-'Data with Vol Ests'!I344)*('Data with Vol Ests'!L$503/'Data with Vol Ests'!L345))/'Data with Vol Ests'!I344</f>
        <v>5078.3782638522689</v>
      </c>
      <c r="D344" s="4">
        <f>'Data with Vol Ests'!N$502*('Data with Vol Ests'!N344+('Data with Vol Ests'!N345-'Data with Vol Ests'!N344)*('Data with Vol Ests'!Q$503/'Data with Vol Ests'!Q345))/'Data with Vol Ests'!N344</f>
        <v>4194.5106705460748</v>
      </c>
      <c r="E344" s="4">
        <f>'Data with Vol Ests'!S$502*('Data with Vol Ests'!S344+('Data with Vol Ests'!S345-'Data with Vol Ests'!S344)*('Data with Vol Ests'!V$503/'Data with Vol Ests'!V345))/'Data with Vol Ests'!S344</f>
        <v>11691.888995400572</v>
      </c>
      <c r="G344" s="5">
        <f>$L$2*B344/Data!C$501+$M$2*C344/Data!D$501+$N$2*D344/Data!E$501+$O$2*E344/Data!F$501</f>
        <v>50006.544223444289</v>
      </c>
      <c r="I344" s="5">
        <f t="shared" si="5"/>
        <v>-6.5442234442889458</v>
      </c>
    </row>
    <row r="345" spans="1:9" x14ac:dyDescent="0.25">
      <c r="A345">
        <f>Data!A345</f>
        <v>343</v>
      </c>
      <c r="B345" s="4">
        <f>'Data with Vol Ests'!D$502*('Data with Vol Ests'!D345+('Data with Vol Ests'!D346-'Data with Vol Ests'!D345)*('Data with Vol Ests'!G$503/'Data with Vol Ests'!G346))/'Data with Vol Ests'!D345</f>
        <v>11141.07515154843</v>
      </c>
      <c r="C345" s="4">
        <f>'Data with Vol Ests'!I$502*('Data with Vol Ests'!I345+('Data with Vol Ests'!I346-'Data with Vol Ests'!I345)*('Data with Vol Ests'!L$503/'Data with Vol Ests'!L346))/'Data with Vol Ests'!I345</f>
        <v>5346.3518838828404</v>
      </c>
      <c r="D345" s="4">
        <f>'Data with Vol Ests'!N$502*('Data with Vol Ests'!N345+('Data with Vol Ests'!N346-'Data with Vol Ests'!N345)*('Data with Vol Ests'!Q$503/'Data with Vol Ests'!Q346))/'Data with Vol Ests'!N345</f>
        <v>4332.8240468831582</v>
      </c>
      <c r="E345" s="4">
        <f>'Data with Vol Ests'!S$502*('Data with Vol Ests'!S345+('Data with Vol Ests'!S346-'Data with Vol Ests'!S345)*('Data with Vol Ests'!V$503/'Data with Vol Ests'!V346))/'Data with Vol Ests'!S345</f>
        <v>12237.514149889248</v>
      </c>
      <c r="G345" s="5">
        <f>$L$2*B345/Data!C$501+$M$2*C345/Data!D$501+$N$2*D345/Data!E$501+$O$2*E345/Data!F$501</f>
        <v>51712.13722129292</v>
      </c>
      <c r="I345" s="5">
        <f t="shared" si="5"/>
        <v>-1712.13722129292</v>
      </c>
    </row>
    <row r="346" spans="1:9" x14ac:dyDescent="0.25">
      <c r="A346">
        <f>Data!A346</f>
        <v>344</v>
      </c>
      <c r="B346" s="4">
        <f>'Data with Vol Ests'!D$502*('Data with Vol Ests'!D346+('Data with Vol Ests'!D347-'Data with Vol Ests'!D346)*('Data with Vol Ests'!G$503/'Data with Vol Ests'!G347))/'Data with Vol Ests'!D346</f>
        <v>10975.707915422263</v>
      </c>
      <c r="C346" s="4">
        <f>'Data with Vol Ests'!I$502*('Data with Vol Ests'!I346+('Data with Vol Ests'!I347-'Data with Vol Ests'!I346)*('Data with Vol Ests'!L$503/'Data with Vol Ests'!L347))/'Data with Vol Ests'!I346</f>
        <v>5122.63452992152</v>
      </c>
      <c r="D346" s="4">
        <f>'Data with Vol Ests'!N$502*('Data with Vol Ests'!N346+('Data with Vol Ests'!N347-'Data with Vol Ests'!N346)*('Data with Vol Ests'!Q$503/'Data with Vol Ests'!Q347))/'Data with Vol Ests'!N346</f>
        <v>4149.5603855771242</v>
      </c>
      <c r="E346" s="4">
        <f>'Data with Vol Ests'!S$502*('Data with Vol Ests'!S346+('Data with Vol Ests'!S347-'Data with Vol Ests'!S346)*('Data with Vol Ests'!V$503/'Data with Vol Ests'!V347))/'Data with Vol Ests'!S346</f>
        <v>11929.16259847493</v>
      </c>
      <c r="G346" s="5">
        <f>$L$2*B346/Data!C$501+$M$2*C346/Data!D$501+$N$2*D346/Data!E$501+$O$2*E346/Data!F$501</f>
        <v>50073.630298912518</v>
      </c>
      <c r="I346" s="5">
        <f t="shared" si="5"/>
        <v>-73.630298912517901</v>
      </c>
    </row>
    <row r="347" spans="1:9" x14ac:dyDescent="0.25">
      <c r="A347">
        <f>Data!A347</f>
        <v>345</v>
      </c>
      <c r="B347" s="4">
        <f>'Data with Vol Ests'!D$502*('Data with Vol Ests'!D347+('Data with Vol Ests'!D348-'Data with Vol Ests'!D347)*('Data with Vol Ests'!G$503/'Data with Vol Ests'!G348))/'Data with Vol Ests'!D347</f>
        <v>11283.200508359443</v>
      </c>
      <c r="C347" s="4">
        <f>'Data with Vol Ests'!I$502*('Data with Vol Ests'!I347+('Data with Vol Ests'!I348-'Data with Vol Ests'!I347)*('Data with Vol Ests'!L$503/'Data with Vol Ests'!L348))/'Data with Vol Ests'!I347</f>
        <v>5266.8195258082633</v>
      </c>
      <c r="D347" s="4">
        <f>'Data with Vol Ests'!N$502*('Data with Vol Ests'!N347+('Data with Vol Ests'!N348-'Data with Vol Ests'!N347)*('Data with Vol Ests'!Q$503/'Data with Vol Ests'!Q348))/'Data with Vol Ests'!N347</f>
        <v>4222.3090459334826</v>
      </c>
      <c r="E347" s="4">
        <f>'Data with Vol Ests'!S$502*('Data with Vol Ests'!S347+('Data with Vol Ests'!S348-'Data with Vol Ests'!S347)*('Data with Vol Ests'!V$503/'Data with Vol Ests'!V348))/'Data with Vol Ests'!S347</f>
        <v>12157.37974140711</v>
      </c>
      <c r="G347" s="5">
        <f>$L$2*B347/Data!C$501+$M$2*C347/Data!D$501+$N$2*D347/Data!E$501+$O$2*E347/Data!F$501</f>
        <v>51241.494922499711</v>
      </c>
      <c r="I347" s="5">
        <f t="shared" si="5"/>
        <v>-1241.4949224997108</v>
      </c>
    </row>
    <row r="348" spans="1:9" x14ac:dyDescent="0.25">
      <c r="A348">
        <f>Data!A348</f>
        <v>346</v>
      </c>
      <c r="B348" s="4">
        <f>'Data with Vol Ests'!D$502*('Data with Vol Ests'!D348+('Data with Vol Ests'!D349-'Data with Vol Ests'!D348)*('Data with Vol Ests'!G$503/'Data with Vol Ests'!G349))/'Data with Vol Ests'!D348</f>
        <v>11135.96278102502</v>
      </c>
      <c r="C348" s="4">
        <f>'Data with Vol Ests'!I$502*('Data with Vol Ests'!I348+('Data with Vol Ests'!I349-'Data with Vol Ests'!I348)*('Data with Vol Ests'!L$503/'Data with Vol Ests'!L349))/'Data with Vol Ests'!I348</f>
        <v>5453.0537361706547</v>
      </c>
      <c r="D348" s="4">
        <f>'Data with Vol Ests'!N$502*('Data with Vol Ests'!N348+('Data with Vol Ests'!N349-'Data with Vol Ests'!N348)*('Data with Vol Ests'!Q$503/'Data with Vol Ests'!Q349))/'Data with Vol Ests'!N348</f>
        <v>4361.8870313900015</v>
      </c>
      <c r="E348" s="4">
        <f>'Data with Vol Ests'!S$502*('Data with Vol Ests'!S348+('Data with Vol Ests'!S349-'Data with Vol Ests'!S348)*('Data with Vol Ests'!V$503/'Data with Vol Ests'!V349))/'Data with Vol Ests'!S348</f>
        <v>11947.728389907434</v>
      </c>
      <c r="G348" s="5">
        <f>$L$2*B348/Data!C$501+$M$2*C348/Data!D$501+$N$2*D348/Data!E$501+$O$2*E348/Data!F$501</f>
        <v>51733.356478367095</v>
      </c>
      <c r="I348" s="5">
        <f t="shared" si="5"/>
        <v>-1733.3564783670954</v>
      </c>
    </row>
    <row r="349" spans="1:9" x14ac:dyDescent="0.25">
      <c r="A349">
        <f>Data!A349</f>
        <v>347</v>
      </c>
      <c r="B349" s="4">
        <f>'Data with Vol Ests'!D$502*('Data with Vol Ests'!D349+('Data with Vol Ests'!D350-'Data with Vol Ests'!D349)*('Data with Vol Ests'!G$503/'Data with Vol Ests'!G350))/'Data with Vol Ests'!D349</f>
        <v>10889.115937235565</v>
      </c>
      <c r="C349" s="4">
        <f>'Data with Vol Ests'!I$502*('Data with Vol Ests'!I349+('Data with Vol Ests'!I350-'Data with Vol Ests'!I349)*('Data with Vol Ests'!L$503/'Data with Vol Ests'!L350))/'Data with Vol Ests'!I349</f>
        <v>5192.2500579996558</v>
      </c>
      <c r="D349" s="4">
        <f>'Data with Vol Ests'!N$502*('Data with Vol Ests'!N349+('Data with Vol Ests'!N350-'Data with Vol Ests'!N349)*('Data with Vol Ests'!Q$503/'Data with Vol Ests'!Q350))/'Data with Vol Ests'!N349</f>
        <v>4221.4000489121781</v>
      </c>
      <c r="E349" s="4">
        <f>'Data with Vol Ests'!S$502*('Data with Vol Ests'!S349+('Data with Vol Ests'!S350-'Data with Vol Ests'!S349)*('Data with Vol Ests'!V$503/'Data with Vol Ests'!V350))/'Data with Vol Ests'!S349</f>
        <v>12242.172274574563</v>
      </c>
      <c r="G349" s="5">
        <f>$L$2*B349/Data!C$501+$M$2*C349/Data!D$501+$N$2*D349/Data!E$501+$O$2*E349/Data!F$501</f>
        <v>50760.713954191291</v>
      </c>
      <c r="I349" s="5">
        <f t="shared" si="5"/>
        <v>-760.71395419129112</v>
      </c>
    </row>
    <row r="350" spans="1:9" x14ac:dyDescent="0.25">
      <c r="A350">
        <f>Data!A350</f>
        <v>348</v>
      </c>
      <c r="B350" s="4">
        <f>'Data with Vol Ests'!D$502*('Data with Vol Ests'!D350+('Data with Vol Ests'!D351-'Data with Vol Ests'!D350)*('Data with Vol Ests'!G$503/'Data with Vol Ests'!G351))/'Data with Vol Ests'!D350</f>
        <v>10558.825296748468</v>
      </c>
      <c r="C350" s="4">
        <f>'Data with Vol Ests'!I$502*('Data with Vol Ests'!I350+('Data with Vol Ests'!I351-'Data with Vol Ests'!I350)*('Data with Vol Ests'!L$503/'Data with Vol Ests'!L351))/'Data with Vol Ests'!I350</f>
        <v>4931.1884901370104</v>
      </c>
      <c r="D350" s="4">
        <f>'Data with Vol Ests'!N$502*('Data with Vol Ests'!N350+('Data with Vol Ests'!N351-'Data with Vol Ests'!N350)*('Data with Vol Ests'!Q$503/'Data with Vol Ests'!Q351))/'Data with Vol Ests'!N350</f>
        <v>3974.4318340246436</v>
      </c>
      <c r="E350" s="4">
        <f>'Data with Vol Ests'!S$502*('Data with Vol Ests'!S350+('Data with Vol Ests'!S351-'Data with Vol Ests'!S350)*('Data with Vol Ests'!V$503/'Data with Vol Ests'!V351))/'Data with Vol Ests'!S350</f>
        <v>11933.802807057373</v>
      </c>
      <c r="G350" s="5">
        <f>$L$2*B350/Data!C$501+$M$2*C350/Data!D$501+$N$2*D350/Data!E$501+$O$2*E350/Data!F$501</f>
        <v>48705.074404878142</v>
      </c>
      <c r="I350" s="5">
        <f t="shared" si="5"/>
        <v>1294.9255951218584</v>
      </c>
    </row>
    <row r="351" spans="1:9" x14ac:dyDescent="0.25">
      <c r="A351">
        <f>Data!A351</f>
        <v>349</v>
      </c>
      <c r="B351" s="4">
        <f>'Data with Vol Ests'!D$502*('Data with Vol Ests'!D351+('Data with Vol Ests'!D352-'Data with Vol Ests'!D351)*('Data with Vol Ests'!G$503/'Data with Vol Ests'!G352))/'Data with Vol Ests'!D351</f>
        <v>10942.730843834957</v>
      </c>
      <c r="C351" s="4">
        <f>'Data with Vol Ests'!I$502*('Data with Vol Ests'!I351+('Data with Vol Ests'!I352-'Data with Vol Ests'!I351)*('Data with Vol Ests'!L$503/'Data with Vol Ests'!L352))/'Data with Vol Ests'!I351</f>
        <v>5209.0018545144558</v>
      </c>
      <c r="D351" s="4">
        <f>'Data with Vol Ests'!N$502*('Data with Vol Ests'!N351+('Data with Vol Ests'!N352-'Data with Vol Ests'!N351)*('Data with Vol Ests'!Q$503/'Data with Vol Ests'!Q352))/'Data with Vol Ests'!N351</f>
        <v>4275.0748601461337</v>
      </c>
      <c r="E351" s="4">
        <f>'Data with Vol Ests'!S$502*('Data with Vol Ests'!S351+('Data with Vol Ests'!S352-'Data with Vol Ests'!S351)*('Data with Vol Ests'!V$503/'Data with Vol Ests'!V352))/'Data with Vol Ests'!S351</f>
        <v>11573.016377802753</v>
      </c>
      <c r="G351" s="5">
        <f>$L$2*B351/Data!C$501+$M$2*C351/Data!D$501+$N$2*D351/Data!E$501+$O$2*E351/Data!F$501</f>
        <v>50161.503060879026</v>
      </c>
      <c r="I351" s="5">
        <f t="shared" si="5"/>
        <v>-161.50306087902572</v>
      </c>
    </row>
    <row r="352" spans="1:9" x14ac:dyDescent="0.25">
      <c r="A352">
        <f>Data!A352</f>
        <v>350</v>
      </c>
      <c r="B352" s="4">
        <f>'Data with Vol Ests'!D$502*('Data with Vol Ests'!D352+('Data with Vol Ests'!D353-'Data with Vol Ests'!D352)*('Data with Vol Ests'!G$503/'Data with Vol Ests'!G353))/'Data with Vol Ests'!D352</f>
        <v>11080.306543338966</v>
      </c>
      <c r="C352" s="4">
        <f>'Data with Vol Ests'!I$502*('Data with Vol Ests'!I352+('Data with Vol Ests'!I353-'Data with Vol Ests'!I352)*('Data with Vol Ests'!L$503/'Data with Vol Ests'!L353))/'Data with Vol Ests'!I352</f>
        <v>4937.1095996230115</v>
      </c>
      <c r="D352" s="4">
        <f>'Data with Vol Ests'!N$502*('Data with Vol Ests'!N352+('Data with Vol Ests'!N353-'Data with Vol Ests'!N352)*('Data with Vol Ests'!Q$503/'Data with Vol Ests'!Q353))/'Data with Vol Ests'!N352</f>
        <v>4110.155783782001</v>
      </c>
      <c r="E352" s="4">
        <f>'Data with Vol Ests'!S$502*('Data with Vol Ests'!S352+('Data with Vol Ests'!S353-'Data with Vol Ests'!S352)*('Data with Vol Ests'!V$503/'Data with Vol Ests'!V353))/'Data with Vol Ests'!S352</f>
        <v>12076.559298137527</v>
      </c>
      <c r="G352" s="5">
        <f>$L$2*B352/Data!C$501+$M$2*C352/Data!D$501+$N$2*D352/Data!E$501+$O$2*E352/Data!F$501</f>
        <v>49710.850295301119</v>
      </c>
      <c r="I352" s="5">
        <f t="shared" si="5"/>
        <v>289.14970469888067</v>
      </c>
    </row>
    <row r="353" spans="1:9" x14ac:dyDescent="0.25">
      <c r="A353">
        <f>Data!A353</f>
        <v>351</v>
      </c>
      <c r="B353" s="4">
        <f>'Data with Vol Ests'!D$502*('Data with Vol Ests'!D353+('Data with Vol Ests'!D354-'Data with Vol Ests'!D353)*('Data with Vol Ests'!G$503/'Data with Vol Ests'!G354))/'Data with Vol Ests'!D353</f>
        <v>10940.704529235298</v>
      </c>
      <c r="C353" s="4">
        <f>'Data with Vol Ests'!I$502*('Data with Vol Ests'!I353+('Data with Vol Ests'!I354-'Data with Vol Ests'!I353)*('Data with Vol Ests'!L$503/'Data with Vol Ests'!L354))/'Data with Vol Ests'!I353</f>
        <v>5296.7398741126872</v>
      </c>
      <c r="D353" s="4">
        <f>'Data with Vol Ests'!N$502*('Data with Vol Ests'!N353+('Data with Vol Ests'!N354-'Data with Vol Ests'!N353)*('Data with Vol Ests'!Q$503/'Data with Vol Ests'!Q354))/'Data with Vol Ests'!N353</f>
        <v>4208.3942851895163</v>
      </c>
      <c r="E353" s="4">
        <f>'Data with Vol Ests'!S$502*('Data with Vol Ests'!S353+('Data with Vol Ests'!S354-'Data with Vol Ests'!S353)*('Data with Vol Ests'!V$503/'Data with Vol Ests'!V354))/'Data with Vol Ests'!S353</f>
        <v>11878.796622236676</v>
      </c>
      <c r="G353" s="5">
        <f>$L$2*B353/Data!C$501+$M$2*C353/Data!D$501+$N$2*D353/Data!E$501+$O$2*E353/Data!F$501</f>
        <v>50634.44235147618</v>
      </c>
      <c r="I353" s="5">
        <f t="shared" si="5"/>
        <v>-634.44235147618019</v>
      </c>
    </row>
    <row r="354" spans="1:9" x14ac:dyDescent="0.25">
      <c r="A354">
        <f>Data!A354</f>
        <v>352</v>
      </c>
      <c r="B354" s="4">
        <f>'Data with Vol Ests'!D$502*('Data with Vol Ests'!D354+('Data with Vol Ests'!D355-'Data with Vol Ests'!D354)*('Data with Vol Ests'!G$503/'Data with Vol Ests'!G355))/'Data with Vol Ests'!D354</f>
        <v>11266.256129876772</v>
      </c>
      <c r="C354" s="4">
        <f>'Data with Vol Ests'!I$502*('Data with Vol Ests'!I354+('Data with Vol Ests'!I355-'Data with Vol Ests'!I354)*('Data with Vol Ests'!L$503/'Data with Vol Ests'!L355))/'Data with Vol Ests'!I354</f>
        <v>5413.116710936396</v>
      </c>
      <c r="D354" s="4">
        <f>'Data with Vol Ests'!N$502*('Data with Vol Ests'!N354+('Data with Vol Ests'!N355-'Data with Vol Ests'!N354)*('Data with Vol Ests'!Q$503/'Data with Vol Ests'!Q355))/'Data with Vol Ests'!N354</f>
        <v>4405.7831288071166</v>
      </c>
      <c r="E354" s="4">
        <f>'Data with Vol Ests'!S$502*('Data with Vol Ests'!S354+('Data with Vol Ests'!S355-'Data with Vol Ests'!S354)*('Data with Vol Ests'!V$503/'Data with Vol Ests'!V355))/'Data with Vol Ests'!S354</f>
        <v>12009.866338717025</v>
      </c>
      <c r="G354" s="5">
        <f>$L$2*B354/Data!C$501+$M$2*C354/Data!D$501+$N$2*D354/Data!E$501+$O$2*E354/Data!F$501</f>
        <v>51919.774952971151</v>
      </c>
      <c r="I354" s="5">
        <f t="shared" si="5"/>
        <v>-1919.7749529711509</v>
      </c>
    </row>
    <row r="355" spans="1:9" x14ac:dyDescent="0.25">
      <c r="A355">
        <f>Data!A355</f>
        <v>353</v>
      </c>
      <c r="B355" s="4">
        <f>'Data with Vol Ests'!D$502*('Data with Vol Ests'!D355+('Data with Vol Ests'!D356-'Data with Vol Ests'!D355)*('Data with Vol Ests'!G$503/'Data with Vol Ests'!G356))/'Data with Vol Ests'!D355</f>
        <v>11245.537490021623</v>
      </c>
      <c r="C355" s="4">
        <f>'Data with Vol Ests'!I$502*('Data with Vol Ests'!I355+('Data with Vol Ests'!I356-'Data with Vol Ests'!I355)*('Data with Vol Ests'!L$503/'Data with Vol Ests'!L356))/'Data with Vol Ests'!I355</f>
        <v>5148.0063131341831</v>
      </c>
      <c r="D355" s="4">
        <f>'Data with Vol Ests'!N$502*('Data with Vol Ests'!N355+('Data with Vol Ests'!N356-'Data with Vol Ests'!N355)*('Data with Vol Ests'!Q$503/'Data with Vol Ests'!Q356))/'Data with Vol Ests'!N355</f>
        <v>4245.8004767488037</v>
      </c>
      <c r="E355" s="4">
        <f>'Data with Vol Ests'!S$502*('Data with Vol Ests'!S355+('Data with Vol Ests'!S356-'Data with Vol Ests'!S355)*('Data with Vol Ests'!V$503/'Data with Vol Ests'!V356))/'Data with Vol Ests'!S355</f>
        <v>12040.876854328155</v>
      </c>
      <c r="G355" s="5">
        <f>$L$2*B355/Data!C$501+$M$2*C355/Data!D$501+$N$2*D355/Data!E$501+$O$2*E355/Data!F$501</f>
        <v>50769.798276788162</v>
      </c>
      <c r="I355" s="5">
        <f t="shared" si="5"/>
        <v>-769.79827678816218</v>
      </c>
    </row>
    <row r="356" spans="1:9" x14ac:dyDescent="0.25">
      <c r="A356">
        <f>Data!A356</f>
        <v>354</v>
      </c>
      <c r="B356" s="4">
        <f>'Data with Vol Ests'!D$502*('Data with Vol Ests'!D356+('Data with Vol Ests'!D357-'Data with Vol Ests'!D356)*('Data with Vol Ests'!G$503/'Data with Vol Ests'!G357))/'Data with Vol Ests'!D356</f>
        <v>10806.701199593756</v>
      </c>
      <c r="C356" s="4">
        <f>'Data with Vol Ests'!I$502*('Data with Vol Ests'!I356+('Data with Vol Ests'!I357-'Data with Vol Ests'!I356)*('Data with Vol Ests'!L$503/'Data with Vol Ests'!L357))/'Data with Vol Ests'!I356</f>
        <v>5195.6089072044879</v>
      </c>
      <c r="D356" s="4">
        <f>'Data with Vol Ests'!N$502*('Data with Vol Ests'!N356+('Data with Vol Ests'!N357-'Data with Vol Ests'!N356)*('Data with Vol Ests'!Q$503/'Data with Vol Ests'!Q357))/'Data with Vol Ests'!N356</f>
        <v>4231.1916852042195</v>
      </c>
      <c r="E356" s="4">
        <f>'Data with Vol Ests'!S$502*('Data with Vol Ests'!S356+('Data with Vol Ests'!S357-'Data with Vol Ests'!S356)*('Data with Vol Ests'!V$503/'Data with Vol Ests'!V357))/'Data with Vol Ests'!S356</f>
        <v>12438.548223752001</v>
      </c>
      <c r="G356" s="5">
        <f>$L$2*B356/Data!C$501+$M$2*C356/Data!D$501+$N$2*D356/Data!E$501+$O$2*E356/Data!F$501</f>
        <v>50961.405830978838</v>
      </c>
      <c r="I356" s="5">
        <f t="shared" si="5"/>
        <v>-961.40583097883791</v>
      </c>
    </row>
    <row r="357" spans="1:9" x14ac:dyDescent="0.25">
      <c r="A357">
        <f>Data!A357</f>
        <v>355</v>
      </c>
      <c r="B357" s="4">
        <f>'Data with Vol Ests'!D$502*('Data with Vol Ests'!D357+('Data with Vol Ests'!D358-'Data with Vol Ests'!D357)*('Data with Vol Ests'!G$503/'Data with Vol Ests'!G358))/'Data with Vol Ests'!D357</f>
        <v>10986.25267749603</v>
      </c>
      <c r="C357" s="4">
        <f>'Data with Vol Ests'!I$502*('Data with Vol Ests'!I357+('Data with Vol Ests'!I358-'Data with Vol Ests'!I357)*('Data with Vol Ests'!L$503/'Data with Vol Ests'!L358))/'Data with Vol Ests'!I357</f>
        <v>5027.8406597793182</v>
      </c>
      <c r="D357" s="4">
        <f>'Data with Vol Ests'!N$502*('Data with Vol Ests'!N357+('Data with Vol Ests'!N358-'Data with Vol Ests'!N357)*('Data with Vol Ests'!Q$503/'Data with Vol Ests'!Q358))/'Data with Vol Ests'!N357</f>
        <v>4104.2886468562192</v>
      </c>
      <c r="E357" s="4">
        <f>'Data with Vol Ests'!S$502*('Data with Vol Ests'!S357+('Data with Vol Ests'!S358-'Data with Vol Ests'!S357)*('Data with Vol Ests'!V$503/'Data with Vol Ests'!V358))/'Data with Vol Ests'!S357</f>
        <v>12003.865683613561</v>
      </c>
      <c r="G357" s="5">
        <f>$L$2*B357/Data!C$501+$M$2*C357/Data!D$501+$N$2*D357/Data!E$501+$O$2*E357/Data!F$501</f>
        <v>49786.788584976006</v>
      </c>
      <c r="I357" s="5">
        <f t="shared" si="5"/>
        <v>213.21141502399405</v>
      </c>
    </row>
    <row r="358" spans="1:9" x14ac:dyDescent="0.25">
      <c r="A358">
        <f>Data!A358</f>
        <v>356</v>
      </c>
      <c r="B358" s="4">
        <f>'Data with Vol Ests'!D$502*('Data with Vol Ests'!D358+('Data with Vol Ests'!D359-'Data with Vol Ests'!D358)*('Data with Vol Ests'!G$503/'Data with Vol Ests'!G359))/'Data with Vol Ests'!D358</f>
        <v>11008.151678483919</v>
      </c>
      <c r="C358" s="4">
        <f>'Data with Vol Ests'!I$502*('Data with Vol Ests'!I358+('Data with Vol Ests'!I359-'Data with Vol Ests'!I358)*('Data with Vol Ests'!L$503/'Data with Vol Ests'!L359))/'Data with Vol Ests'!I358</f>
        <v>5535.1602010426177</v>
      </c>
      <c r="D358" s="4">
        <f>'Data with Vol Ests'!N$502*('Data with Vol Ests'!N358+('Data with Vol Ests'!N359-'Data with Vol Ests'!N358)*('Data with Vol Ests'!Q$503/'Data with Vol Ests'!Q359))/'Data with Vol Ests'!N358</f>
        <v>4392.2841824579582</v>
      </c>
      <c r="E358" s="4">
        <f>'Data with Vol Ests'!S$502*('Data with Vol Ests'!S358+('Data with Vol Ests'!S359-'Data with Vol Ests'!S358)*('Data with Vol Ests'!V$503/'Data with Vol Ests'!V359))/'Data with Vol Ests'!S358</f>
        <v>12103.800258817637</v>
      </c>
      <c r="G358" s="5">
        <f>$L$2*B358/Data!C$501+$M$2*C358/Data!D$501+$N$2*D358/Data!E$501+$O$2*E358/Data!F$501</f>
        <v>52124.101048516575</v>
      </c>
      <c r="I358" s="5">
        <f t="shared" si="5"/>
        <v>-2124.1010485165752</v>
      </c>
    </row>
    <row r="359" spans="1:9" x14ac:dyDescent="0.25">
      <c r="A359">
        <f>Data!A359</f>
        <v>357</v>
      </c>
      <c r="B359" s="4">
        <f>'Data with Vol Ests'!D$502*('Data with Vol Ests'!D359+('Data with Vol Ests'!D360-'Data with Vol Ests'!D359)*('Data with Vol Ests'!G$503/'Data with Vol Ests'!G360))/'Data with Vol Ests'!D359</f>
        <v>11137.804434637079</v>
      </c>
      <c r="C359" s="4">
        <f>'Data with Vol Ests'!I$502*('Data with Vol Ests'!I359+('Data with Vol Ests'!I360-'Data with Vol Ests'!I359)*('Data with Vol Ests'!L$503/'Data with Vol Ests'!L360))/'Data with Vol Ests'!I359</f>
        <v>5078.5845448293521</v>
      </c>
      <c r="D359" s="4">
        <f>'Data with Vol Ests'!N$502*('Data with Vol Ests'!N359+('Data with Vol Ests'!N360-'Data with Vol Ests'!N359)*('Data with Vol Ests'!Q$503/'Data with Vol Ests'!Q360))/'Data with Vol Ests'!N359</f>
        <v>4125.1113150954889</v>
      </c>
      <c r="E359" s="4">
        <f>'Data with Vol Ests'!S$502*('Data with Vol Ests'!S359+('Data with Vol Ests'!S360-'Data with Vol Ests'!S359)*('Data with Vol Ests'!V$503/'Data with Vol Ests'!V360))/'Data with Vol Ests'!S359</f>
        <v>11674.919900430603</v>
      </c>
      <c r="G359" s="5">
        <f>$L$2*B359/Data!C$501+$M$2*C359/Data!D$501+$N$2*D359/Data!E$501+$O$2*E359/Data!F$501</f>
        <v>49719.492998820213</v>
      </c>
      <c r="I359" s="5">
        <f t="shared" si="5"/>
        <v>280.50700117978704</v>
      </c>
    </row>
    <row r="360" spans="1:9" x14ac:dyDescent="0.25">
      <c r="A360">
        <f>Data!A360</f>
        <v>358</v>
      </c>
      <c r="B360" s="4">
        <f>'Data with Vol Ests'!D$502*('Data with Vol Ests'!D360+('Data with Vol Ests'!D361-'Data with Vol Ests'!D360)*('Data with Vol Ests'!G$503/'Data with Vol Ests'!G361))/'Data with Vol Ests'!D360</f>
        <v>10837.766156071759</v>
      </c>
      <c r="C360" s="4">
        <f>'Data with Vol Ests'!I$502*('Data with Vol Ests'!I360+('Data with Vol Ests'!I361-'Data with Vol Ests'!I360)*('Data with Vol Ests'!L$503/'Data with Vol Ests'!L361))/'Data with Vol Ests'!I360</f>
        <v>5262.2203918344794</v>
      </c>
      <c r="D360" s="4">
        <f>'Data with Vol Ests'!N$502*('Data with Vol Ests'!N360+('Data with Vol Ests'!N361-'Data with Vol Ests'!N360)*('Data with Vol Ests'!Q$503/'Data with Vol Ests'!Q361))/'Data with Vol Ests'!N360</f>
        <v>4293.2910907994383</v>
      </c>
      <c r="E360" s="4">
        <f>'Data with Vol Ests'!S$502*('Data with Vol Ests'!S360+('Data with Vol Ests'!S361-'Data with Vol Ests'!S360)*('Data with Vol Ests'!V$503/'Data with Vol Ests'!V361))/'Data with Vol Ests'!S360</f>
        <v>12286.934164531385</v>
      </c>
      <c r="G360" s="5">
        <f>$L$2*B360/Data!C$501+$M$2*C360/Data!D$501+$N$2*D360/Data!E$501+$O$2*E360/Data!F$501</f>
        <v>51149.396690514746</v>
      </c>
      <c r="I360" s="5">
        <f t="shared" si="5"/>
        <v>-1149.3966905147463</v>
      </c>
    </row>
    <row r="361" spans="1:9" x14ac:dyDescent="0.25">
      <c r="A361">
        <f>Data!A361</f>
        <v>359</v>
      </c>
      <c r="B361" s="4">
        <f>'Data with Vol Ests'!D$502*('Data with Vol Ests'!D361+('Data with Vol Ests'!D362-'Data with Vol Ests'!D361)*('Data with Vol Ests'!G$503/'Data with Vol Ests'!G362))/'Data with Vol Ests'!D361</f>
        <v>11148.571797642597</v>
      </c>
      <c r="C361" s="4">
        <f>'Data with Vol Ests'!I$502*('Data with Vol Ests'!I361+('Data with Vol Ests'!I362-'Data with Vol Ests'!I361)*('Data with Vol Ests'!L$503/'Data with Vol Ests'!L362))/'Data with Vol Ests'!I361</f>
        <v>5119.8211040355473</v>
      </c>
      <c r="D361" s="4">
        <f>'Data with Vol Ests'!N$502*('Data with Vol Ests'!N361+('Data with Vol Ests'!N362-'Data with Vol Ests'!N361)*('Data with Vol Ests'!Q$503/'Data with Vol Ests'!Q362))/'Data with Vol Ests'!N361</f>
        <v>4175.9954220011205</v>
      </c>
      <c r="E361" s="4">
        <f>'Data with Vol Ests'!S$502*('Data with Vol Ests'!S361+('Data with Vol Ests'!S362-'Data with Vol Ests'!S361)*('Data with Vol Ests'!V$503/'Data with Vol Ests'!V362))/'Data with Vol Ests'!S361</f>
        <v>11872.404847897655</v>
      </c>
      <c r="G361" s="5">
        <f>$L$2*B361/Data!C$501+$M$2*C361/Data!D$501+$N$2*D361/Data!E$501+$O$2*E361/Data!F$501</f>
        <v>50219.009658660063</v>
      </c>
      <c r="I361" s="5">
        <f t="shared" si="5"/>
        <v>-219.009658660063</v>
      </c>
    </row>
    <row r="362" spans="1:9" x14ac:dyDescent="0.25">
      <c r="A362">
        <f>Data!A362</f>
        <v>360</v>
      </c>
      <c r="B362" s="4">
        <f>'Data with Vol Ests'!D$502*('Data with Vol Ests'!D362+('Data with Vol Ests'!D363-'Data with Vol Ests'!D362)*('Data with Vol Ests'!G$503/'Data with Vol Ests'!G363))/'Data with Vol Ests'!D362</f>
        <v>11269.873212648585</v>
      </c>
      <c r="C362" s="4">
        <f>'Data with Vol Ests'!I$502*('Data with Vol Ests'!I362+('Data with Vol Ests'!I363-'Data with Vol Ests'!I362)*('Data with Vol Ests'!L$503/'Data with Vol Ests'!L363))/'Data with Vol Ests'!I362</f>
        <v>5404.1111633452447</v>
      </c>
      <c r="D362" s="4">
        <f>'Data with Vol Ests'!N$502*('Data with Vol Ests'!N362+('Data with Vol Ests'!N363-'Data with Vol Ests'!N362)*('Data with Vol Ests'!Q$503/'Data with Vol Ests'!Q363))/'Data with Vol Ests'!N362</f>
        <v>4373.8265113573607</v>
      </c>
      <c r="E362" s="4">
        <f>'Data with Vol Ests'!S$502*('Data with Vol Ests'!S362+('Data with Vol Ests'!S363-'Data with Vol Ests'!S362)*('Data with Vol Ests'!V$503/'Data with Vol Ests'!V363))/'Data with Vol Ests'!S362</f>
        <v>12316.708088869376</v>
      </c>
      <c r="G362" s="5">
        <f>$L$2*B362/Data!C$501+$M$2*C362/Data!D$501+$N$2*D362/Data!E$501+$O$2*E362/Data!F$501</f>
        <v>52198.849436429751</v>
      </c>
      <c r="I362" s="5">
        <f t="shared" si="5"/>
        <v>-2198.8494364297512</v>
      </c>
    </row>
    <row r="363" spans="1:9" x14ac:dyDescent="0.25">
      <c r="A363">
        <f>Data!A363</f>
        <v>361</v>
      </c>
      <c r="B363" s="4">
        <f>'Data with Vol Ests'!D$502*('Data with Vol Ests'!D363+('Data with Vol Ests'!D364-'Data with Vol Ests'!D363)*('Data with Vol Ests'!G$503/'Data with Vol Ests'!G364))/'Data with Vol Ests'!D363</f>
        <v>11169.091174405547</v>
      </c>
      <c r="C363" s="4">
        <f>'Data with Vol Ests'!I$502*('Data with Vol Ests'!I363+('Data with Vol Ests'!I364-'Data with Vol Ests'!I363)*('Data with Vol Ests'!L$503/'Data with Vol Ests'!L364))/'Data with Vol Ests'!I363</f>
        <v>5355.1247964247677</v>
      </c>
      <c r="D363" s="4">
        <f>'Data with Vol Ests'!N$502*('Data with Vol Ests'!N363+('Data with Vol Ests'!N364-'Data with Vol Ests'!N363)*('Data with Vol Ests'!Q$503/'Data with Vol Ests'!Q364))/'Data with Vol Ests'!N363</f>
        <v>4308.3471970963265</v>
      </c>
      <c r="E363" s="4">
        <f>'Data with Vol Ests'!S$502*('Data with Vol Ests'!S363+('Data with Vol Ests'!S364-'Data with Vol Ests'!S363)*('Data with Vol Ests'!V$503/'Data with Vol Ests'!V364))/'Data with Vol Ests'!S363</f>
        <v>11942.680120543111</v>
      </c>
      <c r="G363" s="5">
        <f>$L$2*B363/Data!C$501+$M$2*C363/Data!D$501+$N$2*D363/Data!E$501+$O$2*E363/Data!F$501</f>
        <v>51339.310672665539</v>
      </c>
      <c r="I363" s="5">
        <f t="shared" si="5"/>
        <v>-1339.3106726655387</v>
      </c>
    </row>
    <row r="364" spans="1:9" x14ac:dyDescent="0.25">
      <c r="A364">
        <f>Data!A364</f>
        <v>362</v>
      </c>
      <c r="B364" s="4">
        <f>'Data with Vol Ests'!D$502*('Data with Vol Ests'!D364+('Data with Vol Ests'!D365-'Data with Vol Ests'!D364)*('Data with Vol Ests'!G$503/'Data with Vol Ests'!G365))/'Data with Vol Ests'!D364</f>
        <v>11034.036330539788</v>
      </c>
      <c r="C364" s="4">
        <f>'Data with Vol Ests'!I$502*('Data with Vol Ests'!I364+('Data with Vol Ests'!I365-'Data with Vol Ests'!I364)*('Data with Vol Ests'!L$503/'Data with Vol Ests'!L365))/'Data with Vol Ests'!I364</f>
        <v>5177.4268870639407</v>
      </c>
      <c r="D364" s="4">
        <f>'Data with Vol Ests'!N$502*('Data with Vol Ests'!N364+('Data with Vol Ests'!N365-'Data with Vol Ests'!N364)*('Data with Vol Ests'!Q$503/'Data with Vol Ests'!Q365))/'Data with Vol Ests'!N364</f>
        <v>4220.2470152737933</v>
      </c>
      <c r="E364" s="4">
        <f>'Data with Vol Ests'!S$502*('Data with Vol Ests'!S364+('Data with Vol Ests'!S365-'Data with Vol Ests'!S364)*('Data with Vol Ests'!V$503/'Data with Vol Ests'!V365))/'Data with Vol Ests'!S364</f>
        <v>12161.028683453957</v>
      </c>
      <c r="G364" s="5">
        <f>$L$2*B364/Data!C$501+$M$2*C364/Data!D$501+$N$2*D364/Data!E$501+$O$2*E364/Data!F$501</f>
        <v>50747.683522644795</v>
      </c>
      <c r="I364" s="5">
        <f t="shared" si="5"/>
        <v>-747.68352264479472</v>
      </c>
    </row>
    <row r="365" spans="1:9" x14ac:dyDescent="0.25">
      <c r="A365">
        <f>Data!A365</f>
        <v>363</v>
      </c>
      <c r="B365" s="4">
        <f>'Data with Vol Ests'!D$502*('Data with Vol Ests'!D365+('Data with Vol Ests'!D366-'Data with Vol Ests'!D365)*('Data with Vol Ests'!G$503/'Data with Vol Ests'!G366))/'Data with Vol Ests'!D365</f>
        <v>10876.600612408507</v>
      </c>
      <c r="C365" s="4">
        <f>'Data with Vol Ests'!I$502*('Data with Vol Ests'!I365+('Data with Vol Ests'!I366-'Data with Vol Ests'!I365)*('Data with Vol Ests'!L$503/'Data with Vol Ests'!L366))/'Data with Vol Ests'!I365</f>
        <v>4985.7324794175447</v>
      </c>
      <c r="D365" s="4">
        <f>'Data with Vol Ests'!N$502*('Data with Vol Ests'!N365+('Data with Vol Ests'!N366-'Data with Vol Ests'!N365)*('Data with Vol Ests'!Q$503/'Data with Vol Ests'!Q366))/'Data with Vol Ests'!N365</f>
        <v>4059.1996596300837</v>
      </c>
      <c r="E365" s="4">
        <f>'Data with Vol Ests'!S$502*('Data with Vol Ests'!S365+('Data with Vol Ests'!S366-'Data with Vol Ests'!S365)*('Data with Vol Ests'!V$503/'Data with Vol Ests'!V366))/'Data with Vol Ests'!S365</f>
        <v>11926.246062308155</v>
      </c>
      <c r="G365" s="5">
        <f>$L$2*B365/Data!C$501+$M$2*C365/Data!D$501+$N$2*D365/Data!E$501+$O$2*E365/Data!F$501</f>
        <v>49355.85262311071</v>
      </c>
      <c r="I365" s="5">
        <f t="shared" si="5"/>
        <v>644.14737688929017</v>
      </c>
    </row>
    <row r="366" spans="1:9" x14ac:dyDescent="0.25">
      <c r="A366">
        <f>Data!A366</f>
        <v>364</v>
      </c>
      <c r="B366" s="4">
        <f>'Data with Vol Ests'!D$502*('Data with Vol Ests'!D366+('Data with Vol Ests'!D367-'Data with Vol Ests'!D366)*('Data with Vol Ests'!G$503/'Data with Vol Ests'!G367))/'Data with Vol Ests'!D366</f>
        <v>10605.57172126419</v>
      </c>
      <c r="C366" s="4">
        <f>'Data with Vol Ests'!I$502*('Data with Vol Ests'!I366+('Data with Vol Ests'!I367-'Data with Vol Ests'!I366)*('Data with Vol Ests'!L$503/'Data with Vol Ests'!L367))/'Data with Vol Ests'!I366</f>
        <v>5042.1538791961948</v>
      </c>
      <c r="D366" s="4">
        <f>'Data with Vol Ests'!N$502*('Data with Vol Ests'!N366+('Data with Vol Ests'!N367-'Data with Vol Ests'!N366)*('Data with Vol Ests'!Q$503/'Data with Vol Ests'!Q367))/'Data with Vol Ests'!N366</f>
        <v>4105.8937625144599</v>
      </c>
      <c r="E366" s="4">
        <f>'Data with Vol Ests'!S$502*('Data with Vol Ests'!S366+('Data with Vol Ests'!S367-'Data with Vol Ests'!S366)*('Data with Vol Ests'!V$503/'Data with Vol Ests'!V367))/'Data with Vol Ests'!S366</f>
        <v>11749.153637356996</v>
      </c>
      <c r="G366" s="5">
        <f>$L$2*B366/Data!C$501+$M$2*C366/Data!D$501+$N$2*D366/Data!E$501+$O$2*E366/Data!F$501</f>
        <v>49165.793922271238</v>
      </c>
      <c r="I366" s="5">
        <f t="shared" si="5"/>
        <v>834.20607772876247</v>
      </c>
    </row>
    <row r="367" spans="1:9" x14ac:dyDescent="0.25">
      <c r="A367">
        <f>Data!A367</f>
        <v>365</v>
      </c>
      <c r="B367" s="4">
        <f>'Data with Vol Ests'!D$502*('Data with Vol Ests'!D367+('Data with Vol Ests'!D368-'Data with Vol Ests'!D367)*('Data with Vol Ests'!G$503/'Data with Vol Ests'!G368))/'Data with Vol Ests'!D367</f>
        <v>11012.352466962075</v>
      </c>
      <c r="C367" s="4">
        <f>'Data with Vol Ests'!I$502*('Data with Vol Ests'!I367+('Data with Vol Ests'!I368-'Data with Vol Ests'!I367)*('Data with Vol Ests'!L$503/'Data with Vol Ests'!L368))/'Data with Vol Ests'!I367</f>
        <v>5068.4313958352695</v>
      </c>
      <c r="D367" s="4">
        <f>'Data with Vol Ests'!N$502*('Data with Vol Ests'!N367+('Data with Vol Ests'!N368-'Data with Vol Ests'!N367)*('Data with Vol Ests'!Q$503/'Data with Vol Ests'!Q368))/'Data with Vol Ests'!N367</f>
        <v>4146.8806573744851</v>
      </c>
      <c r="E367" s="4">
        <f>'Data with Vol Ests'!S$502*('Data with Vol Ests'!S367+('Data with Vol Ests'!S368-'Data with Vol Ests'!S367)*('Data with Vol Ests'!V$503/'Data with Vol Ests'!V368))/'Data with Vol Ests'!S367</f>
        <v>11508.252178228069</v>
      </c>
      <c r="G367" s="5">
        <f>$L$2*B367/Data!C$501+$M$2*C367/Data!D$501+$N$2*D367/Data!E$501+$O$2*E367/Data!F$501</f>
        <v>49420.267639500496</v>
      </c>
      <c r="I367" s="5">
        <f t="shared" si="5"/>
        <v>579.73236049950356</v>
      </c>
    </row>
    <row r="368" spans="1:9" x14ac:dyDescent="0.25">
      <c r="A368">
        <f>Data!A368</f>
        <v>366</v>
      </c>
      <c r="B368" s="4">
        <f>'Data with Vol Ests'!D$502*('Data with Vol Ests'!D368+('Data with Vol Ests'!D369-'Data with Vol Ests'!D368)*('Data with Vol Ests'!G$503/'Data with Vol Ests'!G369))/'Data with Vol Ests'!D368</f>
        <v>10962.701221605064</v>
      </c>
      <c r="C368" s="4">
        <f>'Data with Vol Ests'!I$502*('Data with Vol Ests'!I368+('Data with Vol Ests'!I369-'Data with Vol Ests'!I368)*('Data with Vol Ests'!L$503/'Data with Vol Ests'!L369))/'Data with Vol Ests'!I368</f>
        <v>5093.4150256032381</v>
      </c>
      <c r="D368" s="4">
        <f>'Data with Vol Ests'!N$502*('Data with Vol Ests'!N368+('Data with Vol Ests'!N369-'Data with Vol Ests'!N368)*('Data with Vol Ests'!Q$503/'Data with Vol Ests'!Q369))/'Data with Vol Ests'!N368</f>
        <v>4111.0647195981401</v>
      </c>
      <c r="E368" s="4">
        <f>'Data with Vol Ests'!S$502*('Data with Vol Ests'!S368+('Data with Vol Ests'!S369-'Data with Vol Ests'!S368)*('Data with Vol Ests'!V$503/'Data with Vol Ests'!V369))/'Data with Vol Ests'!S368</f>
        <v>12006.606014086488</v>
      </c>
      <c r="G368" s="5">
        <f>$L$2*B368/Data!C$501+$M$2*C368/Data!D$501+$N$2*D368/Data!E$501+$O$2*E368/Data!F$501</f>
        <v>49977.926197742745</v>
      </c>
      <c r="I368" s="5">
        <f t="shared" si="5"/>
        <v>22.073802257255011</v>
      </c>
    </row>
    <row r="369" spans="1:9" x14ac:dyDescent="0.25">
      <c r="A369">
        <f>Data!A369</f>
        <v>367</v>
      </c>
      <c r="B369" s="4">
        <f>'Data with Vol Ests'!D$502*('Data with Vol Ests'!D369+('Data with Vol Ests'!D370-'Data with Vol Ests'!D369)*('Data with Vol Ests'!G$503/'Data with Vol Ests'!G370))/'Data with Vol Ests'!D369</f>
        <v>11077.216005876066</v>
      </c>
      <c r="C369" s="4">
        <f>'Data with Vol Ests'!I$502*('Data with Vol Ests'!I369+('Data with Vol Ests'!I370-'Data with Vol Ests'!I369)*('Data with Vol Ests'!L$503/'Data with Vol Ests'!L370))/'Data with Vol Ests'!I369</f>
        <v>5380.082583192976</v>
      </c>
      <c r="D369" s="4">
        <f>'Data with Vol Ests'!N$502*('Data with Vol Ests'!N369+('Data with Vol Ests'!N370-'Data with Vol Ests'!N369)*('Data with Vol Ests'!Q$503/'Data with Vol Ests'!Q370))/'Data with Vol Ests'!N369</f>
        <v>4370.3983701525385</v>
      </c>
      <c r="E369" s="4">
        <f>'Data with Vol Ests'!S$502*('Data with Vol Ests'!S369+('Data with Vol Ests'!S370-'Data with Vol Ests'!S369)*('Data with Vol Ests'!V$503/'Data with Vol Ests'!V370))/'Data with Vol Ests'!S369</f>
        <v>11990.407368709313</v>
      </c>
      <c r="G369" s="5">
        <f>$L$2*B369/Data!C$501+$M$2*C369/Data!D$501+$N$2*D369/Data!E$501+$O$2*E369/Data!F$501</f>
        <v>51537.809621383261</v>
      </c>
      <c r="I369" s="5">
        <f t="shared" si="5"/>
        <v>-1537.8096213832614</v>
      </c>
    </row>
    <row r="370" spans="1:9" x14ac:dyDescent="0.25">
      <c r="A370">
        <f>Data!A370</f>
        <v>368</v>
      </c>
      <c r="B370" s="4">
        <f>'Data with Vol Ests'!D$502*('Data with Vol Ests'!D370+('Data with Vol Ests'!D371-'Data with Vol Ests'!D370)*('Data with Vol Ests'!G$503/'Data with Vol Ests'!G371))/'Data with Vol Ests'!D370</f>
        <v>10731.701880715913</v>
      </c>
      <c r="C370" s="4">
        <f>'Data with Vol Ests'!I$502*('Data with Vol Ests'!I370+('Data with Vol Ests'!I371-'Data with Vol Ests'!I370)*('Data with Vol Ests'!L$503/'Data with Vol Ests'!L371))/'Data with Vol Ests'!I370</f>
        <v>5014.2434627596094</v>
      </c>
      <c r="D370" s="4">
        <f>'Data with Vol Ests'!N$502*('Data with Vol Ests'!N370+('Data with Vol Ests'!N371-'Data with Vol Ests'!N370)*('Data with Vol Ests'!Q$503/'Data with Vol Ests'!Q371))/'Data with Vol Ests'!N370</f>
        <v>4089.7419076503102</v>
      </c>
      <c r="E370" s="4">
        <f>'Data with Vol Ests'!S$502*('Data with Vol Ests'!S370+('Data with Vol Ests'!S371-'Data with Vol Ests'!S370)*('Data with Vol Ests'!V$503/'Data with Vol Ests'!V371))/'Data with Vol Ests'!S370</f>
        <v>12210.354311099763</v>
      </c>
      <c r="G370" s="5">
        <f>$L$2*B370/Data!C$501+$M$2*C370/Data!D$501+$N$2*D370/Data!E$501+$O$2*E370/Data!F$501</f>
        <v>49731.920734716623</v>
      </c>
      <c r="I370" s="5">
        <f t="shared" si="5"/>
        <v>268.07926528337703</v>
      </c>
    </row>
    <row r="371" spans="1:9" x14ac:dyDescent="0.25">
      <c r="A371">
        <f>Data!A371</f>
        <v>369</v>
      </c>
      <c r="B371" s="4">
        <f>'Data with Vol Ests'!D$502*('Data with Vol Ests'!D371+('Data with Vol Ests'!D372-'Data with Vol Ests'!D371)*('Data with Vol Ests'!G$503/'Data with Vol Ests'!G372))/'Data with Vol Ests'!D371</f>
        <v>10822.853877565365</v>
      </c>
      <c r="C371" s="4">
        <f>'Data with Vol Ests'!I$502*('Data with Vol Ests'!I371+('Data with Vol Ests'!I372-'Data with Vol Ests'!I371)*('Data with Vol Ests'!L$503/'Data with Vol Ests'!L372))/'Data with Vol Ests'!I371</f>
        <v>5055.6212856170523</v>
      </c>
      <c r="D371" s="4">
        <f>'Data with Vol Ests'!N$502*('Data with Vol Ests'!N371+('Data with Vol Ests'!N372-'Data with Vol Ests'!N371)*('Data with Vol Ests'!Q$503/'Data with Vol Ests'!Q372))/'Data with Vol Ests'!N371</f>
        <v>4121.55759009337</v>
      </c>
      <c r="E371" s="4">
        <f>'Data with Vol Ests'!S$502*('Data with Vol Ests'!S371+('Data with Vol Ests'!S372-'Data with Vol Ests'!S371)*('Data with Vol Ests'!V$503/'Data with Vol Ests'!V372))/'Data with Vol Ests'!S371</f>
        <v>11645.029776218555</v>
      </c>
      <c r="G371" s="5">
        <f>$L$2*B371/Data!C$501+$M$2*C371/Data!D$501+$N$2*D371/Data!E$501+$O$2*E371/Data!F$501</f>
        <v>49315.307958228019</v>
      </c>
      <c r="I371" s="5">
        <f t="shared" si="5"/>
        <v>684.69204177198117</v>
      </c>
    </row>
    <row r="372" spans="1:9" x14ac:dyDescent="0.25">
      <c r="A372">
        <f>Data!A372</f>
        <v>370</v>
      </c>
      <c r="B372" s="4">
        <f>'Data with Vol Ests'!D$502*('Data with Vol Ests'!D372+('Data with Vol Ests'!D373-'Data with Vol Ests'!D372)*('Data with Vol Ests'!G$503/'Data with Vol Ests'!G373))/'Data with Vol Ests'!D372</f>
        <v>10810.780001565588</v>
      </c>
      <c r="C372" s="4">
        <f>'Data with Vol Ests'!I$502*('Data with Vol Ests'!I372+('Data with Vol Ests'!I373-'Data with Vol Ests'!I372)*('Data with Vol Ests'!L$503/'Data with Vol Ests'!L373))/'Data with Vol Ests'!I372</f>
        <v>5041.3851502098505</v>
      </c>
      <c r="D372" s="4">
        <f>'Data with Vol Ests'!N$502*('Data with Vol Ests'!N372+('Data with Vol Ests'!N373-'Data with Vol Ests'!N372)*('Data with Vol Ests'!Q$503/'Data with Vol Ests'!Q373))/'Data with Vol Ests'!N372</f>
        <v>4131.2241709747495</v>
      </c>
      <c r="E372" s="4">
        <f>'Data with Vol Ests'!S$502*('Data with Vol Ests'!S372+('Data with Vol Ests'!S373-'Data with Vol Ests'!S372)*('Data with Vol Ests'!V$503/'Data with Vol Ests'!V373))/'Data with Vol Ests'!S372</f>
        <v>11799.580177599517</v>
      </c>
      <c r="G372" s="5">
        <f>$L$2*B372/Data!C$501+$M$2*C372/Data!D$501+$N$2*D372/Data!E$501+$O$2*E372/Data!F$501</f>
        <v>49477.094722351787</v>
      </c>
      <c r="I372" s="5">
        <f t="shared" si="5"/>
        <v>522.90527764821309</v>
      </c>
    </row>
    <row r="373" spans="1:9" x14ac:dyDescent="0.25">
      <c r="A373">
        <f>Data!A373</f>
        <v>371</v>
      </c>
      <c r="B373" s="4">
        <f>'Data with Vol Ests'!D$502*('Data with Vol Ests'!D373+('Data with Vol Ests'!D374-'Data with Vol Ests'!D373)*('Data with Vol Ests'!G$503/'Data with Vol Ests'!G374))/'Data with Vol Ests'!D373</f>
        <v>11602.510661808861</v>
      </c>
      <c r="C373" s="4">
        <f>'Data with Vol Ests'!I$502*('Data with Vol Ests'!I373+('Data with Vol Ests'!I374-'Data with Vol Ests'!I373)*('Data with Vol Ests'!L$503/'Data with Vol Ests'!L374))/'Data with Vol Ests'!I373</f>
        <v>5335.3725801702703</v>
      </c>
      <c r="D373" s="4">
        <f>'Data with Vol Ests'!N$502*('Data with Vol Ests'!N373+('Data with Vol Ests'!N374-'Data with Vol Ests'!N373)*('Data with Vol Ests'!Q$503/'Data with Vol Ests'!Q374))/'Data with Vol Ests'!N373</f>
        <v>4342.4544521512498</v>
      </c>
      <c r="E373" s="4">
        <f>'Data with Vol Ests'!S$502*('Data with Vol Ests'!S373+('Data with Vol Ests'!S374-'Data with Vol Ests'!S373)*('Data with Vol Ests'!V$503/'Data with Vol Ests'!V374))/'Data with Vol Ests'!S373</f>
        <v>12114.401928490954</v>
      </c>
      <c r="G373" s="5">
        <f>$L$2*B373/Data!C$501+$M$2*C373/Data!D$501+$N$2*D373/Data!E$501+$O$2*E373/Data!F$501</f>
        <v>51977.055615023615</v>
      </c>
      <c r="I373" s="5">
        <f t="shared" si="5"/>
        <v>-1977.0556150236152</v>
      </c>
    </row>
    <row r="374" spans="1:9" x14ac:dyDescent="0.25">
      <c r="A374">
        <f>Data!A374</f>
        <v>372</v>
      </c>
      <c r="B374" s="4">
        <f>'Data with Vol Ests'!D$502*('Data with Vol Ests'!D374+('Data with Vol Ests'!D375-'Data with Vol Ests'!D374)*('Data with Vol Ests'!G$503/'Data with Vol Ests'!G375))/'Data with Vol Ests'!D374</f>
        <v>10964.8981296886</v>
      </c>
      <c r="C374" s="4">
        <f>'Data with Vol Ests'!I$502*('Data with Vol Ests'!I374+('Data with Vol Ests'!I375-'Data with Vol Ests'!I374)*('Data with Vol Ests'!L$503/'Data with Vol Ests'!L375))/'Data with Vol Ests'!I374</f>
        <v>5393.5437603339105</v>
      </c>
      <c r="D374" s="4">
        <f>'Data with Vol Ests'!N$502*('Data with Vol Ests'!N374+('Data with Vol Ests'!N375-'Data with Vol Ests'!N374)*('Data with Vol Ests'!Q$503/'Data with Vol Ests'!Q375))/'Data with Vol Ests'!N374</f>
        <v>4359.1554305829295</v>
      </c>
      <c r="E374" s="4">
        <f>'Data with Vol Ests'!S$502*('Data with Vol Ests'!S374+('Data with Vol Ests'!S375-'Data with Vol Ests'!S374)*('Data with Vol Ests'!V$503/'Data with Vol Ests'!V375))/'Data with Vol Ests'!S374</f>
        <v>12185.049687550869</v>
      </c>
      <c r="G374" s="5">
        <f>$L$2*B374/Data!C$501+$M$2*C374/Data!D$501+$N$2*D374/Data!E$501+$O$2*E374/Data!F$501</f>
        <v>51687.347163540217</v>
      </c>
      <c r="I374" s="5">
        <f t="shared" si="5"/>
        <v>-1687.3471635402166</v>
      </c>
    </row>
    <row r="375" spans="1:9" x14ac:dyDescent="0.25">
      <c r="A375">
        <f>Data!A375</f>
        <v>373</v>
      </c>
      <c r="B375" s="4">
        <f>'Data with Vol Ests'!D$502*('Data with Vol Ests'!D375+('Data with Vol Ests'!D376-'Data with Vol Ests'!D375)*('Data with Vol Ests'!G$503/'Data with Vol Ests'!G376))/'Data with Vol Ests'!D375</f>
        <v>11066.403137276309</v>
      </c>
      <c r="C375" s="4">
        <f>'Data with Vol Ests'!I$502*('Data with Vol Ests'!I375+('Data with Vol Ests'!I376-'Data with Vol Ests'!I375)*('Data with Vol Ests'!L$503/'Data with Vol Ests'!L376))/'Data with Vol Ests'!I375</f>
        <v>5009.9042647827346</v>
      </c>
      <c r="D375" s="4">
        <f>'Data with Vol Ests'!N$502*('Data with Vol Ests'!N375+('Data with Vol Ests'!N376-'Data with Vol Ests'!N375)*('Data with Vol Ests'!Q$503/'Data with Vol Ests'!Q376))/'Data with Vol Ests'!N375</f>
        <v>4100.5463241827856</v>
      </c>
      <c r="E375" s="4">
        <f>'Data with Vol Ests'!S$502*('Data with Vol Ests'!S375+('Data with Vol Ests'!S376-'Data with Vol Ests'!S375)*('Data with Vol Ests'!V$503/'Data with Vol Ests'!V376))/'Data with Vol Ests'!S375</f>
        <v>11627.287963076609</v>
      </c>
      <c r="G375" s="5">
        <f>$L$2*B375/Data!C$501+$M$2*C375/Data!D$501+$N$2*D375/Data!E$501+$O$2*E375/Data!F$501</f>
        <v>49332.681671079277</v>
      </c>
      <c r="I375" s="5">
        <f t="shared" si="5"/>
        <v>667.31832892072271</v>
      </c>
    </row>
    <row r="376" spans="1:9" x14ac:dyDescent="0.25">
      <c r="A376">
        <f>Data!A376</f>
        <v>374</v>
      </c>
      <c r="B376" s="4">
        <f>'Data with Vol Ests'!D$502*('Data with Vol Ests'!D376+('Data with Vol Ests'!D377-'Data with Vol Ests'!D376)*('Data with Vol Ests'!G$503/'Data with Vol Ests'!G377))/'Data with Vol Ests'!D376</f>
        <v>10776.186902993331</v>
      </c>
      <c r="C376" s="4">
        <f>'Data with Vol Ests'!I$502*('Data with Vol Ests'!I376+('Data with Vol Ests'!I377-'Data with Vol Ests'!I376)*('Data with Vol Ests'!L$503/'Data with Vol Ests'!L377))/'Data with Vol Ests'!I376</f>
        <v>5060.4346661477211</v>
      </c>
      <c r="D376" s="4">
        <f>'Data with Vol Ests'!N$502*('Data with Vol Ests'!N376+('Data with Vol Ests'!N377-'Data with Vol Ests'!N376)*('Data with Vol Ests'!Q$503/'Data with Vol Ests'!Q377))/'Data with Vol Ests'!N376</f>
        <v>4153.3958251690919</v>
      </c>
      <c r="E376" s="4">
        <f>'Data with Vol Ests'!S$502*('Data with Vol Ests'!S376+('Data with Vol Ests'!S377-'Data with Vol Ests'!S376)*('Data with Vol Ests'!V$503/'Data with Vol Ests'!V377))/'Data with Vol Ests'!S376</f>
        <v>11839.79017775976</v>
      </c>
      <c r="G376" s="5">
        <f>$L$2*B376/Data!C$501+$M$2*C376/Data!D$501+$N$2*D376/Data!E$501+$O$2*E376/Data!F$501</f>
        <v>49604.88629256803</v>
      </c>
      <c r="I376" s="5">
        <f t="shared" si="5"/>
        <v>395.1137074319704</v>
      </c>
    </row>
    <row r="377" spans="1:9" x14ac:dyDescent="0.25">
      <c r="A377">
        <f>Data!A377</f>
        <v>375</v>
      </c>
      <c r="B377" s="4">
        <f>'Data with Vol Ests'!D$502*('Data with Vol Ests'!D377+('Data with Vol Ests'!D378-'Data with Vol Ests'!D377)*('Data with Vol Ests'!G$503/'Data with Vol Ests'!G378))/'Data with Vol Ests'!D377</f>
        <v>11049.059667972764</v>
      </c>
      <c r="C377" s="4">
        <f>'Data with Vol Ests'!I$502*('Data with Vol Ests'!I377+('Data with Vol Ests'!I378-'Data with Vol Ests'!I377)*('Data with Vol Ests'!L$503/'Data with Vol Ests'!L378))/'Data with Vol Ests'!I377</f>
        <v>4690.7888300953455</v>
      </c>
      <c r="D377" s="4">
        <f>'Data with Vol Ests'!N$502*('Data with Vol Ests'!N377+('Data with Vol Ests'!N378-'Data with Vol Ests'!N377)*('Data with Vol Ests'!Q$503/'Data with Vol Ests'!Q378))/'Data with Vol Ests'!N377</f>
        <v>3902.8455644221585</v>
      </c>
      <c r="E377" s="4">
        <f>'Data with Vol Ests'!S$502*('Data with Vol Ests'!S377+('Data with Vol Ests'!S378-'Data with Vol Ests'!S377)*('Data with Vol Ests'!V$503/'Data with Vol Ests'!V378))/'Data with Vol Ests'!S377</f>
        <v>11594.908372495684</v>
      </c>
      <c r="G377" s="5">
        <f>$L$2*B377/Data!C$501+$M$2*C377/Data!D$501+$N$2*D377/Data!E$501+$O$2*E377/Data!F$501</f>
        <v>47856.69181092432</v>
      </c>
      <c r="I377" s="5">
        <f t="shared" si="5"/>
        <v>2143.3081890756803</v>
      </c>
    </row>
    <row r="378" spans="1:9" x14ac:dyDescent="0.25">
      <c r="A378">
        <f>Data!A378</f>
        <v>376</v>
      </c>
      <c r="B378" s="4">
        <f>'Data with Vol Ests'!D$502*('Data with Vol Ests'!D378+('Data with Vol Ests'!D379-'Data with Vol Ests'!D378)*('Data with Vol Ests'!G$503/'Data with Vol Ests'!G379))/'Data with Vol Ests'!D378</f>
        <v>11565.3935264051</v>
      </c>
      <c r="C378" s="4">
        <f>'Data with Vol Ests'!I$502*('Data with Vol Ests'!I378+('Data with Vol Ests'!I379-'Data with Vol Ests'!I378)*('Data with Vol Ests'!L$503/'Data with Vol Ests'!L379))/'Data with Vol Ests'!I378</f>
        <v>5545.5404933877617</v>
      </c>
      <c r="D378" s="4">
        <f>'Data with Vol Ests'!N$502*('Data with Vol Ests'!N378+('Data with Vol Ests'!N379-'Data with Vol Ests'!N378)*('Data with Vol Ests'!Q$503/'Data with Vol Ests'!Q379))/'Data with Vol Ests'!N378</f>
        <v>4495.2569143601786</v>
      </c>
      <c r="E378" s="4">
        <f>'Data with Vol Ests'!S$502*('Data with Vol Ests'!S378+('Data with Vol Ests'!S379-'Data with Vol Ests'!S378)*('Data with Vol Ests'!V$503/'Data with Vol Ests'!V379))/'Data with Vol Ests'!S378</f>
        <v>12161.594817719344</v>
      </c>
      <c r="G378" s="5">
        <f>$L$2*B378/Data!C$501+$M$2*C378/Data!D$501+$N$2*D378/Data!E$501+$O$2*E378/Data!F$501</f>
        <v>52991.2454087429</v>
      </c>
      <c r="I378" s="5">
        <f t="shared" si="5"/>
        <v>-2991.2454087428996</v>
      </c>
    </row>
    <row r="379" spans="1:9" x14ac:dyDescent="0.25">
      <c r="A379">
        <f>Data!A379</f>
        <v>377</v>
      </c>
      <c r="B379" s="4">
        <f>'Data with Vol Ests'!D$502*('Data with Vol Ests'!D379+('Data with Vol Ests'!D380-'Data with Vol Ests'!D379)*('Data with Vol Ests'!G$503/'Data with Vol Ests'!G380))/'Data with Vol Ests'!D379</f>
        <v>10684.262679754822</v>
      </c>
      <c r="C379" s="4">
        <f>'Data with Vol Ests'!I$502*('Data with Vol Ests'!I379+('Data with Vol Ests'!I380-'Data with Vol Ests'!I379)*('Data with Vol Ests'!L$503/'Data with Vol Ests'!L380))/'Data with Vol Ests'!I379</f>
        <v>5104.3770604254769</v>
      </c>
      <c r="D379" s="4">
        <f>'Data with Vol Ests'!N$502*('Data with Vol Ests'!N379+('Data with Vol Ests'!N380-'Data with Vol Ests'!N379)*('Data with Vol Ests'!Q$503/'Data with Vol Ests'!Q380))/'Data with Vol Ests'!N379</f>
        <v>4185.7724001094357</v>
      </c>
      <c r="E379" s="4">
        <f>'Data with Vol Ests'!S$502*('Data with Vol Ests'!S379+('Data with Vol Ests'!S380-'Data with Vol Ests'!S379)*('Data with Vol Ests'!V$503/'Data with Vol Ests'!V380))/'Data with Vol Ests'!S379</f>
        <v>12270.389934659819</v>
      </c>
      <c r="G379" s="5">
        <f>$L$2*B379/Data!C$501+$M$2*C379/Data!D$501+$N$2*D379/Data!E$501+$O$2*E379/Data!F$501</f>
        <v>50261.150424858934</v>
      </c>
      <c r="I379" s="5">
        <f t="shared" si="5"/>
        <v>-261.15042485893355</v>
      </c>
    </row>
    <row r="380" spans="1:9" x14ac:dyDescent="0.25">
      <c r="A380">
        <f>Data!A380</f>
        <v>378</v>
      </c>
      <c r="B380" s="4">
        <f>'Data with Vol Ests'!D$502*('Data with Vol Ests'!D380+('Data with Vol Ests'!D381-'Data with Vol Ests'!D380)*('Data with Vol Ests'!G$503/'Data with Vol Ests'!G381))/'Data with Vol Ests'!D380</f>
        <v>11521.221045007989</v>
      </c>
      <c r="C380" s="4">
        <f>'Data with Vol Ests'!I$502*('Data with Vol Ests'!I380+('Data with Vol Ests'!I381-'Data with Vol Ests'!I380)*('Data with Vol Ests'!L$503/'Data with Vol Ests'!L381))/'Data with Vol Ests'!I380</f>
        <v>5429.9008095238232</v>
      </c>
      <c r="D380" s="4">
        <f>'Data with Vol Ests'!N$502*('Data with Vol Ests'!N380+('Data with Vol Ests'!N381-'Data with Vol Ests'!N380)*('Data with Vol Ests'!Q$503/'Data with Vol Ests'!Q381))/'Data with Vol Ests'!N380</f>
        <v>4446.6105576545742</v>
      </c>
      <c r="E380" s="4">
        <f>'Data with Vol Ests'!S$502*('Data with Vol Ests'!S380+('Data with Vol Ests'!S381-'Data with Vol Ests'!S380)*('Data with Vol Ests'!V$503/'Data with Vol Ests'!V381))/'Data with Vol Ests'!S380</f>
        <v>12426.16186353545</v>
      </c>
      <c r="G380" s="5">
        <f>$L$2*B380/Data!C$501+$M$2*C380/Data!D$501+$N$2*D380/Data!E$501+$O$2*E380/Data!F$501</f>
        <v>52819.368079690583</v>
      </c>
      <c r="I380" s="5">
        <f t="shared" si="5"/>
        <v>-2819.3680796905828</v>
      </c>
    </row>
    <row r="381" spans="1:9" x14ac:dyDescent="0.25">
      <c r="A381">
        <f>Data!A381</f>
        <v>379</v>
      </c>
      <c r="B381" s="4">
        <f>'Data with Vol Ests'!D$502*('Data with Vol Ests'!D381+('Data with Vol Ests'!D382-'Data with Vol Ests'!D381)*('Data with Vol Ests'!G$503/'Data with Vol Ests'!G382))/'Data with Vol Ests'!D381</f>
        <v>10907.717511884131</v>
      </c>
      <c r="C381" s="4">
        <f>'Data with Vol Ests'!I$502*('Data with Vol Ests'!I381+('Data with Vol Ests'!I382-'Data with Vol Ests'!I381)*('Data with Vol Ests'!L$503/'Data with Vol Ests'!L382))/'Data with Vol Ests'!I381</f>
        <v>5153.2159437663213</v>
      </c>
      <c r="D381" s="4">
        <f>'Data with Vol Ests'!N$502*('Data with Vol Ests'!N381+('Data with Vol Ests'!N382-'Data with Vol Ests'!N381)*('Data with Vol Ests'!Q$503/'Data with Vol Ests'!Q382))/'Data with Vol Ests'!N381</f>
        <v>4204.1960048186456</v>
      </c>
      <c r="E381" s="4">
        <f>'Data with Vol Ests'!S$502*('Data with Vol Ests'!S381+('Data with Vol Ests'!S382-'Data with Vol Ests'!S381)*('Data with Vol Ests'!V$503/'Data with Vol Ests'!V382))/'Data with Vol Ests'!S381</f>
        <v>11976.689826400729</v>
      </c>
      <c r="G381" s="5">
        <f>$L$2*B381/Data!C$501+$M$2*C381/Data!D$501+$N$2*D381/Data!E$501+$O$2*E381/Data!F$501</f>
        <v>50292.477258019106</v>
      </c>
      <c r="I381" s="5">
        <f t="shared" si="5"/>
        <v>-292.47725801910565</v>
      </c>
    </row>
    <row r="382" spans="1:9" x14ac:dyDescent="0.25">
      <c r="A382">
        <f>Data!A382</f>
        <v>380</v>
      </c>
      <c r="B382" s="4">
        <f>'Data with Vol Ests'!D$502*('Data with Vol Ests'!D382+('Data with Vol Ests'!D383-'Data with Vol Ests'!D382)*('Data with Vol Ests'!G$503/'Data with Vol Ests'!G383))/'Data with Vol Ests'!D382</f>
        <v>10894.20214822647</v>
      </c>
      <c r="C382" s="4">
        <f>'Data with Vol Ests'!I$502*('Data with Vol Ests'!I382+('Data with Vol Ests'!I383-'Data with Vol Ests'!I382)*('Data with Vol Ests'!L$503/'Data with Vol Ests'!L383))/'Data with Vol Ests'!I382</f>
        <v>5289.5260518341402</v>
      </c>
      <c r="D382" s="4">
        <f>'Data with Vol Ests'!N$502*('Data with Vol Ests'!N382+('Data with Vol Ests'!N383-'Data with Vol Ests'!N382)*('Data with Vol Ests'!Q$503/'Data with Vol Ests'!Q383))/'Data with Vol Ests'!N382</f>
        <v>4293.1672539302608</v>
      </c>
      <c r="E382" s="4">
        <f>'Data with Vol Ests'!S$502*('Data with Vol Ests'!S382+('Data with Vol Ests'!S383-'Data with Vol Ests'!S382)*('Data with Vol Ests'!V$503/'Data with Vol Ests'!V383))/'Data with Vol Ests'!S382</f>
        <v>11923.560638339868</v>
      </c>
      <c r="G382" s="5">
        <f>$L$2*B382/Data!C$501+$M$2*C382/Data!D$501+$N$2*D382/Data!E$501+$O$2*E382/Data!F$501</f>
        <v>50831.705674925339</v>
      </c>
      <c r="I382" s="5">
        <f t="shared" si="5"/>
        <v>-831.70567492533883</v>
      </c>
    </row>
    <row r="383" spans="1:9" x14ac:dyDescent="0.25">
      <c r="A383">
        <f>Data!A383</f>
        <v>381</v>
      </c>
      <c r="B383" s="4">
        <f>'Data with Vol Ests'!D$502*('Data with Vol Ests'!D383+('Data with Vol Ests'!D384-'Data with Vol Ests'!D383)*('Data with Vol Ests'!G$503/'Data with Vol Ests'!G384))/'Data with Vol Ests'!D383</f>
        <v>10928.933201710577</v>
      </c>
      <c r="C383" s="4">
        <f>'Data with Vol Ests'!I$502*('Data with Vol Ests'!I383+('Data with Vol Ests'!I384-'Data with Vol Ests'!I383)*('Data with Vol Ests'!L$503/'Data with Vol Ests'!L384))/'Data with Vol Ests'!I383</f>
        <v>5155.8161877598186</v>
      </c>
      <c r="D383" s="4">
        <f>'Data with Vol Ests'!N$502*('Data with Vol Ests'!N383+('Data with Vol Ests'!N384-'Data with Vol Ests'!N383)*('Data with Vol Ests'!Q$503/'Data with Vol Ests'!Q384))/'Data with Vol Ests'!N383</f>
        <v>4189.2819622981524</v>
      </c>
      <c r="E383" s="4">
        <f>'Data with Vol Ests'!S$502*('Data with Vol Ests'!S383+('Data with Vol Ests'!S384-'Data with Vol Ests'!S383)*('Data with Vol Ests'!V$503/'Data with Vol Ests'!V384))/'Data with Vol Ests'!S383</f>
        <v>12191.147632356829</v>
      </c>
      <c r="G383" s="5">
        <f>$L$2*B383/Data!C$501+$M$2*C383/Data!D$501+$N$2*D383/Data!E$501+$O$2*E383/Data!F$501</f>
        <v>50549.009911776433</v>
      </c>
      <c r="I383" s="5">
        <f t="shared" si="5"/>
        <v>-549.009911776433</v>
      </c>
    </row>
    <row r="384" spans="1:9" x14ac:dyDescent="0.25">
      <c r="A384">
        <f>Data!A384</f>
        <v>382</v>
      </c>
      <c r="B384" s="4">
        <f>'Data with Vol Ests'!D$502*('Data with Vol Ests'!D384+('Data with Vol Ests'!D385-'Data with Vol Ests'!D384)*('Data with Vol Ests'!G$503/'Data with Vol Ests'!G385))/'Data with Vol Ests'!D384</f>
        <v>11073.321202419178</v>
      </c>
      <c r="C384" s="4">
        <f>'Data with Vol Ests'!I$502*('Data with Vol Ests'!I384+('Data with Vol Ests'!I385-'Data with Vol Ests'!I384)*('Data with Vol Ests'!L$503/'Data with Vol Ests'!L385))/'Data with Vol Ests'!I384</f>
        <v>5213.3543660557752</v>
      </c>
      <c r="D384" s="4">
        <f>'Data with Vol Ests'!N$502*('Data with Vol Ests'!N384+('Data with Vol Ests'!N385-'Data with Vol Ests'!N384)*('Data with Vol Ests'!Q$503/'Data with Vol Ests'!Q385))/'Data with Vol Ests'!N384</f>
        <v>4245.3947235780861</v>
      </c>
      <c r="E384" s="4">
        <f>'Data with Vol Ests'!S$502*('Data with Vol Ests'!S384+('Data with Vol Ests'!S385-'Data with Vol Ests'!S384)*('Data with Vol Ests'!V$503/'Data with Vol Ests'!V385))/'Data with Vol Ests'!S384</f>
        <v>11753.105743774282</v>
      </c>
      <c r="G384" s="5">
        <f>$L$2*B384/Data!C$501+$M$2*C384/Data!D$501+$N$2*D384/Data!E$501+$O$2*E384/Data!F$501</f>
        <v>50445.791019890348</v>
      </c>
      <c r="I384" s="5">
        <f t="shared" si="5"/>
        <v>-445.79101989034825</v>
      </c>
    </row>
    <row r="385" spans="1:9" x14ac:dyDescent="0.25">
      <c r="A385">
        <f>Data!A385</f>
        <v>383</v>
      </c>
      <c r="B385" s="4">
        <f>'Data with Vol Ests'!D$502*('Data with Vol Ests'!D385+('Data with Vol Ests'!D386-'Data with Vol Ests'!D385)*('Data with Vol Ests'!G$503/'Data with Vol Ests'!G386))/'Data with Vol Ests'!D385</f>
        <v>11458.080437906045</v>
      </c>
      <c r="C385" s="4">
        <f>'Data with Vol Ests'!I$502*('Data with Vol Ests'!I385+('Data with Vol Ests'!I386-'Data with Vol Ests'!I385)*('Data with Vol Ests'!L$503/'Data with Vol Ests'!L386))/'Data with Vol Ests'!I385</f>
        <v>5480.1779557119144</v>
      </c>
      <c r="D385" s="4">
        <f>'Data with Vol Ests'!N$502*('Data with Vol Ests'!N385+('Data with Vol Ests'!N386-'Data with Vol Ests'!N385)*('Data with Vol Ests'!Q$503/'Data with Vol Ests'!Q386))/'Data with Vol Ests'!N385</f>
        <v>4503.2705269039434</v>
      </c>
      <c r="E385" s="4">
        <f>'Data with Vol Ests'!S$502*('Data with Vol Ests'!S385+('Data with Vol Ests'!S386-'Data with Vol Ests'!S385)*('Data with Vol Ests'!V$503/'Data with Vol Ests'!V386))/'Data with Vol Ests'!S385</f>
        <v>12121.62307524469</v>
      </c>
      <c r="G385" s="5">
        <f>$L$2*B385/Data!C$501+$M$2*C385/Data!D$501+$N$2*D385/Data!E$501+$O$2*E385/Data!F$501</f>
        <v>52669.689769297118</v>
      </c>
      <c r="I385" s="5">
        <f t="shared" si="5"/>
        <v>-2669.6897692971179</v>
      </c>
    </row>
    <row r="386" spans="1:9" x14ac:dyDescent="0.25">
      <c r="A386">
        <f>Data!A386</f>
        <v>384</v>
      </c>
      <c r="B386" s="4">
        <f>'Data with Vol Ests'!D$502*('Data with Vol Ests'!D386+('Data with Vol Ests'!D387-'Data with Vol Ests'!D386)*('Data with Vol Ests'!G$503/'Data with Vol Ests'!G387))/'Data with Vol Ests'!D386</f>
        <v>10975.316225904669</v>
      </c>
      <c r="C386" s="4">
        <f>'Data with Vol Ests'!I$502*('Data with Vol Ests'!I386+('Data with Vol Ests'!I387-'Data with Vol Ests'!I386)*('Data with Vol Ests'!L$503/'Data with Vol Ests'!L387))/'Data with Vol Ests'!I386</f>
        <v>5304.5237633336956</v>
      </c>
      <c r="D386" s="4">
        <f>'Data with Vol Ests'!N$502*('Data with Vol Ests'!N386+('Data with Vol Ests'!N387-'Data with Vol Ests'!N386)*('Data with Vol Ests'!Q$503/'Data with Vol Ests'!Q387))/'Data with Vol Ests'!N386</f>
        <v>4295.8355028476153</v>
      </c>
      <c r="E386" s="4">
        <f>'Data with Vol Ests'!S$502*('Data with Vol Ests'!S386+('Data with Vol Ests'!S387-'Data with Vol Ests'!S386)*('Data with Vol Ests'!V$503/'Data with Vol Ests'!V387))/'Data with Vol Ests'!S386</f>
        <v>12488.080774784692</v>
      </c>
      <c r="G386" s="5">
        <f>$L$2*B386/Data!C$501+$M$2*C386/Data!D$501+$N$2*D386/Data!E$501+$O$2*E386/Data!F$501</f>
        <v>51656.220754394308</v>
      </c>
      <c r="I386" s="5">
        <f t="shared" si="5"/>
        <v>-1656.2207543943077</v>
      </c>
    </row>
    <row r="387" spans="1:9" x14ac:dyDescent="0.25">
      <c r="A387">
        <f>Data!A387</f>
        <v>385</v>
      </c>
      <c r="B387" s="4">
        <f>'Data with Vol Ests'!D$502*('Data with Vol Ests'!D387+('Data with Vol Ests'!D388-'Data with Vol Ests'!D387)*('Data with Vol Ests'!G$503/'Data with Vol Ests'!G388))/'Data with Vol Ests'!D387</f>
        <v>11039.974063507914</v>
      </c>
      <c r="C387" s="4">
        <f>'Data with Vol Ests'!I$502*('Data with Vol Ests'!I387+('Data with Vol Ests'!I388-'Data with Vol Ests'!I387)*('Data with Vol Ests'!L$503/'Data with Vol Ests'!L388))/'Data with Vol Ests'!I387</f>
        <v>5154.099864202708</v>
      </c>
      <c r="D387" s="4">
        <f>'Data with Vol Ests'!N$502*('Data with Vol Ests'!N387+('Data with Vol Ests'!N388-'Data with Vol Ests'!N387)*('Data with Vol Ests'!Q$503/'Data with Vol Ests'!Q388))/'Data with Vol Ests'!N387</f>
        <v>4189.7100044595663</v>
      </c>
      <c r="E387" s="4">
        <f>'Data with Vol Ests'!S$502*('Data with Vol Ests'!S387+('Data with Vol Ests'!S388-'Data with Vol Ests'!S387)*('Data with Vol Ests'!V$503/'Data with Vol Ests'!V388))/'Data with Vol Ests'!S387</f>
        <v>12162.737342676615</v>
      </c>
      <c r="G387" s="5">
        <f>$L$2*B387/Data!C$501+$M$2*C387/Data!D$501+$N$2*D387/Data!E$501+$O$2*E387/Data!F$501</f>
        <v>50612.398736832387</v>
      </c>
      <c r="I387" s="5">
        <f t="shared" ref="I387:I450" si="6">$P$2-G387</f>
        <v>-612.39873683238693</v>
      </c>
    </row>
    <row r="388" spans="1:9" x14ac:dyDescent="0.25">
      <c r="A388">
        <f>Data!A388</f>
        <v>386</v>
      </c>
      <c r="B388" s="4">
        <f>'Data with Vol Ests'!D$502*('Data with Vol Ests'!D388+('Data with Vol Ests'!D389-'Data with Vol Ests'!D388)*('Data with Vol Ests'!G$503/'Data with Vol Ests'!G389))/'Data with Vol Ests'!D388</f>
        <v>11004.435930230255</v>
      </c>
      <c r="C388" s="4">
        <f>'Data with Vol Ests'!I$502*('Data with Vol Ests'!I388+('Data with Vol Ests'!I389-'Data with Vol Ests'!I388)*('Data with Vol Ests'!L$503/'Data with Vol Ests'!L389))/'Data with Vol Ests'!I388</f>
        <v>5300.2829836808814</v>
      </c>
      <c r="D388" s="4">
        <f>'Data with Vol Ests'!N$502*('Data with Vol Ests'!N388+('Data with Vol Ests'!N389-'Data with Vol Ests'!N388)*('Data with Vol Ests'!Q$503/'Data with Vol Ests'!Q389))/'Data with Vol Ests'!N388</f>
        <v>4247.8113605608387</v>
      </c>
      <c r="E388" s="4">
        <f>'Data with Vol Ests'!S$502*('Data with Vol Ests'!S388+('Data with Vol Ests'!S389-'Data with Vol Ests'!S388)*('Data with Vol Ests'!V$503/'Data with Vol Ests'!V389))/'Data with Vol Ests'!S388</f>
        <v>11930.164273948343</v>
      </c>
      <c r="G388" s="5">
        <f>$L$2*B388/Data!C$501+$M$2*C388/Data!D$501+$N$2*D388/Data!E$501+$O$2*E388/Data!F$501</f>
        <v>50863.144986313673</v>
      </c>
      <c r="I388" s="5">
        <f t="shared" si="6"/>
        <v>-863.14498631367314</v>
      </c>
    </row>
    <row r="389" spans="1:9" x14ac:dyDescent="0.25">
      <c r="A389">
        <f>Data!A389</f>
        <v>387</v>
      </c>
      <c r="B389" s="4">
        <f>'Data with Vol Ests'!D$502*('Data with Vol Ests'!D389+('Data with Vol Ests'!D390-'Data with Vol Ests'!D389)*('Data with Vol Ests'!G$503/'Data with Vol Ests'!G390))/'Data with Vol Ests'!D389</f>
        <v>11025.305321660499</v>
      </c>
      <c r="C389" s="4">
        <f>'Data with Vol Ests'!I$502*('Data with Vol Ests'!I389+('Data with Vol Ests'!I390-'Data with Vol Ests'!I389)*('Data with Vol Ests'!L$503/'Data with Vol Ests'!L390))/'Data with Vol Ests'!I389</f>
        <v>5326.0340999778282</v>
      </c>
      <c r="D389" s="4">
        <f>'Data with Vol Ests'!N$502*('Data with Vol Ests'!N389+('Data with Vol Ests'!N390-'Data with Vol Ests'!N389)*('Data with Vol Ests'!Q$503/'Data with Vol Ests'!Q390))/'Data with Vol Ests'!N389</f>
        <v>4300.4255669997838</v>
      </c>
      <c r="E389" s="4">
        <f>'Data with Vol Ests'!S$502*('Data with Vol Ests'!S389+('Data with Vol Ests'!S390-'Data with Vol Ests'!S389)*('Data with Vol Ests'!V$503/'Data with Vol Ests'!V390))/'Data with Vol Ests'!S389</f>
        <v>12136.974191238691</v>
      </c>
      <c r="G389" s="5">
        <f>$L$2*B389/Data!C$501+$M$2*C389/Data!D$501+$N$2*D389/Data!E$501+$O$2*E389/Data!F$501</f>
        <v>51342.159260955399</v>
      </c>
      <c r="I389" s="5">
        <f t="shared" si="6"/>
        <v>-1342.1592609553991</v>
      </c>
    </row>
    <row r="390" spans="1:9" x14ac:dyDescent="0.25">
      <c r="A390">
        <f>Data!A390</f>
        <v>388</v>
      </c>
      <c r="B390" s="4">
        <f>'Data with Vol Ests'!D$502*('Data with Vol Ests'!D390+('Data with Vol Ests'!D391-'Data with Vol Ests'!D390)*('Data with Vol Ests'!G$503/'Data with Vol Ests'!G391))/'Data with Vol Ests'!D390</f>
        <v>10982.687015244559</v>
      </c>
      <c r="C390" s="4">
        <f>'Data with Vol Ests'!I$502*('Data with Vol Ests'!I390+('Data with Vol Ests'!I391-'Data with Vol Ests'!I390)*('Data with Vol Ests'!L$503/'Data with Vol Ests'!L391))/'Data with Vol Ests'!I390</f>
        <v>5149.3378776079908</v>
      </c>
      <c r="D390" s="4">
        <f>'Data with Vol Ests'!N$502*('Data with Vol Ests'!N390+('Data with Vol Ests'!N391-'Data with Vol Ests'!N390)*('Data with Vol Ests'!Q$503/'Data with Vol Ests'!Q391))/'Data with Vol Ests'!N390</f>
        <v>4171.7823421406192</v>
      </c>
      <c r="E390" s="4">
        <f>'Data with Vol Ests'!S$502*('Data with Vol Ests'!S390+('Data with Vol Ests'!S391-'Data with Vol Ests'!S390)*('Data with Vol Ests'!V$503/'Data with Vol Ests'!V391))/'Data with Vol Ests'!S390</f>
        <v>11836.688952494567</v>
      </c>
      <c r="G390" s="5">
        <f>$L$2*B390/Data!C$501+$M$2*C390/Data!D$501+$N$2*D390/Data!E$501+$O$2*E390/Data!F$501</f>
        <v>50098.198308803461</v>
      </c>
      <c r="I390" s="5">
        <f t="shared" si="6"/>
        <v>-98.198308803461259</v>
      </c>
    </row>
    <row r="391" spans="1:9" x14ac:dyDescent="0.25">
      <c r="A391">
        <f>Data!A391</f>
        <v>389</v>
      </c>
      <c r="B391" s="4">
        <f>'Data with Vol Ests'!D$502*('Data with Vol Ests'!D391+('Data with Vol Ests'!D392-'Data with Vol Ests'!D391)*('Data with Vol Ests'!G$503/'Data with Vol Ests'!G392))/'Data with Vol Ests'!D391</f>
        <v>10967.328237253107</v>
      </c>
      <c r="C391" s="4">
        <f>'Data with Vol Ests'!I$502*('Data with Vol Ests'!I391+('Data with Vol Ests'!I392-'Data with Vol Ests'!I391)*('Data with Vol Ests'!L$503/'Data with Vol Ests'!L392))/'Data with Vol Ests'!I391</f>
        <v>5184.0562436374885</v>
      </c>
      <c r="D391" s="4">
        <f>'Data with Vol Ests'!N$502*('Data with Vol Ests'!N391+('Data with Vol Ests'!N392-'Data with Vol Ests'!N391)*('Data with Vol Ests'!Q$503/'Data with Vol Ests'!Q392))/'Data with Vol Ests'!N391</f>
        <v>4158.7696724613943</v>
      </c>
      <c r="E391" s="4">
        <f>'Data with Vol Ests'!S$502*('Data with Vol Ests'!S391+('Data with Vol Ests'!S392-'Data with Vol Ests'!S391)*('Data with Vol Ests'!V$503/'Data with Vol Ests'!V392))/'Data with Vol Ests'!S391</f>
        <v>11883.875090939449</v>
      </c>
      <c r="G391" s="5">
        <f>$L$2*B391/Data!C$501+$M$2*C391/Data!D$501+$N$2*D391/Data!E$501+$O$2*E391/Data!F$501</f>
        <v>50213.007880157296</v>
      </c>
      <c r="I391" s="5">
        <f t="shared" si="6"/>
        <v>-213.00788015729631</v>
      </c>
    </row>
    <row r="392" spans="1:9" x14ac:dyDescent="0.25">
      <c r="A392">
        <f>Data!A392</f>
        <v>390</v>
      </c>
      <c r="B392" s="4">
        <f>'Data with Vol Ests'!D$502*('Data with Vol Ests'!D392+('Data with Vol Ests'!D393-'Data with Vol Ests'!D392)*('Data with Vol Ests'!G$503/'Data with Vol Ests'!G393))/'Data with Vol Ests'!D392</f>
        <v>11084.04279397692</v>
      </c>
      <c r="C392" s="4">
        <f>'Data with Vol Ests'!I$502*('Data with Vol Ests'!I392+('Data with Vol Ests'!I393-'Data with Vol Ests'!I392)*('Data with Vol Ests'!L$503/'Data with Vol Ests'!L393))/'Data with Vol Ests'!I392</f>
        <v>5155.9987696019498</v>
      </c>
      <c r="D392" s="4">
        <f>'Data with Vol Ests'!N$502*('Data with Vol Ests'!N392+('Data with Vol Ests'!N393-'Data with Vol Ests'!N392)*('Data with Vol Ests'!Q$503/'Data with Vol Ests'!Q393))/'Data with Vol Ests'!N392</f>
        <v>4197.5469830215834</v>
      </c>
      <c r="E392" s="4">
        <f>'Data with Vol Ests'!S$502*('Data with Vol Ests'!S392+('Data with Vol Ests'!S393-'Data with Vol Ests'!S392)*('Data with Vol Ests'!V$503/'Data with Vol Ests'!V393))/'Data with Vol Ests'!S392</f>
        <v>11851.994917679856</v>
      </c>
      <c r="G392" s="5">
        <f>$L$2*B392/Data!C$501+$M$2*C392/Data!D$501+$N$2*D392/Data!E$501+$O$2*E392/Data!F$501</f>
        <v>50293.00513625014</v>
      </c>
      <c r="I392" s="5">
        <f t="shared" si="6"/>
        <v>-293.00513625013991</v>
      </c>
    </row>
    <row r="393" spans="1:9" x14ac:dyDescent="0.25">
      <c r="A393">
        <f>Data!A393</f>
        <v>391</v>
      </c>
      <c r="B393" s="4">
        <f>'Data with Vol Ests'!D$502*('Data with Vol Ests'!D393+('Data with Vol Ests'!D394-'Data with Vol Ests'!D393)*('Data with Vol Ests'!G$503/'Data with Vol Ests'!G394))/'Data with Vol Ests'!D393</f>
        <v>10728.792181699386</v>
      </c>
      <c r="C393" s="4">
        <f>'Data with Vol Ests'!I$502*('Data with Vol Ests'!I393+('Data with Vol Ests'!I394-'Data with Vol Ests'!I393)*('Data with Vol Ests'!L$503/'Data with Vol Ests'!L394))/'Data with Vol Ests'!I393</f>
        <v>5036.0061663377528</v>
      </c>
      <c r="D393" s="4">
        <f>'Data with Vol Ests'!N$502*('Data with Vol Ests'!N393+('Data with Vol Ests'!N394-'Data with Vol Ests'!N393)*('Data with Vol Ests'!Q$503/'Data with Vol Ests'!Q394))/'Data with Vol Ests'!N393</f>
        <v>4105.523766154226</v>
      </c>
      <c r="E393" s="4">
        <f>'Data with Vol Ests'!S$502*('Data with Vol Ests'!S393+('Data with Vol Ests'!S394-'Data with Vol Ests'!S393)*('Data with Vol Ests'!V$503/'Data with Vol Ests'!V394))/'Data with Vol Ests'!S393</f>
        <v>12372.716483338705</v>
      </c>
      <c r="G393" s="5">
        <f>$L$2*B393/Data!C$501+$M$2*C393/Data!D$501+$N$2*D393/Data!E$501+$O$2*E393/Data!F$501</f>
        <v>50032.678084712425</v>
      </c>
      <c r="I393" s="5">
        <f t="shared" si="6"/>
        <v>-32.678084712424607</v>
      </c>
    </row>
    <row r="394" spans="1:9" x14ac:dyDescent="0.25">
      <c r="A394">
        <f>Data!A394</f>
        <v>392</v>
      </c>
      <c r="B394" s="4">
        <f>'Data with Vol Ests'!D$502*('Data with Vol Ests'!D394+('Data with Vol Ests'!D395-'Data with Vol Ests'!D394)*('Data with Vol Ests'!G$503/'Data with Vol Ests'!G395))/'Data with Vol Ests'!D394</f>
        <v>10995.197509453154</v>
      </c>
      <c r="C394" s="4">
        <f>'Data with Vol Ests'!I$502*('Data with Vol Ests'!I394+('Data with Vol Ests'!I395-'Data with Vol Ests'!I394)*('Data with Vol Ests'!L$503/'Data with Vol Ests'!L395))/'Data with Vol Ests'!I394</f>
        <v>5045.7705449925143</v>
      </c>
      <c r="D394" s="4">
        <f>'Data with Vol Ests'!N$502*('Data with Vol Ests'!N394+('Data with Vol Ests'!N395-'Data with Vol Ests'!N394)*('Data with Vol Ests'!Q$503/'Data with Vol Ests'!Q395))/'Data with Vol Ests'!N394</f>
        <v>4163.3109627335789</v>
      </c>
      <c r="E394" s="4">
        <f>'Data with Vol Ests'!S$502*('Data with Vol Ests'!S394+('Data with Vol Ests'!S395-'Data with Vol Ests'!S394)*('Data with Vol Ests'!V$503/'Data with Vol Ests'!V395))/'Data with Vol Ests'!S394</f>
        <v>11642.355953840819</v>
      </c>
      <c r="G394" s="5">
        <f>$L$2*B394/Data!C$501+$M$2*C394/Data!D$501+$N$2*D394/Data!E$501+$O$2*E394/Data!F$501</f>
        <v>49543.683647868522</v>
      </c>
      <c r="I394" s="5">
        <f t="shared" si="6"/>
        <v>456.3163521314782</v>
      </c>
    </row>
    <row r="395" spans="1:9" x14ac:dyDescent="0.25">
      <c r="A395">
        <f>Data!A395</f>
        <v>393</v>
      </c>
      <c r="B395" s="4">
        <f>'Data with Vol Ests'!D$502*('Data with Vol Ests'!D395+('Data with Vol Ests'!D396-'Data with Vol Ests'!D395)*('Data with Vol Ests'!G$503/'Data with Vol Ests'!G396))/'Data with Vol Ests'!D395</f>
        <v>11092.679763011618</v>
      </c>
      <c r="C395" s="4">
        <f>'Data with Vol Ests'!I$502*('Data with Vol Ests'!I395+('Data with Vol Ests'!I396-'Data with Vol Ests'!I395)*('Data with Vol Ests'!L$503/'Data with Vol Ests'!L396))/'Data with Vol Ests'!I395</f>
        <v>5380.165508943257</v>
      </c>
      <c r="D395" s="4">
        <f>'Data with Vol Ests'!N$502*('Data with Vol Ests'!N395+('Data with Vol Ests'!N396-'Data with Vol Ests'!N395)*('Data with Vol Ests'!Q$503/'Data with Vol Ests'!Q396))/'Data with Vol Ests'!N395</f>
        <v>4256.7185063172055</v>
      </c>
      <c r="E395" s="4">
        <f>'Data with Vol Ests'!S$502*('Data with Vol Ests'!S395+('Data with Vol Ests'!S396-'Data with Vol Ests'!S395)*('Data with Vol Ests'!V$503/'Data with Vol Ests'!V396))/'Data with Vol Ests'!S395</f>
        <v>12071.019970734498</v>
      </c>
      <c r="G395" s="5">
        <f>$L$2*B395/Data!C$501+$M$2*C395/Data!D$501+$N$2*D395/Data!E$501+$O$2*E395/Data!F$501</f>
        <v>51375.859584541628</v>
      </c>
      <c r="I395" s="5">
        <f t="shared" si="6"/>
        <v>-1375.8595845416276</v>
      </c>
    </row>
    <row r="396" spans="1:9" x14ac:dyDescent="0.25">
      <c r="A396">
        <f>Data!A396</f>
        <v>394</v>
      </c>
      <c r="B396" s="4">
        <f>'Data with Vol Ests'!D$502*('Data with Vol Ests'!D396+('Data with Vol Ests'!D397-'Data with Vol Ests'!D396)*('Data with Vol Ests'!G$503/'Data with Vol Ests'!G397))/'Data with Vol Ests'!D396</f>
        <v>11324.718995555591</v>
      </c>
      <c r="C396" s="4">
        <f>'Data with Vol Ests'!I$502*('Data with Vol Ests'!I396+('Data with Vol Ests'!I397-'Data with Vol Ests'!I396)*('Data with Vol Ests'!L$503/'Data with Vol Ests'!L397))/'Data with Vol Ests'!I396</f>
        <v>5530.8207502180658</v>
      </c>
      <c r="D396" s="4">
        <f>'Data with Vol Ests'!N$502*('Data with Vol Ests'!N396+('Data with Vol Ests'!N397-'Data with Vol Ests'!N396)*('Data with Vol Ests'!Q$503/'Data with Vol Ests'!Q397))/'Data with Vol Ests'!N396</f>
        <v>4390.1908335333464</v>
      </c>
      <c r="E396" s="4">
        <f>'Data with Vol Ests'!S$502*('Data with Vol Ests'!S396+('Data with Vol Ests'!S397-'Data with Vol Ests'!S396)*('Data with Vol Ests'!V$503/'Data with Vol Ests'!V397))/'Data with Vol Ests'!S396</f>
        <v>12149.263737928099</v>
      </c>
      <c r="G396" s="5">
        <f>$L$2*B396/Data!C$501+$M$2*C396/Data!D$501+$N$2*D396/Data!E$501+$O$2*E396/Data!F$501</f>
        <v>52454.965362253584</v>
      </c>
      <c r="I396" s="5">
        <f t="shared" si="6"/>
        <v>-2454.9653622535843</v>
      </c>
    </row>
    <row r="397" spans="1:9" x14ac:dyDescent="0.25">
      <c r="A397">
        <f>Data!A397</f>
        <v>395</v>
      </c>
      <c r="B397" s="4">
        <f>'Data with Vol Ests'!D$502*('Data with Vol Ests'!D397+('Data with Vol Ests'!D398-'Data with Vol Ests'!D397)*('Data with Vol Ests'!G$503/'Data with Vol Ests'!G398))/'Data with Vol Ests'!D397</f>
        <v>11023.445587753815</v>
      </c>
      <c r="C397" s="4">
        <f>'Data with Vol Ests'!I$502*('Data with Vol Ests'!I397+('Data with Vol Ests'!I398-'Data with Vol Ests'!I397)*('Data with Vol Ests'!L$503/'Data with Vol Ests'!L398))/'Data with Vol Ests'!I397</f>
        <v>5060.4211134575826</v>
      </c>
      <c r="D397" s="4">
        <f>'Data with Vol Ests'!N$502*('Data with Vol Ests'!N397+('Data with Vol Ests'!N398-'Data with Vol Ests'!N397)*('Data with Vol Ests'!Q$503/'Data with Vol Ests'!Q398))/'Data with Vol Ests'!N397</f>
        <v>4241.7890128794916</v>
      </c>
      <c r="E397" s="4">
        <f>'Data with Vol Ests'!S$502*('Data with Vol Ests'!S397+('Data with Vol Ests'!S398-'Data with Vol Ests'!S397)*('Data with Vol Ests'!V$503/'Data with Vol Ests'!V398))/'Data with Vol Ests'!S397</f>
        <v>12242.64302066504</v>
      </c>
      <c r="G397" s="5">
        <f>$L$2*B397/Data!C$501+$M$2*C397/Data!D$501+$N$2*D397/Data!E$501+$O$2*E397/Data!F$501</f>
        <v>50546.873361130027</v>
      </c>
      <c r="I397" s="5">
        <f t="shared" si="6"/>
        <v>-546.87336113002675</v>
      </c>
    </row>
    <row r="398" spans="1:9" x14ac:dyDescent="0.25">
      <c r="A398">
        <f>Data!A398</f>
        <v>396</v>
      </c>
      <c r="B398" s="4">
        <f>'Data with Vol Ests'!D$502*('Data with Vol Ests'!D398+('Data with Vol Ests'!D399-'Data with Vol Ests'!D398)*('Data with Vol Ests'!G$503/'Data with Vol Ests'!G399))/'Data with Vol Ests'!D398</f>
        <v>11285.845735129527</v>
      </c>
      <c r="C398" s="4">
        <f>'Data with Vol Ests'!I$502*('Data with Vol Ests'!I398+('Data with Vol Ests'!I399-'Data with Vol Ests'!I398)*('Data with Vol Ests'!L$503/'Data with Vol Ests'!L399))/'Data with Vol Ests'!I398</f>
        <v>5360.5897258150453</v>
      </c>
      <c r="D398" s="4">
        <f>'Data with Vol Ests'!N$502*('Data with Vol Ests'!N398+('Data with Vol Ests'!N399-'Data with Vol Ests'!N398)*('Data with Vol Ests'!Q$503/'Data with Vol Ests'!Q399))/'Data with Vol Ests'!N398</f>
        <v>4448.1336524717881</v>
      </c>
      <c r="E398" s="4">
        <f>'Data with Vol Ests'!S$502*('Data with Vol Ests'!S398+('Data with Vol Ests'!S399-'Data with Vol Ests'!S398)*('Data with Vol Ests'!V$503/'Data with Vol Ests'!V399))/'Data with Vol Ests'!S398</f>
        <v>12078.753593229272</v>
      </c>
      <c r="G398" s="5">
        <f>$L$2*B398/Data!C$501+$M$2*C398/Data!D$501+$N$2*D398/Data!E$501+$O$2*E398/Data!F$501</f>
        <v>51971.467184776877</v>
      </c>
      <c r="I398" s="5">
        <f t="shared" si="6"/>
        <v>-1971.4671847768768</v>
      </c>
    </row>
    <row r="399" spans="1:9" x14ac:dyDescent="0.25">
      <c r="A399">
        <f>Data!A399</f>
        <v>397</v>
      </c>
      <c r="B399" s="4">
        <f>'Data with Vol Ests'!D$502*('Data with Vol Ests'!D399+('Data with Vol Ests'!D400-'Data with Vol Ests'!D399)*('Data with Vol Ests'!G$503/'Data with Vol Ests'!G400))/'Data with Vol Ests'!D399</f>
        <v>10994.75693597403</v>
      </c>
      <c r="C399" s="4">
        <f>'Data with Vol Ests'!I$502*('Data with Vol Ests'!I399+('Data with Vol Ests'!I400-'Data with Vol Ests'!I399)*('Data with Vol Ests'!L$503/'Data with Vol Ests'!L400))/'Data with Vol Ests'!I399</f>
        <v>5189.4985785915724</v>
      </c>
      <c r="D399" s="4">
        <f>'Data with Vol Ests'!N$502*('Data with Vol Ests'!N399+('Data with Vol Ests'!N400-'Data with Vol Ests'!N399)*('Data with Vol Ests'!Q$503/'Data with Vol Ests'!Q400))/'Data with Vol Ests'!N399</f>
        <v>4121.7039711662883</v>
      </c>
      <c r="E399" s="4">
        <f>'Data with Vol Ests'!S$502*('Data with Vol Ests'!S399+('Data with Vol Ests'!S400-'Data with Vol Ests'!S399)*('Data with Vol Ests'!V$503/'Data with Vol Ests'!V400))/'Data with Vol Ests'!S399</f>
        <v>12217.801272130513</v>
      </c>
      <c r="G399" s="5">
        <f>$L$2*B399/Data!C$501+$M$2*C399/Data!D$501+$N$2*D399/Data!E$501+$O$2*E399/Data!F$501</f>
        <v>50577.726299129419</v>
      </c>
      <c r="I399" s="5">
        <f t="shared" si="6"/>
        <v>-577.7262991294192</v>
      </c>
    </row>
    <row r="400" spans="1:9" x14ac:dyDescent="0.25">
      <c r="A400">
        <f>Data!A400</f>
        <v>398</v>
      </c>
      <c r="B400" s="4">
        <f>'Data with Vol Ests'!D$502*('Data with Vol Ests'!D400+('Data with Vol Ests'!D401-'Data with Vol Ests'!D400)*('Data with Vol Ests'!G$503/'Data with Vol Ests'!G401))/'Data with Vol Ests'!D400</f>
        <v>10902.564776514802</v>
      </c>
      <c r="C400" s="4">
        <f>'Data with Vol Ests'!I$502*('Data with Vol Ests'!I400+('Data with Vol Ests'!I401-'Data with Vol Ests'!I400)*('Data with Vol Ests'!L$503/'Data with Vol Ests'!L401))/'Data with Vol Ests'!I400</f>
        <v>5155.3769957198028</v>
      </c>
      <c r="D400" s="4">
        <f>'Data with Vol Ests'!N$502*('Data with Vol Ests'!N400+('Data with Vol Ests'!N401-'Data with Vol Ests'!N400)*('Data with Vol Ests'!Q$503/'Data with Vol Ests'!Q401))/'Data with Vol Ests'!N400</f>
        <v>4147.2712427404231</v>
      </c>
      <c r="E400" s="4">
        <f>'Data with Vol Ests'!S$502*('Data with Vol Ests'!S400+('Data with Vol Ests'!S401-'Data with Vol Ests'!S400)*('Data with Vol Ests'!V$503/'Data with Vol Ests'!V401))/'Data with Vol Ests'!S400</f>
        <v>11864.079136815884</v>
      </c>
      <c r="G400" s="5">
        <f>$L$2*B400/Data!C$501+$M$2*C400/Data!D$501+$N$2*D400/Data!E$501+$O$2*E400/Data!F$501</f>
        <v>50016.301738188951</v>
      </c>
      <c r="I400" s="5">
        <f t="shared" si="6"/>
        <v>-16.301738188951276</v>
      </c>
    </row>
    <row r="401" spans="1:9" x14ac:dyDescent="0.25">
      <c r="A401">
        <f>Data!A401</f>
        <v>399</v>
      </c>
      <c r="B401" s="4">
        <f>'Data with Vol Ests'!D$502*('Data with Vol Ests'!D401+('Data with Vol Ests'!D402-'Data with Vol Ests'!D401)*('Data with Vol Ests'!G$503/'Data with Vol Ests'!G402))/'Data with Vol Ests'!D401</f>
        <v>11071.973408967118</v>
      </c>
      <c r="C401" s="4">
        <f>'Data with Vol Ests'!I$502*('Data with Vol Ests'!I401+('Data with Vol Ests'!I402-'Data with Vol Ests'!I401)*('Data with Vol Ests'!L$503/'Data with Vol Ests'!L402))/'Data with Vol Ests'!I401</f>
        <v>5314.9390539625019</v>
      </c>
      <c r="D401" s="4">
        <f>'Data with Vol Ests'!N$502*('Data with Vol Ests'!N401+('Data with Vol Ests'!N402-'Data with Vol Ests'!N401)*('Data with Vol Ests'!Q$503/'Data with Vol Ests'!Q402))/'Data with Vol Ests'!N401</f>
        <v>4384.6225342288653</v>
      </c>
      <c r="E401" s="4">
        <f>'Data with Vol Ests'!S$502*('Data with Vol Ests'!S401+('Data with Vol Ests'!S402-'Data with Vol Ests'!S401)*('Data with Vol Ests'!V$503/'Data with Vol Ests'!V402))/'Data with Vol Ests'!S401</f>
        <v>12037.868135232307</v>
      </c>
      <c r="G401" s="5">
        <f>$L$2*B401/Data!C$501+$M$2*C401/Data!D$501+$N$2*D401/Data!E$501+$O$2*E401/Data!F$501</f>
        <v>51434.535746283553</v>
      </c>
      <c r="I401" s="5">
        <f t="shared" si="6"/>
        <v>-1434.5357462835527</v>
      </c>
    </row>
    <row r="402" spans="1:9" x14ac:dyDescent="0.25">
      <c r="A402">
        <f>Data!A402</f>
        <v>400</v>
      </c>
      <c r="B402" s="4">
        <f>'Data with Vol Ests'!D$502*('Data with Vol Ests'!D402+('Data with Vol Ests'!D403-'Data with Vol Ests'!D402)*('Data with Vol Ests'!G$503/'Data with Vol Ests'!G403))/'Data with Vol Ests'!D402</f>
        <v>11122.652791158924</v>
      </c>
      <c r="C402" s="4">
        <f>'Data with Vol Ests'!I$502*('Data with Vol Ests'!I402+('Data with Vol Ests'!I403-'Data with Vol Ests'!I402)*('Data with Vol Ests'!L$503/'Data with Vol Ests'!L403))/'Data with Vol Ests'!I402</f>
        <v>5115.6695640230137</v>
      </c>
      <c r="D402" s="4">
        <f>'Data with Vol Ests'!N$502*('Data with Vol Ests'!N402+('Data with Vol Ests'!N403-'Data with Vol Ests'!N402)*('Data with Vol Ests'!Q$503/'Data with Vol Ests'!Q403))/'Data with Vol Ests'!N402</f>
        <v>4194.5874344130516</v>
      </c>
      <c r="E402" s="4">
        <f>'Data with Vol Ests'!S$502*('Data with Vol Ests'!S402+('Data with Vol Ests'!S403-'Data with Vol Ests'!S402)*('Data with Vol Ests'!V$503/'Data with Vol Ests'!V403))/'Data with Vol Ests'!S402</f>
        <v>11966.490733203742</v>
      </c>
      <c r="G402" s="5">
        <f>$L$2*B402/Data!C$501+$M$2*C402/Data!D$501+$N$2*D402/Data!E$501+$O$2*E402/Data!F$501</f>
        <v>50344.522246890192</v>
      </c>
      <c r="I402" s="5">
        <f t="shared" si="6"/>
        <v>-344.52224689019204</v>
      </c>
    </row>
    <row r="403" spans="1:9" x14ac:dyDescent="0.25">
      <c r="A403">
        <f>Data!A403</f>
        <v>401</v>
      </c>
      <c r="B403" s="4">
        <f>'Data with Vol Ests'!D$502*('Data with Vol Ests'!D403+('Data with Vol Ests'!D404-'Data with Vol Ests'!D403)*('Data with Vol Ests'!G$503/'Data with Vol Ests'!G404))/'Data with Vol Ests'!D403</f>
        <v>11072.639258399524</v>
      </c>
      <c r="C403" s="4">
        <f>'Data with Vol Ests'!I$502*('Data with Vol Ests'!I403+('Data with Vol Ests'!I404-'Data with Vol Ests'!I403)*('Data with Vol Ests'!L$503/'Data with Vol Ests'!L404))/'Data with Vol Ests'!I403</f>
        <v>5302.9543670896628</v>
      </c>
      <c r="D403" s="4">
        <f>'Data with Vol Ests'!N$502*('Data with Vol Ests'!N403+('Data with Vol Ests'!N404-'Data with Vol Ests'!N403)*('Data with Vol Ests'!Q$503/'Data with Vol Ests'!Q404))/'Data with Vol Ests'!N403</f>
        <v>4335.5828529086684</v>
      </c>
      <c r="E403" s="4">
        <f>'Data with Vol Ests'!S$502*('Data with Vol Ests'!S403+('Data with Vol Ests'!S404-'Data with Vol Ests'!S403)*('Data with Vol Ests'!V$503/'Data with Vol Ests'!V404))/'Data with Vol Ests'!S403</f>
        <v>12360.943781130256</v>
      </c>
      <c r="G403" s="5">
        <f>$L$2*B403/Data!C$501+$M$2*C403/Data!D$501+$N$2*D403/Data!E$501+$O$2*E403/Data!F$501</f>
        <v>51680.695147222097</v>
      </c>
      <c r="I403" s="5">
        <f t="shared" si="6"/>
        <v>-1680.6951472220971</v>
      </c>
    </row>
    <row r="404" spans="1:9" x14ac:dyDescent="0.25">
      <c r="A404">
        <f>Data!A404</f>
        <v>402</v>
      </c>
      <c r="B404" s="4">
        <f>'Data with Vol Ests'!D$502*('Data with Vol Ests'!D404+('Data with Vol Ests'!D405-'Data with Vol Ests'!D404)*('Data with Vol Ests'!G$503/'Data with Vol Ests'!G405))/'Data with Vol Ests'!D404</f>
        <v>10998.103829898051</v>
      </c>
      <c r="C404" s="4">
        <f>'Data with Vol Ests'!I$502*('Data with Vol Ests'!I404+('Data with Vol Ests'!I405-'Data with Vol Ests'!I404)*('Data with Vol Ests'!L$503/'Data with Vol Ests'!L405))/'Data with Vol Ests'!I404</f>
        <v>5194.3147946285053</v>
      </c>
      <c r="D404" s="4">
        <f>'Data with Vol Ests'!N$502*('Data with Vol Ests'!N404+('Data with Vol Ests'!N405-'Data with Vol Ests'!N404)*('Data with Vol Ests'!Q$503/'Data with Vol Ests'!Q405))/'Data with Vol Ests'!N404</f>
        <v>4304.6214725553109</v>
      </c>
      <c r="E404" s="4">
        <f>'Data with Vol Ests'!S$502*('Data with Vol Ests'!S404+('Data with Vol Ests'!S405-'Data with Vol Ests'!S404)*('Data with Vol Ests'!V$503/'Data with Vol Ests'!V405))/'Data with Vol Ests'!S404</f>
        <v>12038.322365427284</v>
      </c>
      <c r="G404" s="5">
        <f>$L$2*B404/Data!C$501+$M$2*C404/Data!D$501+$N$2*D404/Data!E$501+$O$2*E404/Data!F$501</f>
        <v>50817.340831036236</v>
      </c>
      <c r="I404" s="5">
        <f t="shared" si="6"/>
        <v>-817.34083103623561</v>
      </c>
    </row>
    <row r="405" spans="1:9" x14ac:dyDescent="0.25">
      <c r="A405">
        <f>Data!A405</f>
        <v>403</v>
      </c>
      <c r="B405" s="4">
        <f>'Data with Vol Ests'!D$502*('Data with Vol Ests'!D405+('Data with Vol Ests'!D406-'Data with Vol Ests'!D405)*('Data with Vol Ests'!G$503/'Data with Vol Ests'!G406))/'Data with Vol Ests'!D405</f>
        <v>10959.565184043224</v>
      </c>
      <c r="C405" s="4">
        <f>'Data with Vol Ests'!I$502*('Data with Vol Ests'!I405+('Data with Vol Ests'!I406-'Data with Vol Ests'!I405)*('Data with Vol Ests'!L$503/'Data with Vol Ests'!L406))/'Data with Vol Ests'!I405</f>
        <v>5188.1690482809654</v>
      </c>
      <c r="D405" s="4">
        <f>'Data with Vol Ests'!N$502*('Data with Vol Ests'!N405+('Data with Vol Ests'!N406-'Data with Vol Ests'!N405)*('Data with Vol Ests'!Q$503/'Data with Vol Ests'!Q406))/'Data with Vol Ests'!N405</f>
        <v>4189.3935977090114</v>
      </c>
      <c r="E405" s="4">
        <f>'Data with Vol Ests'!S$502*('Data with Vol Ests'!S405+('Data with Vol Ests'!S406-'Data with Vol Ests'!S405)*('Data with Vol Ests'!V$503/'Data with Vol Ests'!V406))/'Data with Vol Ests'!S405</f>
        <v>11958.776513724064</v>
      </c>
      <c r="G405" s="5">
        <f>$L$2*B405/Data!C$501+$M$2*C405/Data!D$501+$N$2*D405/Data!E$501+$O$2*E405/Data!F$501</f>
        <v>50385.109871319168</v>
      </c>
      <c r="I405" s="5">
        <f t="shared" si="6"/>
        <v>-385.10987131916772</v>
      </c>
    </row>
    <row r="406" spans="1:9" x14ac:dyDescent="0.25">
      <c r="A406">
        <f>Data!A406</f>
        <v>404</v>
      </c>
      <c r="B406" s="4">
        <f>'Data with Vol Ests'!D$502*('Data with Vol Ests'!D406+('Data with Vol Ests'!D407-'Data with Vol Ests'!D406)*('Data with Vol Ests'!G$503/'Data with Vol Ests'!G407))/'Data with Vol Ests'!D406</f>
        <v>11315.358204666156</v>
      </c>
      <c r="C406" s="4">
        <f>'Data with Vol Ests'!I$502*('Data with Vol Ests'!I406+('Data with Vol Ests'!I407-'Data with Vol Ests'!I406)*('Data with Vol Ests'!L$503/'Data with Vol Ests'!L407))/'Data with Vol Ests'!I406</f>
        <v>5584.5185261228171</v>
      </c>
      <c r="D406" s="4">
        <f>'Data with Vol Ests'!N$502*('Data with Vol Ests'!N406+('Data with Vol Ests'!N407-'Data with Vol Ests'!N406)*('Data with Vol Ests'!Q$503/'Data with Vol Ests'!Q407))/'Data with Vol Ests'!N406</f>
        <v>4403.6053929627469</v>
      </c>
      <c r="E406" s="4">
        <f>'Data with Vol Ests'!S$502*('Data with Vol Ests'!S406+('Data with Vol Ests'!S407-'Data with Vol Ests'!S406)*('Data with Vol Ests'!V$503/'Data with Vol Ests'!V407))/'Data with Vol Ests'!S406</f>
        <v>12231.76634919798</v>
      </c>
      <c r="G406" s="5">
        <f>$L$2*B406/Data!C$501+$M$2*C406/Data!D$501+$N$2*D406/Data!E$501+$O$2*E406/Data!F$501</f>
        <v>52739.141023114549</v>
      </c>
      <c r="I406" s="5">
        <f t="shared" si="6"/>
        <v>-2739.1410231145492</v>
      </c>
    </row>
    <row r="407" spans="1:9" x14ac:dyDescent="0.25">
      <c r="A407">
        <f>Data!A407</f>
        <v>405</v>
      </c>
      <c r="B407" s="4">
        <f>'Data with Vol Ests'!D$502*('Data with Vol Ests'!D407+('Data with Vol Ests'!D408-'Data with Vol Ests'!D407)*('Data with Vol Ests'!G$503/'Data with Vol Ests'!G408))/'Data with Vol Ests'!D407</f>
        <v>10731.400350086538</v>
      </c>
      <c r="C407" s="4">
        <f>'Data with Vol Ests'!I$502*('Data with Vol Ests'!I407+('Data with Vol Ests'!I408-'Data with Vol Ests'!I407)*('Data with Vol Ests'!L$503/'Data with Vol Ests'!L408))/'Data with Vol Ests'!I407</f>
        <v>5310.6182957413357</v>
      </c>
      <c r="D407" s="4">
        <f>'Data with Vol Ests'!N$502*('Data with Vol Ests'!N407+('Data with Vol Ests'!N408-'Data with Vol Ests'!N407)*('Data with Vol Ests'!Q$503/'Data with Vol Ests'!Q408))/'Data with Vol Ests'!N407</f>
        <v>4239.8070947778697</v>
      </c>
      <c r="E407" s="4">
        <f>'Data with Vol Ests'!S$502*('Data with Vol Ests'!S407+('Data with Vol Ests'!S408-'Data with Vol Ests'!S407)*('Data with Vol Ests'!V$503/'Data with Vol Ests'!V408))/'Data with Vol Ests'!S407</f>
        <v>12066.401338145939</v>
      </c>
      <c r="G407" s="5">
        <f>$L$2*B407/Data!C$501+$M$2*C407/Data!D$501+$N$2*D407/Data!E$501+$O$2*E407/Data!F$501</f>
        <v>50790.572095773852</v>
      </c>
      <c r="I407" s="5">
        <f t="shared" si="6"/>
        <v>-790.5720957738522</v>
      </c>
    </row>
    <row r="408" spans="1:9" x14ac:dyDescent="0.25">
      <c r="A408">
        <f>Data!A408</f>
        <v>406</v>
      </c>
      <c r="B408" s="4">
        <f>'Data with Vol Ests'!D$502*('Data with Vol Ests'!D408+('Data with Vol Ests'!D409-'Data with Vol Ests'!D408)*('Data with Vol Ests'!G$503/'Data with Vol Ests'!G409))/'Data with Vol Ests'!D408</f>
        <v>11084.851256543325</v>
      </c>
      <c r="C408" s="4">
        <f>'Data with Vol Ests'!I$502*('Data with Vol Ests'!I408+('Data with Vol Ests'!I409-'Data with Vol Ests'!I408)*('Data with Vol Ests'!L$503/'Data with Vol Ests'!L409))/'Data with Vol Ests'!I408</f>
        <v>5222.1482811659362</v>
      </c>
      <c r="D408" s="4">
        <f>'Data with Vol Ests'!N$502*('Data with Vol Ests'!N408+('Data with Vol Ests'!N409-'Data with Vol Ests'!N408)*('Data with Vol Ests'!Q$503/'Data with Vol Ests'!Q409))/'Data with Vol Ests'!N408</f>
        <v>4178.939222951697</v>
      </c>
      <c r="E408" s="4">
        <f>'Data with Vol Ests'!S$502*('Data with Vol Ests'!S408+('Data with Vol Ests'!S409-'Data with Vol Ests'!S408)*('Data with Vol Ests'!V$503/'Data with Vol Ests'!V409))/'Data with Vol Ests'!S408</f>
        <v>11819.871725334455</v>
      </c>
      <c r="G408" s="5">
        <f>$L$2*B408/Data!C$501+$M$2*C408/Data!D$501+$N$2*D408/Data!E$501+$O$2*E408/Data!F$501</f>
        <v>50403.480222370395</v>
      </c>
      <c r="I408" s="5">
        <f t="shared" si="6"/>
        <v>-403.4802223703955</v>
      </c>
    </row>
    <row r="409" spans="1:9" x14ac:dyDescent="0.25">
      <c r="A409">
        <f>Data!A409</f>
        <v>407</v>
      </c>
      <c r="B409" s="4">
        <f>'Data with Vol Ests'!D$502*('Data with Vol Ests'!D409+('Data with Vol Ests'!D410-'Data with Vol Ests'!D409)*('Data with Vol Ests'!G$503/'Data with Vol Ests'!G410))/'Data with Vol Ests'!D409</f>
        <v>10875.909526304045</v>
      </c>
      <c r="C409" s="4">
        <f>'Data with Vol Ests'!I$502*('Data with Vol Ests'!I409+('Data with Vol Ests'!I410-'Data with Vol Ests'!I409)*('Data with Vol Ests'!L$503/'Data with Vol Ests'!L410))/'Data with Vol Ests'!I409</f>
        <v>5017.5776745438652</v>
      </c>
      <c r="D409" s="4">
        <f>'Data with Vol Ests'!N$502*('Data with Vol Ests'!N409+('Data with Vol Ests'!N410-'Data with Vol Ests'!N409)*('Data with Vol Ests'!Q$503/'Data with Vol Ests'!Q410))/'Data with Vol Ests'!N409</f>
        <v>3985.8435350343611</v>
      </c>
      <c r="E409" s="4">
        <f>'Data with Vol Ests'!S$502*('Data with Vol Ests'!S409+('Data with Vol Ests'!S410-'Data with Vol Ests'!S409)*('Data with Vol Ests'!V$503/'Data with Vol Ests'!V410))/'Data with Vol Ests'!S409</f>
        <v>11657.813776642461</v>
      </c>
      <c r="G409" s="5">
        <f>$L$2*B409/Data!C$501+$M$2*C409/Data!D$501+$N$2*D409/Data!E$501+$O$2*E409/Data!F$501</f>
        <v>48938.317851762426</v>
      </c>
      <c r="I409" s="5">
        <f t="shared" si="6"/>
        <v>1061.6821482375744</v>
      </c>
    </row>
    <row r="410" spans="1:9" x14ac:dyDescent="0.25">
      <c r="A410">
        <f>Data!A410</f>
        <v>408</v>
      </c>
      <c r="B410" s="4">
        <f>'Data with Vol Ests'!D$502*('Data with Vol Ests'!D410+('Data with Vol Ests'!D411-'Data with Vol Ests'!D410)*('Data with Vol Ests'!G$503/'Data with Vol Ests'!G411))/'Data with Vol Ests'!D410</f>
        <v>11182.078642239298</v>
      </c>
      <c r="C410" s="4">
        <f>'Data with Vol Ests'!I$502*('Data with Vol Ests'!I410+('Data with Vol Ests'!I411-'Data with Vol Ests'!I410)*('Data with Vol Ests'!L$503/'Data with Vol Ests'!L411))/'Data with Vol Ests'!I410</f>
        <v>5240.6286616678817</v>
      </c>
      <c r="D410" s="4">
        <f>'Data with Vol Ests'!N$502*('Data with Vol Ests'!N410+('Data with Vol Ests'!N411-'Data with Vol Ests'!N410)*('Data with Vol Ests'!Q$503/'Data with Vol Ests'!Q411))/'Data with Vol Ests'!N410</f>
        <v>4264.1516248973176</v>
      </c>
      <c r="E410" s="4">
        <f>'Data with Vol Ests'!S$502*('Data with Vol Ests'!S410+('Data with Vol Ests'!S411-'Data with Vol Ests'!S410)*('Data with Vol Ests'!V$503/'Data with Vol Ests'!V411))/'Data with Vol Ests'!S410</f>
        <v>12111.177555276792</v>
      </c>
      <c r="G410" s="5">
        <f>$L$2*B410/Data!C$501+$M$2*C410/Data!D$501+$N$2*D410/Data!E$501+$O$2*E410/Data!F$501</f>
        <v>51115.472847483448</v>
      </c>
      <c r="I410" s="5">
        <f t="shared" si="6"/>
        <v>-1115.4728474834483</v>
      </c>
    </row>
    <row r="411" spans="1:9" x14ac:dyDescent="0.25">
      <c r="A411">
        <f>Data!A411</f>
        <v>409</v>
      </c>
      <c r="B411" s="4">
        <f>'Data with Vol Ests'!D$502*('Data with Vol Ests'!D411+('Data with Vol Ests'!D412-'Data with Vol Ests'!D411)*('Data with Vol Ests'!G$503/'Data with Vol Ests'!G412))/'Data with Vol Ests'!D411</f>
        <v>10968.361654552147</v>
      </c>
      <c r="C411" s="4">
        <f>'Data with Vol Ests'!I$502*('Data with Vol Ests'!I411+('Data with Vol Ests'!I412-'Data with Vol Ests'!I411)*('Data with Vol Ests'!L$503/'Data with Vol Ests'!L412))/'Data with Vol Ests'!I411</f>
        <v>5171.8353295142979</v>
      </c>
      <c r="D411" s="4">
        <f>'Data with Vol Ests'!N$502*('Data with Vol Ests'!N411+('Data with Vol Ests'!N412-'Data with Vol Ests'!N411)*('Data with Vol Ests'!Q$503/'Data with Vol Ests'!Q412))/'Data with Vol Ests'!N411</f>
        <v>4282.5515153713604</v>
      </c>
      <c r="E411" s="4">
        <f>'Data with Vol Ests'!S$502*('Data with Vol Ests'!S411+('Data with Vol Ests'!S412-'Data with Vol Ests'!S411)*('Data with Vol Ests'!V$503/'Data with Vol Ests'!V412))/'Data with Vol Ests'!S411</f>
        <v>12264.999908894428</v>
      </c>
      <c r="G411" s="5">
        <f>$L$2*B411/Data!C$501+$M$2*C411/Data!D$501+$N$2*D411/Data!E$501+$O$2*E411/Data!F$501</f>
        <v>50950.71030747435</v>
      </c>
      <c r="I411" s="5">
        <f t="shared" si="6"/>
        <v>-950.71030747434997</v>
      </c>
    </row>
    <row r="412" spans="1:9" x14ac:dyDescent="0.25">
      <c r="A412">
        <f>Data!A412</f>
        <v>410</v>
      </c>
      <c r="B412" s="4">
        <f>'Data with Vol Ests'!D$502*('Data with Vol Ests'!D412+('Data with Vol Ests'!D413-'Data with Vol Ests'!D412)*('Data with Vol Ests'!G$503/'Data with Vol Ests'!G413))/'Data with Vol Ests'!D412</f>
        <v>11104.497175307713</v>
      </c>
      <c r="C412" s="4">
        <f>'Data with Vol Ests'!I$502*('Data with Vol Ests'!I412+('Data with Vol Ests'!I413-'Data with Vol Ests'!I412)*('Data with Vol Ests'!L$503/'Data with Vol Ests'!L413))/'Data with Vol Ests'!I412</f>
        <v>5209.5815751732807</v>
      </c>
      <c r="D412" s="4">
        <f>'Data with Vol Ests'!N$502*('Data with Vol Ests'!N412+('Data with Vol Ests'!N413-'Data with Vol Ests'!N412)*('Data with Vol Ests'!Q$503/'Data with Vol Ests'!Q413))/'Data with Vol Ests'!N412</f>
        <v>4372.0361256757187</v>
      </c>
      <c r="E412" s="4">
        <f>'Data with Vol Ests'!S$502*('Data with Vol Ests'!S412+('Data with Vol Ests'!S413-'Data with Vol Ests'!S412)*('Data with Vol Ests'!V$503/'Data with Vol Ests'!V413))/'Data with Vol Ests'!S412</f>
        <v>12205.588516692809</v>
      </c>
      <c r="G412" s="5">
        <f>$L$2*B412/Data!C$501+$M$2*C412/Data!D$501+$N$2*D412/Data!E$501+$O$2*E412/Data!F$501</f>
        <v>51331.507621835037</v>
      </c>
      <c r="I412" s="5">
        <f t="shared" si="6"/>
        <v>-1331.5076218350368</v>
      </c>
    </row>
    <row r="413" spans="1:9" x14ac:dyDescent="0.25">
      <c r="A413">
        <f>Data!A413</f>
        <v>411</v>
      </c>
      <c r="B413" s="4">
        <f>'Data with Vol Ests'!D$502*('Data with Vol Ests'!D413+('Data with Vol Ests'!D414-'Data with Vol Ests'!D413)*('Data with Vol Ests'!G$503/'Data with Vol Ests'!G414))/'Data with Vol Ests'!D413</f>
        <v>11140.321350393797</v>
      </c>
      <c r="C413" s="4">
        <f>'Data with Vol Ests'!I$502*('Data with Vol Ests'!I413+('Data with Vol Ests'!I414-'Data with Vol Ests'!I413)*('Data with Vol Ests'!L$503/'Data with Vol Ests'!L414))/'Data with Vol Ests'!I413</f>
        <v>5313.4173390171272</v>
      </c>
      <c r="D413" s="4">
        <f>'Data with Vol Ests'!N$502*('Data with Vol Ests'!N413+('Data with Vol Ests'!N414-'Data with Vol Ests'!N413)*('Data with Vol Ests'!Q$503/'Data with Vol Ests'!Q414))/'Data with Vol Ests'!N413</f>
        <v>4232.5520798416328</v>
      </c>
      <c r="E413" s="4">
        <f>'Data with Vol Ests'!S$502*('Data with Vol Ests'!S413+('Data with Vol Ests'!S414-'Data with Vol Ests'!S413)*('Data with Vol Ests'!V$503/'Data with Vol Ests'!V414))/'Data with Vol Ests'!S413</f>
        <v>12168.347038111444</v>
      </c>
      <c r="G413" s="5">
        <f>$L$2*B413/Data!C$501+$M$2*C413/Data!D$501+$N$2*D413/Data!E$501+$O$2*E413/Data!F$501</f>
        <v>51285.151425812546</v>
      </c>
      <c r="I413" s="5">
        <f t="shared" si="6"/>
        <v>-1285.1514258125462</v>
      </c>
    </row>
    <row r="414" spans="1:9" x14ac:dyDescent="0.25">
      <c r="A414">
        <f>Data!A414</f>
        <v>412</v>
      </c>
      <c r="B414" s="4">
        <f>'Data with Vol Ests'!D$502*('Data with Vol Ests'!D414+('Data with Vol Ests'!D415-'Data with Vol Ests'!D414)*('Data with Vol Ests'!G$503/'Data with Vol Ests'!G415))/'Data with Vol Ests'!D414</f>
        <v>11014.69015386406</v>
      </c>
      <c r="C414" s="4">
        <f>'Data with Vol Ests'!I$502*('Data with Vol Ests'!I414+('Data with Vol Ests'!I415-'Data with Vol Ests'!I414)*('Data with Vol Ests'!L$503/'Data with Vol Ests'!L415))/'Data with Vol Ests'!I414</f>
        <v>5372.5084127989376</v>
      </c>
      <c r="D414" s="4">
        <f>'Data with Vol Ests'!N$502*('Data with Vol Ests'!N414+('Data with Vol Ests'!N415-'Data with Vol Ests'!N414)*('Data with Vol Ests'!Q$503/'Data with Vol Ests'!Q415))/'Data with Vol Ests'!N414</f>
        <v>4281.1534691617935</v>
      </c>
      <c r="E414" s="4">
        <f>'Data with Vol Ests'!S$502*('Data with Vol Ests'!S414+('Data with Vol Ests'!S415-'Data with Vol Ests'!S414)*('Data with Vol Ests'!V$503/'Data with Vol Ests'!V415))/'Data with Vol Ests'!S414</f>
        <v>11966.611864959455</v>
      </c>
      <c r="G414" s="5">
        <f>$L$2*B414/Data!C$501+$M$2*C414/Data!D$501+$N$2*D414/Data!E$501+$O$2*E414/Data!F$501</f>
        <v>51211.390472020874</v>
      </c>
      <c r="I414" s="5">
        <f t="shared" si="6"/>
        <v>-1211.3904720208739</v>
      </c>
    </row>
    <row r="415" spans="1:9" x14ac:dyDescent="0.25">
      <c r="A415">
        <f>Data!A415</f>
        <v>413</v>
      </c>
      <c r="B415" s="4">
        <f>'Data with Vol Ests'!D$502*('Data with Vol Ests'!D415+('Data with Vol Ests'!D416-'Data with Vol Ests'!D415)*('Data with Vol Ests'!G$503/'Data with Vol Ests'!G416))/'Data with Vol Ests'!D415</f>
        <v>11074.875263762407</v>
      </c>
      <c r="C415" s="4">
        <f>'Data with Vol Ests'!I$502*('Data with Vol Ests'!I415+('Data with Vol Ests'!I416-'Data with Vol Ests'!I415)*('Data with Vol Ests'!L$503/'Data with Vol Ests'!L416))/'Data with Vol Ests'!I415</f>
        <v>5436.9841433340071</v>
      </c>
      <c r="D415" s="4">
        <f>'Data with Vol Ests'!N$502*('Data with Vol Ests'!N415+('Data with Vol Ests'!N416-'Data with Vol Ests'!N415)*('Data with Vol Ests'!Q$503/'Data with Vol Ests'!Q416))/'Data with Vol Ests'!N415</f>
        <v>4402.3570674735383</v>
      </c>
      <c r="E415" s="4">
        <f>'Data with Vol Ests'!S$502*('Data with Vol Ests'!S415+('Data with Vol Ests'!S416-'Data with Vol Ests'!S415)*('Data with Vol Ests'!V$503/'Data with Vol Ests'!V416))/'Data with Vol Ests'!S415</f>
        <v>12071.664367403715</v>
      </c>
      <c r="G415" s="5">
        <f>$L$2*B415/Data!C$501+$M$2*C415/Data!D$501+$N$2*D415/Data!E$501+$O$2*E415/Data!F$501</f>
        <v>51881.42878497616</v>
      </c>
      <c r="I415" s="5">
        <f t="shared" si="6"/>
        <v>-1881.4287849761604</v>
      </c>
    </row>
    <row r="416" spans="1:9" x14ac:dyDescent="0.25">
      <c r="A416">
        <f>Data!A416</f>
        <v>414</v>
      </c>
      <c r="B416" s="4">
        <f>'Data with Vol Ests'!D$502*('Data with Vol Ests'!D416+('Data with Vol Ests'!D417-'Data with Vol Ests'!D416)*('Data with Vol Ests'!G$503/'Data with Vol Ests'!G417))/'Data with Vol Ests'!D416</f>
        <v>10764.60498852401</v>
      </c>
      <c r="C416" s="4">
        <f>'Data with Vol Ests'!I$502*('Data with Vol Ests'!I416+('Data with Vol Ests'!I417-'Data with Vol Ests'!I416)*('Data with Vol Ests'!L$503/'Data with Vol Ests'!L417))/'Data with Vol Ests'!I416</f>
        <v>4614.1833803242898</v>
      </c>
      <c r="D416" s="4">
        <f>'Data with Vol Ests'!N$502*('Data with Vol Ests'!N416+('Data with Vol Ests'!N417-'Data with Vol Ests'!N416)*('Data with Vol Ests'!Q$503/'Data with Vol Ests'!Q417))/'Data with Vol Ests'!N416</f>
        <v>3996.5488315025127</v>
      </c>
      <c r="E416" s="4">
        <f>'Data with Vol Ests'!S$502*('Data with Vol Ests'!S416+('Data with Vol Ests'!S417-'Data with Vol Ests'!S416)*('Data with Vol Ests'!V$503/'Data with Vol Ests'!V417))/'Data with Vol Ests'!S416</f>
        <v>11858.277308139814</v>
      </c>
      <c r="G416" s="5">
        <f>$L$2*B416/Data!C$501+$M$2*C416/Data!D$501+$N$2*D416/Data!E$501+$O$2*E416/Data!F$501</f>
        <v>47922.237843247487</v>
      </c>
      <c r="I416" s="5">
        <f t="shared" si="6"/>
        <v>2077.762156752513</v>
      </c>
    </row>
    <row r="417" spans="1:9" x14ac:dyDescent="0.25">
      <c r="A417">
        <f>Data!A417</f>
        <v>415</v>
      </c>
      <c r="B417" s="4">
        <f>'Data with Vol Ests'!D$502*('Data with Vol Ests'!D417+('Data with Vol Ests'!D418-'Data with Vol Ests'!D417)*('Data with Vol Ests'!G$503/'Data with Vol Ests'!G418))/'Data with Vol Ests'!D417</f>
        <v>10726.271669241969</v>
      </c>
      <c r="C417" s="4">
        <f>'Data with Vol Ests'!I$502*('Data with Vol Ests'!I417+('Data with Vol Ests'!I418-'Data with Vol Ests'!I417)*('Data with Vol Ests'!L$503/'Data with Vol Ests'!L418))/'Data with Vol Ests'!I417</f>
        <v>5211.7099051230798</v>
      </c>
      <c r="D417" s="4">
        <f>'Data with Vol Ests'!N$502*('Data with Vol Ests'!N417+('Data with Vol Ests'!N418-'Data with Vol Ests'!N417)*('Data with Vol Ests'!Q$503/'Data with Vol Ests'!Q418))/'Data with Vol Ests'!N417</f>
        <v>4158.3858322354217</v>
      </c>
      <c r="E417" s="4">
        <f>'Data with Vol Ests'!S$502*('Data with Vol Ests'!S417+('Data with Vol Ests'!S418-'Data with Vol Ests'!S417)*('Data with Vol Ests'!V$503/'Data with Vol Ests'!V418))/'Data with Vol Ests'!S417</f>
        <v>11677.609089660982</v>
      </c>
      <c r="G417" s="5">
        <f>$L$2*B417/Data!C$501+$M$2*C417/Data!D$501+$N$2*D417/Data!E$501+$O$2*E417/Data!F$501</f>
        <v>49815.413539438872</v>
      </c>
      <c r="I417" s="5">
        <f t="shared" si="6"/>
        <v>184.58646056112775</v>
      </c>
    </row>
    <row r="418" spans="1:9" x14ac:dyDescent="0.25">
      <c r="A418">
        <f>Data!A418</f>
        <v>416</v>
      </c>
      <c r="B418" s="4">
        <f>'Data with Vol Ests'!D$502*('Data with Vol Ests'!D418+('Data with Vol Ests'!D419-'Data with Vol Ests'!D418)*('Data with Vol Ests'!G$503/'Data with Vol Ests'!G419))/'Data with Vol Ests'!D418</f>
        <v>11053.912914203518</v>
      </c>
      <c r="C418" s="4">
        <f>'Data with Vol Ests'!I$502*('Data with Vol Ests'!I418+('Data with Vol Ests'!I419-'Data with Vol Ests'!I418)*('Data with Vol Ests'!L$503/'Data with Vol Ests'!L419))/'Data with Vol Ests'!I418</f>
        <v>5157.4500437759325</v>
      </c>
      <c r="D418" s="4">
        <f>'Data with Vol Ests'!N$502*('Data with Vol Ests'!N418+('Data with Vol Ests'!N419-'Data with Vol Ests'!N418)*('Data with Vol Ests'!Q$503/'Data with Vol Ests'!Q419))/'Data with Vol Ests'!N418</f>
        <v>4229.9107238345005</v>
      </c>
      <c r="E418" s="4">
        <f>'Data with Vol Ests'!S$502*('Data with Vol Ests'!S418+('Data with Vol Ests'!S419-'Data with Vol Ests'!S418)*('Data with Vol Ests'!V$503/'Data with Vol Ests'!V419))/'Data with Vol Ests'!S418</f>
        <v>12078.904819630285</v>
      </c>
      <c r="G418" s="5">
        <f>$L$2*B418/Data!C$501+$M$2*C418/Data!D$501+$N$2*D418/Data!E$501+$O$2*E418/Data!F$501</f>
        <v>50629.045406259727</v>
      </c>
      <c r="I418" s="5">
        <f t="shared" si="6"/>
        <v>-629.04540625972732</v>
      </c>
    </row>
    <row r="419" spans="1:9" x14ac:dyDescent="0.25">
      <c r="A419">
        <f>Data!A419</f>
        <v>417</v>
      </c>
      <c r="B419" s="4">
        <f>'Data with Vol Ests'!D$502*('Data with Vol Ests'!D419+('Data with Vol Ests'!D420-'Data with Vol Ests'!D419)*('Data with Vol Ests'!G$503/'Data with Vol Ests'!G420))/'Data with Vol Ests'!D419</f>
        <v>10829.315081633458</v>
      </c>
      <c r="C419" s="4">
        <f>'Data with Vol Ests'!I$502*('Data with Vol Ests'!I419+('Data with Vol Ests'!I420-'Data with Vol Ests'!I419)*('Data with Vol Ests'!L$503/'Data with Vol Ests'!L420))/'Data with Vol Ests'!I419</f>
        <v>4957.3245984842206</v>
      </c>
      <c r="D419" s="4">
        <f>'Data with Vol Ests'!N$502*('Data with Vol Ests'!N419+('Data with Vol Ests'!N420-'Data with Vol Ests'!N419)*('Data with Vol Ests'!Q$503/'Data with Vol Ests'!Q420))/'Data with Vol Ests'!N419</f>
        <v>3967.7891132208574</v>
      </c>
      <c r="E419" s="4">
        <f>'Data with Vol Ests'!S$502*('Data with Vol Ests'!S419+('Data with Vol Ests'!S420-'Data with Vol Ests'!S419)*('Data with Vol Ests'!V$503/'Data with Vol Ests'!V420))/'Data with Vol Ests'!S419</f>
        <v>12055.255929161913</v>
      </c>
      <c r="G419" s="5">
        <f>$L$2*B419/Data!C$501+$M$2*C419/Data!D$501+$N$2*D419/Data!E$501+$O$2*E419/Data!F$501</f>
        <v>49166.113284382031</v>
      </c>
      <c r="I419" s="5">
        <f t="shared" si="6"/>
        <v>833.88671561796946</v>
      </c>
    </row>
    <row r="420" spans="1:9" x14ac:dyDescent="0.25">
      <c r="A420">
        <f>Data!A420</f>
        <v>418</v>
      </c>
      <c r="B420" s="4">
        <f>'Data with Vol Ests'!D$502*('Data with Vol Ests'!D420+('Data with Vol Ests'!D421-'Data with Vol Ests'!D420)*('Data with Vol Ests'!G$503/'Data with Vol Ests'!G421))/'Data with Vol Ests'!D420</f>
        <v>11114.022698302731</v>
      </c>
      <c r="C420" s="4">
        <f>'Data with Vol Ests'!I$502*('Data with Vol Ests'!I420+('Data with Vol Ests'!I421-'Data with Vol Ests'!I420)*('Data with Vol Ests'!L$503/'Data with Vol Ests'!L421))/'Data with Vol Ests'!I420</f>
        <v>5125.6855666602924</v>
      </c>
      <c r="D420" s="4">
        <f>'Data with Vol Ests'!N$502*('Data with Vol Ests'!N420+('Data with Vol Ests'!N421-'Data with Vol Ests'!N420)*('Data with Vol Ests'!Q$503/'Data with Vol Ests'!Q421))/'Data with Vol Ests'!N420</f>
        <v>4158.1553318083534</v>
      </c>
      <c r="E420" s="4">
        <f>'Data with Vol Ests'!S$502*('Data with Vol Ests'!S420+('Data with Vol Ests'!S421-'Data with Vol Ests'!S420)*('Data with Vol Ests'!V$503/'Data with Vol Ests'!V421))/'Data with Vol Ests'!S420</f>
        <v>11827.192570704852</v>
      </c>
      <c r="G420" s="5">
        <f>$L$2*B420/Data!C$501+$M$2*C420/Data!D$501+$N$2*D420/Data!E$501+$O$2*E420/Data!F$501</f>
        <v>50105.020051984604</v>
      </c>
      <c r="I420" s="5">
        <f t="shared" si="6"/>
        <v>-105.02005198460392</v>
      </c>
    </row>
    <row r="421" spans="1:9" x14ac:dyDescent="0.25">
      <c r="A421">
        <f>Data!A421</f>
        <v>419</v>
      </c>
      <c r="B421" s="4">
        <f>'Data with Vol Ests'!D$502*('Data with Vol Ests'!D421+('Data with Vol Ests'!D422-'Data with Vol Ests'!D421)*('Data with Vol Ests'!G$503/'Data with Vol Ests'!G422))/'Data with Vol Ests'!D421</f>
        <v>11083.579062708926</v>
      </c>
      <c r="C421" s="4">
        <f>'Data with Vol Ests'!I$502*('Data with Vol Ests'!I421+('Data with Vol Ests'!I422-'Data with Vol Ests'!I421)*('Data with Vol Ests'!L$503/'Data with Vol Ests'!L422))/'Data with Vol Ests'!I421</f>
        <v>5226.0092565996847</v>
      </c>
      <c r="D421" s="4">
        <f>'Data with Vol Ests'!N$502*('Data with Vol Ests'!N421+('Data with Vol Ests'!N422-'Data with Vol Ests'!N421)*('Data with Vol Ests'!Q$503/'Data with Vol Ests'!Q422))/'Data with Vol Ests'!N421</f>
        <v>4396.3211602720266</v>
      </c>
      <c r="E421" s="4">
        <f>'Data with Vol Ests'!S$502*('Data with Vol Ests'!S421+('Data with Vol Ests'!S422-'Data with Vol Ests'!S421)*('Data with Vol Ests'!V$503/'Data with Vol Ests'!V422))/'Data with Vol Ests'!S421</f>
        <v>11720.228937270549</v>
      </c>
      <c r="G421" s="5">
        <f>$L$2*B421/Data!C$501+$M$2*C421/Data!D$501+$N$2*D421/Data!E$501+$O$2*E421/Data!F$501</f>
        <v>50818.625969233872</v>
      </c>
      <c r="I421" s="5">
        <f t="shared" si="6"/>
        <v>-818.62596923387173</v>
      </c>
    </row>
    <row r="422" spans="1:9" x14ac:dyDescent="0.25">
      <c r="A422">
        <f>Data!A422</f>
        <v>420</v>
      </c>
      <c r="B422" s="4">
        <f>'Data with Vol Ests'!D$502*('Data with Vol Ests'!D422+('Data with Vol Ests'!D423-'Data with Vol Ests'!D422)*('Data with Vol Ests'!G$503/'Data with Vol Ests'!G423))/'Data with Vol Ests'!D422</f>
        <v>11093.041447961379</v>
      </c>
      <c r="C422" s="4">
        <f>'Data with Vol Ests'!I$502*('Data with Vol Ests'!I422+('Data with Vol Ests'!I423-'Data with Vol Ests'!I422)*('Data with Vol Ests'!L$503/'Data with Vol Ests'!L423))/'Data with Vol Ests'!I422</f>
        <v>5192.85612479269</v>
      </c>
      <c r="D422" s="4">
        <f>'Data with Vol Ests'!N$502*('Data with Vol Ests'!N422+('Data with Vol Ests'!N423-'Data with Vol Ests'!N422)*('Data with Vol Ests'!Q$503/'Data with Vol Ests'!Q423))/'Data with Vol Ests'!N422</f>
        <v>4238.9759878549348</v>
      </c>
      <c r="E422" s="4">
        <f>'Data with Vol Ests'!S$502*('Data with Vol Ests'!S422+('Data with Vol Ests'!S423-'Data with Vol Ests'!S422)*('Data with Vol Ests'!V$503/'Data with Vol Ests'!V423))/'Data with Vol Ests'!S422</f>
        <v>12653.223528066928</v>
      </c>
      <c r="G422" s="5">
        <f>$L$2*B422/Data!C$501+$M$2*C422/Data!D$501+$N$2*D422/Data!E$501+$O$2*E422/Data!F$501</f>
        <v>51502.531079954308</v>
      </c>
      <c r="I422" s="5">
        <f t="shared" si="6"/>
        <v>-1502.5310799543076</v>
      </c>
    </row>
    <row r="423" spans="1:9" x14ac:dyDescent="0.25">
      <c r="A423">
        <f>Data!A423</f>
        <v>421</v>
      </c>
      <c r="B423" s="4">
        <f>'Data with Vol Ests'!D$502*('Data with Vol Ests'!D423+('Data with Vol Ests'!D424-'Data with Vol Ests'!D423)*('Data with Vol Ests'!G$503/'Data with Vol Ests'!G424))/'Data with Vol Ests'!D423</f>
        <v>11011.219498212262</v>
      </c>
      <c r="C423" s="4">
        <f>'Data with Vol Ests'!I$502*('Data with Vol Ests'!I423+('Data with Vol Ests'!I424-'Data with Vol Ests'!I423)*('Data with Vol Ests'!L$503/'Data with Vol Ests'!L424))/'Data with Vol Ests'!I423</f>
        <v>5154.2078369354067</v>
      </c>
      <c r="D423" s="4">
        <f>'Data with Vol Ests'!N$502*('Data with Vol Ests'!N423+('Data with Vol Ests'!N424-'Data with Vol Ests'!N423)*('Data with Vol Ests'!Q$503/'Data with Vol Ests'!Q424))/'Data with Vol Ests'!N423</f>
        <v>4328.7361260626649</v>
      </c>
      <c r="E423" s="4">
        <f>'Data with Vol Ests'!S$502*('Data with Vol Ests'!S423+('Data with Vol Ests'!S424-'Data with Vol Ests'!S423)*('Data with Vol Ests'!V$503/'Data with Vol Ests'!V424))/'Data with Vol Ests'!S423</f>
        <v>12270.486512960259</v>
      </c>
      <c r="G423" s="5">
        <f>$L$2*B423/Data!C$501+$M$2*C423/Data!D$501+$N$2*D423/Data!E$501+$O$2*E423/Data!F$501</f>
        <v>51057.45135446026</v>
      </c>
      <c r="I423" s="5">
        <f t="shared" si="6"/>
        <v>-1057.4513544602596</v>
      </c>
    </row>
    <row r="424" spans="1:9" x14ac:dyDescent="0.25">
      <c r="A424">
        <f>Data!A424</f>
        <v>422</v>
      </c>
      <c r="B424" s="4">
        <f>'Data with Vol Ests'!D$502*('Data with Vol Ests'!D424+('Data with Vol Ests'!D425-'Data with Vol Ests'!D424)*('Data with Vol Ests'!G$503/'Data with Vol Ests'!G425))/'Data with Vol Ests'!D424</f>
        <v>10834.63458211223</v>
      </c>
      <c r="C424" s="4">
        <f>'Data with Vol Ests'!I$502*('Data with Vol Ests'!I424+('Data with Vol Ests'!I425-'Data with Vol Ests'!I424)*('Data with Vol Ests'!L$503/'Data with Vol Ests'!L425))/'Data with Vol Ests'!I424</f>
        <v>5054.4591623133738</v>
      </c>
      <c r="D424" s="4">
        <f>'Data with Vol Ests'!N$502*('Data with Vol Ests'!N424+('Data with Vol Ests'!N425-'Data with Vol Ests'!N424)*('Data with Vol Ests'!Q$503/'Data with Vol Ests'!Q425))/'Data with Vol Ests'!N424</f>
        <v>4014.0167374456096</v>
      </c>
      <c r="E424" s="4">
        <f>'Data with Vol Ests'!S$502*('Data with Vol Ests'!S424+('Data with Vol Ests'!S425-'Data with Vol Ests'!S424)*('Data with Vol Ests'!V$503/'Data with Vol Ests'!V425))/'Data with Vol Ests'!S424</f>
        <v>12129.44315370384</v>
      </c>
      <c r="G424" s="5">
        <f>$L$2*B424/Data!C$501+$M$2*C424/Data!D$501+$N$2*D424/Data!E$501+$O$2*E424/Data!F$501</f>
        <v>49661.169282295472</v>
      </c>
      <c r="I424" s="5">
        <f t="shared" si="6"/>
        <v>338.83071770452807</v>
      </c>
    </row>
    <row r="425" spans="1:9" x14ac:dyDescent="0.25">
      <c r="A425">
        <f>Data!A425</f>
        <v>423</v>
      </c>
      <c r="B425" s="4">
        <f>'Data with Vol Ests'!D$502*('Data with Vol Ests'!D425+('Data with Vol Ests'!D426-'Data with Vol Ests'!D425)*('Data with Vol Ests'!G$503/'Data with Vol Ests'!G426))/'Data with Vol Ests'!D425</f>
        <v>10879.477985568343</v>
      </c>
      <c r="C425" s="4">
        <f>'Data with Vol Ests'!I$502*('Data with Vol Ests'!I425+('Data with Vol Ests'!I426-'Data with Vol Ests'!I425)*('Data with Vol Ests'!L$503/'Data with Vol Ests'!L426))/'Data with Vol Ests'!I425</f>
        <v>5357.1144193271248</v>
      </c>
      <c r="D425" s="4">
        <f>'Data with Vol Ests'!N$502*('Data with Vol Ests'!N425+('Data with Vol Ests'!N426-'Data with Vol Ests'!N425)*('Data with Vol Ests'!Q$503/'Data with Vol Ests'!Q426))/'Data with Vol Ests'!N425</f>
        <v>4352.3535135153061</v>
      </c>
      <c r="E425" s="4">
        <f>'Data with Vol Ests'!S$502*('Data with Vol Ests'!S425+('Data with Vol Ests'!S426-'Data with Vol Ests'!S425)*('Data with Vol Ests'!V$503/'Data with Vol Ests'!V426))/'Data with Vol Ests'!S425</f>
        <v>11718.87203313958</v>
      </c>
      <c r="G425" s="5">
        <f>$L$2*B425/Data!C$501+$M$2*C425/Data!D$501+$N$2*D425/Data!E$501+$O$2*E425/Data!F$501</f>
        <v>50907.480055692788</v>
      </c>
      <c r="I425" s="5">
        <f t="shared" si="6"/>
        <v>-907.48005569278757</v>
      </c>
    </row>
    <row r="426" spans="1:9" x14ac:dyDescent="0.25">
      <c r="A426">
        <f>Data!A426</f>
        <v>424</v>
      </c>
      <c r="B426" s="4">
        <f>'Data with Vol Ests'!D$502*('Data with Vol Ests'!D426+('Data with Vol Ests'!D427-'Data with Vol Ests'!D426)*('Data with Vol Ests'!G$503/'Data with Vol Ests'!G427))/'Data with Vol Ests'!D426</f>
        <v>11004.313838828644</v>
      </c>
      <c r="C426" s="4">
        <f>'Data with Vol Ests'!I$502*('Data with Vol Ests'!I426+('Data with Vol Ests'!I427-'Data with Vol Ests'!I426)*('Data with Vol Ests'!L$503/'Data with Vol Ests'!L427))/'Data with Vol Ests'!I426</f>
        <v>4916.1047656913252</v>
      </c>
      <c r="D426" s="4">
        <f>'Data with Vol Ests'!N$502*('Data with Vol Ests'!N426+('Data with Vol Ests'!N427-'Data with Vol Ests'!N426)*('Data with Vol Ests'!Q$503/'Data with Vol Ests'!Q427))/'Data with Vol Ests'!N426</f>
        <v>4049.35684851614</v>
      </c>
      <c r="E426" s="4">
        <f>'Data with Vol Ests'!S$502*('Data with Vol Ests'!S426+('Data with Vol Ests'!S427-'Data with Vol Ests'!S426)*('Data with Vol Ests'!V$503/'Data with Vol Ests'!V427))/'Data with Vol Ests'!S426</f>
        <v>12289.334384510865</v>
      </c>
      <c r="G426" s="5">
        <f>$L$2*B426/Data!C$501+$M$2*C426/Data!D$501+$N$2*D426/Data!E$501+$O$2*E426/Data!F$501</f>
        <v>49694.495491277848</v>
      </c>
      <c r="I426" s="5">
        <f t="shared" si="6"/>
        <v>305.50450872215151</v>
      </c>
    </row>
    <row r="427" spans="1:9" x14ac:dyDescent="0.25">
      <c r="A427">
        <f>Data!A427</f>
        <v>425</v>
      </c>
      <c r="B427" s="4">
        <f>'Data with Vol Ests'!D$502*('Data with Vol Ests'!D427+('Data with Vol Ests'!D428-'Data with Vol Ests'!D427)*('Data with Vol Ests'!G$503/'Data with Vol Ests'!G428))/'Data with Vol Ests'!D427</f>
        <v>11333.879509246257</v>
      </c>
      <c r="C427" s="4">
        <f>'Data with Vol Ests'!I$502*('Data with Vol Ests'!I427+('Data with Vol Ests'!I428-'Data with Vol Ests'!I427)*('Data with Vol Ests'!L$503/'Data with Vol Ests'!L428))/'Data with Vol Ests'!I427</f>
        <v>5273.1178293850653</v>
      </c>
      <c r="D427" s="4">
        <f>'Data with Vol Ests'!N$502*('Data with Vol Ests'!N427+('Data with Vol Ests'!N428-'Data with Vol Ests'!N427)*('Data with Vol Ests'!Q$503/'Data with Vol Ests'!Q428))/'Data with Vol Ests'!N427</f>
        <v>4206.3559100015636</v>
      </c>
      <c r="E427" s="4">
        <f>'Data with Vol Ests'!S$502*('Data with Vol Ests'!S427+('Data with Vol Ests'!S428-'Data with Vol Ests'!S427)*('Data with Vol Ests'!V$503/'Data with Vol Ests'!V428))/'Data with Vol Ests'!S427</f>
        <v>11891.696571230435</v>
      </c>
      <c r="G427" s="5">
        <f>$L$2*B427/Data!C$501+$M$2*C427/Data!D$501+$N$2*D427/Data!E$501+$O$2*E427/Data!F$501</f>
        <v>50939.127951239854</v>
      </c>
      <c r="I427" s="5">
        <f t="shared" si="6"/>
        <v>-939.12795123985416</v>
      </c>
    </row>
    <row r="428" spans="1:9" x14ac:dyDescent="0.25">
      <c r="A428">
        <f>Data!A428</f>
        <v>426</v>
      </c>
      <c r="B428" s="4">
        <f>'Data with Vol Ests'!D$502*('Data with Vol Ests'!D428+('Data with Vol Ests'!D429-'Data with Vol Ests'!D428)*('Data with Vol Ests'!G$503/'Data with Vol Ests'!G429))/'Data with Vol Ests'!D428</f>
        <v>10466.983824426678</v>
      </c>
      <c r="C428" s="4">
        <f>'Data with Vol Ests'!I$502*('Data with Vol Ests'!I428+('Data with Vol Ests'!I429-'Data with Vol Ests'!I428)*('Data with Vol Ests'!L$503/'Data with Vol Ests'!L429))/'Data with Vol Ests'!I428</f>
        <v>4917.7547372996842</v>
      </c>
      <c r="D428" s="4">
        <f>'Data with Vol Ests'!N$502*('Data with Vol Ests'!N428+('Data with Vol Ests'!N429-'Data with Vol Ests'!N428)*('Data with Vol Ests'!Q$503/'Data with Vol Ests'!Q429))/'Data with Vol Ests'!N428</f>
        <v>3927.8846981229367</v>
      </c>
      <c r="E428" s="4">
        <f>'Data with Vol Ests'!S$502*('Data with Vol Ests'!S428+('Data with Vol Ests'!S429-'Data with Vol Ests'!S428)*('Data with Vol Ests'!V$503/'Data with Vol Ests'!V429))/'Data with Vol Ests'!S428</f>
        <v>12194.998658291957</v>
      </c>
      <c r="G428" s="5">
        <f>$L$2*B428/Data!C$501+$M$2*C428/Data!D$501+$N$2*D428/Data!E$501+$O$2*E428/Data!F$501</f>
        <v>48790.954972881023</v>
      </c>
      <c r="I428" s="5">
        <f t="shared" si="6"/>
        <v>1209.0450271189766</v>
      </c>
    </row>
    <row r="429" spans="1:9" x14ac:dyDescent="0.25">
      <c r="A429">
        <f>Data!A429</f>
        <v>427</v>
      </c>
      <c r="B429" s="4">
        <f>'Data with Vol Ests'!D$502*('Data with Vol Ests'!D429+('Data with Vol Ests'!D430-'Data with Vol Ests'!D429)*('Data with Vol Ests'!G$503/'Data with Vol Ests'!G430))/'Data with Vol Ests'!D429</f>
        <v>11116.243125141378</v>
      </c>
      <c r="C429" s="4">
        <f>'Data with Vol Ests'!I$502*('Data with Vol Ests'!I429+('Data with Vol Ests'!I430-'Data with Vol Ests'!I429)*('Data with Vol Ests'!L$503/'Data with Vol Ests'!L430))/'Data with Vol Ests'!I429</f>
        <v>5110.0640367490614</v>
      </c>
      <c r="D429" s="4">
        <f>'Data with Vol Ests'!N$502*('Data with Vol Ests'!N429+('Data with Vol Ests'!N430-'Data with Vol Ests'!N429)*('Data with Vol Ests'!Q$503/'Data with Vol Ests'!Q430))/'Data with Vol Ests'!N429</f>
        <v>4236.5059527030962</v>
      </c>
      <c r="E429" s="4">
        <f>'Data with Vol Ests'!S$502*('Data with Vol Ests'!S429+('Data with Vol Ests'!S430-'Data with Vol Ests'!S429)*('Data with Vol Ests'!V$503/'Data with Vol Ests'!V430))/'Data with Vol Ests'!S429</f>
        <v>11610.975172070954</v>
      </c>
      <c r="G429" s="5">
        <f>$L$2*B429/Data!C$501+$M$2*C429/Data!D$501+$N$2*D429/Data!E$501+$O$2*E429/Data!F$501</f>
        <v>49983.804072858635</v>
      </c>
      <c r="I429" s="5">
        <f t="shared" si="6"/>
        <v>16.195927141365246</v>
      </c>
    </row>
    <row r="430" spans="1:9" x14ac:dyDescent="0.25">
      <c r="A430">
        <f>Data!A430</f>
        <v>428</v>
      </c>
      <c r="B430" s="4">
        <f>'Data with Vol Ests'!D$502*('Data with Vol Ests'!D430+('Data with Vol Ests'!D431-'Data with Vol Ests'!D430)*('Data with Vol Ests'!G$503/'Data with Vol Ests'!G431))/'Data with Vol Ests'!D430</f>
        <v>11034.744422432568</v>
      </c>
      <c r="C430" s="4">
        <f>'Data with Vol Ests'!I$502*('Data with Vol Ests'!I430+('Data with Vol Ests'!I431-'Data with Vol Ests'!I430)*('Data with Vol Ests'!L$503/'Data with Vol Ests'!L431))/'Data with Vol Ests'!I430</f>
        <v>5039.6461843012121</v>
      </c>
      <c r="D430" s="4">
        <f>'Data with Vol Ests'!N$502*('Data with Vol Ests'!N430+('Data with Vol Ests'!N431-'Data with Vol Ests'!N430)*('Data with Vol Ests'!Q$503/'Data with Vol Ests'!Q431))/'Data with Vol Ests'!N430</f>
        <v>4131.1477936385054</v>
      </c>
      <c r="E430" s="4">
        <f>'Data with Vol Ests'!S$502*('Data with Vol Ests'!S430+('Data with Vol Ests'!S431-'Data with Vol Ests'!S430)*('Data with Vol Ests'!V$503/'Data with Vol Ests'!V431))/'Data with Vol Ests'!S430</f>
        <v>11808.952684658418</v>
      </c>
      <c r="G430" s="5">
        <f>$L$2*B430/Data!C$501+$M$2*C430/Data!D$501+$N$2*D430/Data!E$501+$O$2*E430/Data!F$501</f>
        <v>49690.286758248716</v>
      </c>
      <c r="I430" s="5">
        <f t="shared" si="6"/>
        <v>309.71324175128393</v>
      </c>
    </row>
    <row r="431" spans="1:9" x14ac:dyDescent="0.25">
      <c r="A431">
        <f>Data!A431</f>
        <v>429</v>
      </c>
      <c r="B431" s="4">
        <f>'Data with Vol Ests'!D$502*('Data with Vol Ests'!D431+('Data with Vol Ests'!D432-'Data with Vol Ests'!D431)*('Data with Vol Ests'!G$503/'Data with Vol Ests'!G432))/'Data with Vol Ests'!D431</f>
        <v>10741.376419528997</v>
      </c>
      <c r="C431" s="4">
        <f>'Data with Vol Ests'!I$502*('Data with Vol Ests'!I431+('Data with Vol Ests'!I432-'Data with Vol Ests'!I431)*('Data with Vol Ests'!L$503/'Data with Vol Ests'!L432))/'Data with Vol Ests'!I431</f>
        <v>4864.4929352156632</v>
      </c>
      <c r="D431" s="4">
        <f>'Data with Vol Ests'!N$502*('Data with Vol Ests'!N431+('Data with Vol Ests'!N432-'Data with Vol Ests'!N431)*('Data with Vol Ests'!Q$503/'Data with Vol Ests'!Q432))/'Data with Vol Ests'!N431</f>
        <v>3968.5095454534398</v>
      </c>
      <c r="E431" s="4">
        <f>'Data with Vol Ests'!S$502*('Data with Vol Ests'!S431+('Data with Vol Ests'!S432-'Data with Vol Ests'!S431)*('Data with Vol Ests'!V$503/'Data with Vol Ests'!V432))/'Data with Vol Ests'!S431</f>
        <v>12212.686416644156</v>
      </c>
      <c r="G431" s="5">
        <f>$L$2*B431/Data!C$501+$M$2*C431/Data!D$501+$N$2*D431/Data!E$501+$O$2*E431/Data!F$501</f>
        <v>49008.278439132293</v>
      </c>
      <c r="I431" s="5">
        <f t="shared" si="6"/>
        <v>991.72156086770701</v>
      </c>
    </row>
    <row r="432" spans="1:9" x14ac:dyDescent="0.25">
      <c r="A432">
        <f>Data!A432</f>
        <v>430</v>
      </c>
      <c r="B432" s="4">
        <f>'Data with Vol Ests'!D$502*('Data with Vol Ests'!D432+('Data with Vol Ests'!D433-'Data with Vol Ests'!D432)*('Data with Vol Ests'!G$503/'Data with Vol Ests'!G433))/'Data with Vol Ests'!D432</f>
        <v>11101.202594326189</v>
      </c>
      <c r="C432" s="4">
        <f>'Data with Vol Ests'!I$502*('Data with Vol Ests'!I432+('Data with Vol Ests'!I433-'Data with Vol Ests'!I432)*('Data with Vol Ests'!L$503/'Data with Vol Ests'!L433))/'Data with Vol Ests'!I432</f>
        <v>5391.1738475266993</v>
      </c>
      <c r="D432" s="4">
        <f>'Data with Vol Ests'!N$502*('Data with Vol Ests'!N432+('Data with Vol Ests'!N433-'Data with Vol Ests'!N432)*('Data with Vol Ests'!Q$503/'Data with Vol Ests'!Q433))/'Data with Vol Ests'!N432</f>
        <v>4254.059518417318</v>
      </c>
      <c r="E432" s="4">
        <f>'Data with Vol Ests'!S$502*('Data with Vol Ests'!S432+('Data with Vol Ests'!S433-'Data with Vol Ests'!S432)*('Data with Vol Ests'!V$503/'Data with Vol Ests'!V433))/'Data with Vol Ests'!S432</f>
        <v>11630.467273920845</v>
      </c>
      <c r="G432" s="5">
        <f>$L$2*B432/Data!C$501+$M$2*C432/Data!D$501+$N$2*D432/Data!E$501+$O$2*E432/Data!F$501</f>
        <v>50864.213590175365</v>
      </c>
      <c r="I432" s="5">
        <f t="shared" si="6"/>
        <v>-864.21359017536452</v>
      </c>
    </row>
    <row r="433" spans="1:9" x14ac:dyDescent="0.25">
      <c r="A433">
        <f>Data!A433</f>
        <v>431</v>
      </c>
      <c r="B433" s="4">
        <f>'Data with Vol Ests'!D$502*('Data with Vol Ests'!D433+('Data with Vol Ests'!D434-'Data with Vol Ests'!D433)*('Data with Vol Ests'!G$503/'Data with Vol Ests'!G434))/'Data with Vol Ests'!D433</f>
        <v>11250.785438434439</v>
      </c>
      <c r="C433" s="4">
        <f>'Data with Vol Ests'!I$502*('Data with Vol Ests'!I433+('Data with Vol Ests'!I434-'Data with Vol Ests'!I433)*('Data with Vol Ests'!L$503/'Data with Vol Ests'!L434))/'Data with Vol Ests'!I433</f>
        <v>5231.8075543224113</v>
      </c>
      <c r="D433" s="4">
        <f>'Data with Vol Ests'!N$502*('Data with Vol Ests'!N433+('Data with Vol Ests'!N434-'Data with Vol Ests'!N433)*('Data with Vol Ests'!Q$503/'Data with Vol Ests'!Q434))/'Data with Vol Ests'!N433</f>
        <v>4251.751766018906</v>
      </c>
      <c r="E433" s="4">
        <f>'Data with Vol Ests'!S$502*('Data with Vol Ests'!S433+('Data with Vol Ests'!S434-'Data with Vol Ests'!S433)*('Data with Vol Ests'!V$503/'Data with Vol Ests'!V434))/'Data with Vol Ests'!S433</f>
        <v>12111.754003138552</v>
      </c>
      <c r="G433" s="5">
        <f>$L$2*B433/Data!C$501+$M$2*C433/Data!D$501+$N$2*D433/Data!E$501+$O$2*E433/Data!F$501</f>
        <v>51123.552531050489</v>
      </c>
      <c r="I433" s="5">
        <f t="shared" si="6"/>
        <v>-1123.5525310504891</v>
      </c>
    </row>
    <row r="434" spans="1:9" x14ac:dyDescent="0.25">
      <c r="A434">
        <f>Data!A434</f>
        <v>432</v>
      </c>
      <c r="B434" s="4">
        <f>'Data with Vol Ests'!D$502*('Data with Vol Ests'!D434+('Data with Vol Ests'!D435-'Data with Vol Ests'!D434)*('Data with Vol Ests'!G$503/'Data with Vol Ests'!G435))/'Data with Vol Ests'!D434</f>
        <v>10970.138729902979</v>
      </c>
      <c r="C434" s="4">
        <f>'Data with Vol Ests'!I$502*('Data with Vol Ests'!I434+('Data with Vol Ests'!I435-'Data with Vol Ests'!I434)*('Data with Vol Ests'!L$503/'Data with Vol Ests'!L435))/'Data with Vol Ests'!I434</f>
        <v>5172.495400256209</v>
      </c>
      <c r="D434" s="4">
        <f>'Data with Vol Ests'!N$502*('Data with Vol Ests'!N434+('Data with Vol Ests'!N435-'Data with Vol Ests'!N434)*('Data with Vol Ests'!Q$503/'Data with Vol Ests'!Q435))/'Data with Vol Ests'!N434</f>
        <v>4162.9090065999617</v>
      </c>
      <c r="E434" s="4">
        <f>'Data with Vol Ests'!S$502*('Data with Vol Ests'!S434+('Data with Vol Ests'!S435-'Data with Vol Ests'!S434)*('Data with Vol Ests'!V$503/'Data with Vol Ests'!V435))/'Data with Vol Ests'!S434</f>
        <v>12492.84887561058</v>
      </c>
      <c r="G434" s="5">
        <f>$L$2*B434/Data!C$501+$M$2*C434/Data!D$501+$N$2*D434/Data!E$501+$O$2*E434/Data!F$501</f>
        <v>50945.622167996407</v>
      </c>
      <c r="I434" s="5">
        <f t="shared" si="6"/>
        <v>-945.62216799640737</v>
      </c>
    </row>
    <row r="435" spans="1:9" x14ac:dyDescent="0.25">
      <c r="A435">
        <f>Data!A435</f>
        <v>433</v>
      </c>
      <c r="B435" s="4">
        <f>'Data with Vol Ests'!D$502*('Data with Vol Ests'!D435+('Data with Vol Ests'!D436-'Data with Vol Ests'!D435)*('Data with Vol Ests'!G$503/'Data with Vol Ests'!G436))/'Data with Vol Ests'!D435</f>
        <v>10871.950992035583</v>
      </c>
      <c r="C435" s="4">
        <f>'Data with Vol Ests'!I$502*('Data with Vol Ests'!I435+('Data with Vol Ests'!I436-'Data with Vol Ests'!I435)*('Data with Vol Ests'!L$503/'Data with Vol Ests'!L436))/'Data with Vol Ests'!I435</f>
        <v>5410.3839775817769</v>
      </c>
      <c r="D435" s="4">
        <f>'Data with Vol Ests'!N$502*('Data with Vol Ests'!N435+('Data with Vol Ests'!N436-'Data with Vol Ests'!N435)*('Data with Vol Ests'!Q$503/'Data with Vol Ests'!Q436))/'Data with Vol Ests'!N435</f>
        <v>4304.3268599091798</v>
      </c>
      <c r="E435" s="4">
        <f>'Data with Vol Ests'!S$502*('Data with Vol Ests'!S435+('Data with Vol Ests'!S436-'Data with Vol Ests'!S435)*('Data with Vol Ests'!V$503/'Data with Vol Ests'!V436))/'Data with Vol Ests'!S435</f>
        <v>11999.843685046324</v>
      </c>
      <c r="G435" s="5">
        <f>$L$2*B435/Data!C$501+$M$2*C435/Data!D$501+$N$2*D435/Data!E$501+$O$2*E435/Data!F$501</f>
        <v>51288.49289204798</v>
      </c>
      <c r="I435" s="5">
        <f t="shared" si="6"/>
        <v>-1288.4928920479797</v>
      </c>
    </row>
    <row r="436" spans="1:9" x14ac:dyDescent="0.25">
      <c r="A436">
        <f>Data!A436</f>
        <v>434</v>
      </c>
      <c r="B436" s="4">
        <f>'Data with Vol Ests'!D$502*('Data with Vol Ests'!D436+('Data with Vol Ests'!D437-'Data with Vol Ests'!D436)*('Data with Vol Ests'!G$503/'Data with Vol Ests'!G437))/'Data with Vol Ests'!D436</f>
        <v>10838.067308124924</v>
      </c>
      <c r="C436" s="4">
        <f>'Data with Vol Ests'!I$502*('Data with Vol Ests'!I436+('Data with Vol Ests'!I437-'Data with Vol Ests'!I436)*('Data with Vol Ests'!L$503/'Data with Vol Ests'!L437))/'Data with Vol Ests'!I436</f>
        <v>4875.1387742859788</v>
      </c>
      <c r="D436" s="4">
        <f>'Data with Vol Ests'!N$502*('Data with Vol Ests'!N436+('Data with Vol Ests'!N437-'Data with Vol Ests'!N436)*('Data with Vol Ests'!Q$503/'Data with Vol Ests'!Q437))/'Data with Vol Ests'!N436</f>
        <v>4038.8996586791864</v>
      </c>
      <c r="E436" s="4">
        <f>'Data with Vol Ests'!S$502*('Data with Vol Ests'!S436+('Data with Vol Ests'!S437-'Data with Vol Ests'!S436)*('Data with Vol Ests'!V$503/'Data with Vol Ests'!V437))/'Data with Vol Ests'!S436</f>
        <v>12128.67464011318</v>
      </c>
      <c r="G436" s="5">
        <f>$L$2*B436/Data!C$501+$M$2*C436/Data!D$501+$N$2*D436/Data!E$501+$O$2*E436/Data!F$501</f>
        <v>49195.99608405427</v>
      </c>
      <c r="I436" s="5">
        <f t="shared" si="6"/>
        <v>804.00391594573011</v>
      </c>
    </row>
    <row r="437" spans="1:9" x14ac:dyDescent="0.25">
      <c r="A437">
        <f>Data!A437</f>
        <v>435</v>
      </c>
      <c r="B437" s="4">
        <f>'Data with Vol Ests'!D$502*('Data with Vol Ests'!D437+('Data with Vol Ests'!D438-'Data with Vol Ests'!D437)*('Data with Vol Ests'!G$503/'Data with Vol Ests'!G438))/'Data with Vol Ests'!D437</f>
        <v>11070.434774879757</v>
      </c>
      <c r="C437" s="4">
        <f>'Data with Vol Ests'!I$502*('Data with Vol Ests'!I437+('Data with Vol Ests'!I438-'Data with Vol Ests'!I437)*('Data with Vol Ests'!L$503/'Data with Vol Ests'!L438))/'Data with Vol Ests'!I437</f>
        <v>5061.3423850529334</v>
      </c>
      <c r="D437" s="4">
        <f>'Data with Vol Ests'!N$502*('Data with Vol Ests'!N437+('Data with Vol Ests'!N438-'Data with Vol Ests'!N437)*('Data with Vol Ests'!Q$503/'Data with Vol Ests'!Q438))/'Data with Vol Ests'!N437</f>
        <v>4152.2228218747969</v>
      </c>
      <c r="E437" s="4">
        <f>'Data with Vol Ests'!S$502*('Data with Vol Ests'!S437+('Data with Vol Ests'!S438-'Data with Vol Ests'!S437)*('Data with Vol Ests'!V$503/'Data with Vol Ests'!V438))/'Data with Vol Ests'!S437</f>
        <v>11618.117784234149</v>
      </c>
      <c r="G437" s="5">
        <f>$L$2*B437/Data!C$501+$M$2*C437/Data!D$501+$N$2*D437/Data!E$501+$O$2*E437/Data!F$501</f>
        <v>49602.066163368974</v>
      </c>
      <c r="I437" s="5">
        <f t="shared" si="6"/>
        <v>397.93383663102577</v>
      </c>
    </row>
    <row r="438" spans="1:9" x14ac:dyDescent="0.25">
      <c r="A438">
        <f>Data!A438</f>
        <v>436</v>
      </c>
      <c r="B438" s="4">
        <f>'Data with Vol Ests'!D$502*('Data with Vol Ests'!D438+('Data with Vol Ests'!D439-'Data with Vol Ests'!D438)*('Data with Vol Ests'!G$503/'Data with Vol Ests'!G439))/'Data with Vol Ests'!D438</f>
        <v>10705.23870348052</v>
      </c>
      <c r="C438" s="4">
        <f>'Data with Vol Ests'!I$502*('Data with Vol Ests'!I438+('Data with Vol Ests'!I439-'Data with Vol Ests'!I438)*('Data with Vol Ests'!L$503/'Data with Vol Ests'!L439))/'Data with Vol Ests'!I438</f>
        <v>4943.7561040772825</v>
      </c>
      <c r="D438" s="4">
        <f>'Data with Vol Ests'!N$502*('Data with Vol Ests'!N438+('Data with Vol Ests'!N439-'Data with Vol Ests'!N438)*('Data with Vol Ests'!Q$503/'Data with Vol Ests'!Q439))/'Data with Vol Ests'!N438</f>
        <v>3994.1889202675598</v>
      </c>
      <c r="E438" s="4">
        <f>'Data with Vol Ests'!S$502*('Data with Vol Ests'!S438+('Data with Vol Ests'!S439-'Data with Vol Ests'!S438)*('Data with Vol Ests'!V$503/'Data with Vol Ests'!V439))/'Data with Vol Ests'!S438</f>
        <v>11788.050415016687</v>
      </c>
      <c r="G438" s="5">
        <f>$L$2*B438/Data!C$501+$M$2*C438/Data!D$501+$N$2*D438/Data!E$501+$O$2*E438/Data!F$501</f>
        <v>48744.879751489709</v>
      </c>
      <c r="I438" s="5">
        <f t="shared" si="6"/>
        <v>1255.1202485102913</v>
      </c>
    </row>
    <row r="439" spans="1:9" x14ac:dyDescent="0.25">
      <c r="A439">
        <f>Data!A439</f>
        <v>437</v>
      </c>
      <c r="B439" s="4">
        <f>'Data with Vol Ests'!D$502*('Data with Vol Ests'!D439+('Data with Vol Ests'!D440-'Data with Vol Ests'!D439)*('Data with Vol Ests'!G$503/'Data with Vol Ests'!G440))/'Data with Vol Ests'!D439</f>
        <v>11021.586072545899</v>
      </c>
      <c r="C439" s="4">
        <f>'Data with Vol Ests'!I$502*('Data with Vol Ests'!I439+('Data with Vol Ests'!I440-'Data with Vol Ests'!I439)*('Data with Vol Ests'!L$503/'Data with Vol Ests'!L440))/'Data with Vol Ests'!I439</f>
        <v>5326.3345129987301</v>
      </c>
      <c r="D439" s="4">
        <f>'Data with Vol Ests'!N$502*('Data with Vol Ests'!N439+('Data with Vol Ests'!N440-'Data with Vol Ests'!N439)*('Data with Vol Ests'!Q$503/'Data with Vol Ests'!Q440))/'Data with Vol Ests'!N439</f>
        <v>4232.444665007597</v>
      </c>
      <c r="E439" s="4">
        <f>'Data with Vol Ests'!S$502*('Data with Vol Ests'!S439+('Data with Vol Ests'!S440-'Data with Vol Ests'!S439)*('Data with Vol Ests'!V$503/'Data with Vol Ests'!V440))/'Data with Vol Ests'!S439</f>
        <v>11905.747437938366</v>
      </c>
      <c r="G439" s="5">
        <f>$L$2*B439/Data!C$501+$M$2*C439/Data!D$501+$N$2*D439/Data!E$501+$O$2*E439/Data!F$501</f>
        <v>50888.097580380796</v>
      </c>
      <c r="I439" s="5">
        <f t="shared" si="6"/>
        <v>-888.09758038079599</v>
      </c>
    </row>
    <row r="440" spans="1:9" x14ac:dyDescent="0.25">
      <c r="A440">
        <f>Data!A440</f>
        <v>438</v>
      </c>
      <c r="B440" s="4">
        <f>'Data with Vol Ests'!D$502*('Data with Vol Ests'!D440+('Data with Vol Ests'!D441-'Data with Vol Ests'!D440)*('Data with Vol Ests'!G$503/'Data with Vol Ests'!G441))/'Data with Vol Ests'!D440</f>
        <v>10971.145780526344</v>
      </c>
      <c r="C440" s="4">
        <f>'Data with Vol Ests'!I$502*('Data with Vol Ests'!I440+('Data with Vol Ests'!I441-'Data with Vol Ests'!I440)*('Data with Vol Ests'!L$503/'Data with Vol Ests'!L441))/'Data with Vol Ests'!I440</f>
        <v>5104.6394510355576</v>
      </c>
      <c r="D440" s="4">
        <f>'Data with Vol Ests'!N$502*('Data with Vol Ests'!N440+('Data with Vol Ests'!N441-'Data with Vol Ests'!N440)*('Data with Vol Ests'!Q$503/'Data with Vol Ests'!Q441))/'Data with Vol Ests'!N440</f>
        <v>4121.2106482146282</v>
      </c>
      <c r="E440" s="4">
        <f>'Data with Vol Ests'!S$502*('Data with Vol Ests'!S440+('Data with Vol Ests'!S441-'Data with Vol Ests'!S440)*('Data with Vol Ests'!V$503/'Data with Vol Ests'!V441))/'Data with Vol Ests'!S440</f>
        <v>11996.664514165259</v>
      </c>
      <c r="G440" s="5">
        <f>$L$2*B440/Data!C$501+$M$2*C440/Data!D$501+$N$2*D440/Data!E$501+$O$2*E440/Data!F$501</f>
        <v>50031.118410970397</v>
      </c>
      <c r="I440" s="5">
        <f t="shared" si="6"/>
        <v>-31.118410970397235</v>
      </c>
    </row>
    <row r="441" spans="1:9" x14ac:dyDescent="0.25">
      <c r="A441">
        <f>Data!A441</f>
        <v>439</v>
      </c>
      <c r="B441" s="4">
        <f>'Data with Vol Ests'!D$502*('Data with Vol Ests'!D441+('Data with Vol Ests'!D442-'Data with Vol Ests'!D441)*('Data with Vol Ests'!G$503/'Data with Vol Ests'!G442))/'Data with Vol Ests'!D441</f>
        <v>11028.58244136027</v>
      </c>
      <c r="C441" s="4">
        <f>'Data with Vol Ests'!I$502*('Data with Vol Ests'!I441+('Data with Vol Ests'!I442-'Data with Vol Ests'!I441)*('Data with Vol Ests'!L$503/'Data with Vol Ests'!L442))/'Data with Vol Ests'!I441</f>
        <v>5290.6651430768352</v>
      </c>
      <c r="D441" s="4">
        <f>'Data with Vol Ests'!N$502*('Data with Vol Ests'!N441+('Data with Vol Ests'!N442-'Data with Vol Ests'!N441)*('Data with Vol Ests'!Q$503/'Data with Vol Ests'!Q442))/'Data with Vol Ests'!N441</f>
        <v>4407.2820572079409</v>
      </c>
      <c r="E441" s="4">
        <f>'Data with Vol Ests'!S$502*('Data with Vol Ests'!S441+('Data with Vol Ests'!S442-'Data with Vol Ests'!S441)*('Data with Vol Ests'!V$503/'Data with Vol Ests'!V442))/'Data with Vol Ests'!S441</f>
        <v>11980.822350861379</v>
      </c>
      <c r="G441" s="5">
        <f>$L$2*B441/Data!C$501+$M$2*C441/Data!D$501+$N$2*D441/Data!E$501+$O$2*E441/Data!F$501</f>
        <v>51307.438481997764</v>
      </c>
      <c r="I441" s="5">
        <f t="shared" si="6"/>
        <v>-1307.438481997764</v>
      </c>
    </row>
    <row r="442" spans="1:9" x14ac:dyDescent="0.25">
      <c r="A442">
        <f>Data!A442</f>
        <v>440</v>
      </c>
      <c r="B442" s="4">
        <f>'Data with Vol Ests'!D$502*('Data with Vol Ests'!D442+('Data with Vol Ests'!D443-'Data with Vol Ests'!D442)*('Data with Vol Ests'!G$503/'Data with Vol Ests'!G443))/'Data with Vol Ests'!D442</f>
        <v>10483.046285622058</v>
      </c>
      <c r="C442" s="4">
        <f>'Data with Vol Ests'!I$502*('Data with Vol Ests'!I442+('Data with Vol Ests'!I443-'Data with Vol Ests'!I442)*('Data with Vol Ests'!L$503/'Data with Vol Ests'!L443))/'Data with Vol Ests'!I442</f>
        <v>4739.329263435533</v>
      </c>
      <c r="D442" s="4">
        <f>'Data with Vol Ests'!N$502*('Data with Vol Ests'!N442+('Data with Vol Ests'!N443-'Data with Vol Ests'!N442)*('Data with Vol Ests'!Q$503/'Data with Vol Ests'!Q443))/'Data with Vol Ests'!N442</f>
        <v>3922.2308603349411</v>
      </c>
      <c r="E442" s="4">
        <f>'Data with Vol Ests'!S$502*('Data with Vol Ests'!S442+('Data with Vol Ests'!S443-'Data with Vol Ests'!S442)*('Data with Vol Ests'!V$503/'Data with Vol Ests'!V443))/'Data with Vol Ests'!S442</f>
        <v>11996.085442956601</v>
      </c>
      <c r="G442" s="5">
        <f>$L$2*B442/Data!C$501+$M$2*C442/Data!D$501+$N$2*D442/Data!E$501+$O$2*E442/Data!F$501</f>
        <v>48020.537261829551</v>
      </c>
      <c r="I442" s="5">
        <f t="shared" si="6"/>
        <v>1979.4627381704486</v>
      </c>
    </row>
    <row r="443" spans="1:9" x14ac:dyDescent="0.25">
      <c r="A443">
        <f>Data!A443</f>
        <v>441</v>
      </c>
      <c r="B443" s="4">
        <f>'Data with Vol Ests'!D$502*('Data with Vol Ests'!D443+('Data with Vol Ests'!D444-'Data with Vol Ests'!D443)*('Data with Vol Ests'!G$503/'Data with Vol Ests'!G444))/'Data with Vol Ests'!D443</f>
        <v>10868.740619976877</v>
      </c>
      <c r="C443" s="4">
        <f>'Data with Vol Ests'!I$502*('Data with Vol Ests'!I443+('Data with Vol Ests'!I444-'Data with Vol Ests'!I443)*('Data with Vol Ests'!L$503/'Data with Vol Ests'!L444))/'Data with Vol Ests'!I443</f>
        <v>5226.3027847673138</v>
      </c>
      <c r="D443" s="4">
        <f>'Data with Vol Ests'!N$502*('Data with Vol Ests'!N443+('Data with Vol Ests'!N444-'Data with Vol Ests'!N443)*('Data with Vol Ests'!Q$503/'Data with Vol Ests'!Q444))/'Data with Vol Ests'!N443</f>
        <v>4155.8168275396247</v>
      </c>
      <c r="E443" s="4">
        <f>'Data with Vol Ests'!S$502*('Data with Vol Ests'!S443+('Data with Vol Ests'!S444-'Data with Vol Ests'!S443)*('Data with Vol Ests'!V$503/'Data with Vol Ests'!V444))/'Data with Vol Ests'!S443</f>
        <v>11605.640782258601</v>
      </c>
      <c r="G443" s="5">
        <f>$L$2*B443/Data!C$501+$M$2*C443/Data!D$501+$N$2*D443/Data!E$501+$O$2*E443/Data!F$501</f>
        <v>49894.62985843153</v>
      </c>
      <c r="I443" s="5">
        <f t="shared" si="6"/>
        <v>105.37014156846999</v>
      </c>
    </row>
    <row r="444" spans="1:9" x14ac:dyDescent="0.25">
      <c r="A444">
        <f>Data!A444</f>
        <v>442</v>
      </c>
      <c r="B444" s="4">
        <f>'Data with Vol Ests'!D$502*('Data with Vol Ests'!D444+('Data with Vol Ests'!D445-'Data with Vol Ests'!D444)*('Data with Vol Ests'!G$503/'Data with Vol Ests'!G445))/'Data with Vol Ests'!D444</f>
        <v>11027.160137538813</v>
      </c>
      <c r="C444" s="4">
        <f>'Data with Vol Ests'!I$502*('Data with Vol Ests'!I444+('Data with Vol Ests'!I445-'Data with Vol Ests'!I444)*('Data with Vol Ests'!L$503/'Data with Vol Ests'!L445))/'Data with Vol Ests'!I444</f>
        <v>5451.0720141297861</v>
      </c>
      <c r="D444" s="4">
        <f>'Data with Vol Ests'!N$502*('Data with Vol Ests'!N444+('Data with Vol Ests'!N445-'Data with Vol Ests'!N444)*('Data with Vol Ests'!Q$503/'Data with Vol Ests'!Q445))/'Data with Vol Ests'!N444</f>
        <v>4322.8844254496535</v>
      </c>
      <c r="E444" s="4">
        <f>'Data with Vol Ests'!S$502*('Data with Vol Ests'!S444+('Data with Vol Ests'!S445-'Data with Vol Ests'!S444)*('Data with Vol Ests'!V$503/'Data with Vol Ests'!V445))/'Data with Vol Ests'!S444</f>
        <v>11919.623524348501</v>
      </c>
      <c r="G444" s="5">
        <f>$L$2*B444/Data!C$501+$M$2*C444/Data!D$501+$N$2*D444/Data!E$501+$O$2*E444/Data!F$501</f>
        <v>51497.424243864894</v>
      </c>
      <c r="I444" s="5">
        <f t="shared" si="6"/>
        <v>-1497.4242438648944</v>
      </c>
    </row>
    <row r="445" spans="1:9" x14ac:dyDescent="0.25">
      <c r="A445">
        <f>Data!A445</f>
        <v>443</v>
      </c>
      <c r="B445" s="4">
        <f>'Data with Vol Ests'!D$502*('Data with Vol Ests'!D445+('Data with Vol Ests'!D446-'Data with Vol Ests'!D445)*('Data with Vol Ests'!G$503/'Data with Vol Ests'!G446))/'Data with Vol Ests'!D445</f>
        <v>11069.739989071611</v>
      </c>
      <c r="C445" s="4">
        <f>'Data with Vol Ests'!I$502*('Data with Vol Ests'!I445+('Data with Vol Ests'!I446-'Data with Vol Ests'!I445)*('Data with Vol Ests'!L$503/'Data with Vol Ests'!L446))/'Data with Vol Ests'!I445</f>
        <v>4836.6485486561187</v>
      </c>
      <c r="D445" s="4">
        <f>'Data with Vol Ests'!N$502*('Data with Vol Ests'!N445+('Data with Vol Ests'!N446-'Data with Vol Ests'!N445)*('Data with Vol Ests'!Q$503/'Data with Vol Ests'!Q446))/'Data with Vol Ests'!N445</f>
        <v>3983.4298961025479</v>
      </c>
      <c r="E445" s="4">
        <f>'Data with Vol Ests'!S$502*('Data with Vol Ests'!S445+('Data with Vol Ests'!S446-'Data with Vol Ests'!S445)*('Data with Vol Ests'!V$503/'Data with Vol Ests'!V446))/'Data with Vol Ests'!S445</f>
        <v>11980.246914759682</v>
      </c>
      <c r="G445" s="5">
        <f>$L$2*B445/Data!C$501+$M$2*C445/Data!D$501+$N$2*D445/Data!E$501+$O$2*E445/Data!F$501</f>
        <v>48978.117711540559</v>
      </c>
      <c r="I445" s="5">
        <f t="shared" si="6"/>
        <v>1021.882288459441</v>
      </c>
    </row>
    <row r="446" spans="1:9" x14ac:dyDescent="0.25">
      <c r="A446">
        <f>Data!A446</f>
        <v>444</v>
      </c>
      <c r="B446" s="4">
        <f>'Data with Vol Ests'!D$502*('Data with Vol Ests'!D446+('Data with Vol Ests'!D447-'Data with Vol Ests'!D446)*('Data with Vol Ests'!G$503/'Data with Vol Ests'!G447))/'Data with Vol Ests'!D446</f>
        <v>10772.759668146584</v>
      </c>
      <c r="C446" s="4">
        <f>'Data with Vol Ests'!I$502*('Data with Vol Ests'!I446+('Data with Vol Ests'!I447-'Data with Vol Ests'!I446)*('Data with Vol Ests'!L$503/'Data with Vol Ests'!L447))/'Data with Vol Ests'!I446</f>
        <v>5079.4776915088833</v>
      </c>
      <c r="D446" s="4">
        <f>'Data with Vol Ests'!N$502*('Data with Vol Ests'!N446+('Data with Vol Ests'!N447-'Data with Vol Ests'!N446)*('Data with Vol Ests'!Q$503/'Data with Vol Ests'!Q447))/'Data with Vol Ests'!N446</f>
        <v>4117.4100395501655</v>
      </c>
      <c r="E446" s="4">
        <f>'Data with Vol Ests'!S$502*('Data with Vol Ests'!S446+('Data with Vol Ests'!S447-'Data with Vol Ests'!S446)*('Data with Vol Ests'!V$503/'Data with Vol Ests'!V447))/'Data with Vol Ests'!S446</f>
        <v>11738.147904665691</v>
      </c>
      <c r="G446" s="5">
        <f>$L$2*B446/Data!C$501+$M$2*C446/Data!D$501+$N$2*D446/Data!E$501+$O$2*E446/Data!F$501</f>
        <v>49444.471023272054</v>
      </c>
      <c r="I446" s="5">
        <f t="shared" si="6"/>
        <v>555.52897672794643</v>
      </c>
    </row>
    <row r="447" spans="1:9" x14ac:dyDescent="0.25">
      <c r="A447">
        <f>Data!A447</f>
        <v>445</v>
      </c>
      <c r="B447" s="4">
        <f>'Data with Vol Ests'!D$502*('Data with Vol Ests'!D447+('Data with Vol Ests'!D448-'Data with Vol Ests'!D447)*('Data with Vol Ests'!G$503/'Data with Vol Ests'!G448))/'Data with Vol Ests'!D447</f>
        <v>11132.119878435738</v>
      </c>
      <c r="C447" s="4">
        <f>'Data with Vol Ests'!I$502*('Data with Vol Ests'!I447+('Data with Vol Ests'!I448-'Data with Vol Ests'!I447)*('Data with Vol Ests'!L$503/'Data with Vol Ests'!L448))/'Data with Vol Ests'!I447</f>
        <v>5312.102305609892</v>
      </c>
      <c r="D447" s="4">
        <f>'Data with Vol Ests'!N$502*('Data with Vol Ests'!N447+('Data with Vol Ests'!N448-'Data with Vol Ests'!N447)*('Data with Vol Ests'!Q$503/'Data with Vol Ests'!Q448))/'Data with Vol Ests'!N447</f>
        <v>4346.2643067430536</v>
      </c>
      <c r="E447" s="4">
        <f>'Data with Vol Ests'!S$502*('Data with Vol Ests'!S447+('Data with Vol Ests'!S448-'Data with Vol Ests'!S447)*('Data with Vol Ests'!V$503/'Data with Vol Ests'!V448))/'Data with Vol Ests'!S447</f>
        <v>11974.461605857981</v>
      </c>
      <c r="G447" s="5">
        <f>$L$2*B447/Data!C$501+$M$2*C447/Data!D$501+$N$2*D447/Data!E$501+$O$2*E447/Data!F$501</f>
        <v>51310.015189231366</v>
      </c>
      <c r="I447" s="5">
        <f t="shared" si="6"/>
        <v>-1310.0151892313661</v>
      </c>
    </row>
    <row r="448" spans="1:9" x14ac:dyDescent="0.25">
      <c r="A448">
        <f>Data!A448</f>
        <v>446</v>
      </c>
      <c r="B448" s="4">
        <f>'Data with Vol Ests'!D$502*('Data with Vol Ests'!D448+('Data with Vol Ests'!D449-'Data with Vol Ests'!D448)*('Data with Vol Ests'!G$503/'Data with Vol Ests'!G449))/'Data with Vol Ests'!D448</f>
        <v>10936.447051723335</v>
      </c>
      <c r="C448" s="4">
        <f>'Data with Vol Ests'!I$502*('Data with Vol Ests'!I448+('Data with Vol Ests'!I449-'Data with Vol Ests'!I448)*('Data with Vol Ests'!L$503/'Data with Vol Ests'!L449))/'Data with Vol Ests'!I448</f>
        <v>5281.6754301175652</v>
      </c>
      <c r="D448" s="4">
        <f>'Data with Vol Ests'!N$502*('Data with Vol Ests'!N448+('Data with Vol Ests'!N449-'Data with Vol Ests'!N448)*('Data with Vol Ests'!Q$503/'Data with Vol Ests'!Q449))/'Data with Vol Ests'!N448</f>
        <v>4223.2866453149982</v>
      </c>
      <c r="E448" s="4">
        <f>'Data with Vol Ests'!S$502*('Data with Vol Ests'!S448+('Data with Vol Ests'!S449-'Data with Vol Ests'!S448)*('Data with Vol Ests'!V$503/'Data with Vol Ests'!V449))/'Data with Vol Ests'!S448</f>
        <v>12158.463608546041</v>
      </c>
      <c r="G448" s="5">
        <f>$L$2*B448/Data!C$501+$M$2*C448/Data!D$501+$N$2*D448/Data!E$501+$O$2*E448/Data!F$501</f>
        <v>50968.622932300546</v>
      </c>
      <c r="I448" s="5">
        <f t="shared" si="6"/>
        <v>-968.62293230054638</v>
      </c>
    </row>
    <row r="449" spans="1:9" x14ac:dyDescent="0.25">
      <c r="A449">
        <f>Data!A449</f>
        <v>447</v>
      </c>
      <c r="B449" s="4">
        <f>'Data with Vol Ests'!D$502*('Data with Vol Ests'!D449+('Data with Vol Ests'!D450-'Data with Vol Ests'!D449)*('Data with Vol Ests'!G$503/'Data with Vol Ests'!G450))/'Data with Vol Ests'!D449</f>
        <v>11256.485047923028</v>
      </c>
      <c r="C449" s="4">
        <f>'Data with Vol Ests'!I$502*('Data with Vol Ests'!I449+('Data with Vol Ests'!I450-'Data with Vol Ests'!I449)*('Data with Vol Ests'!L$503/'Data with Vol Ests'!L450))/'Data with Vol Ests'!I449</f>
        <v>5020.9680107090098</v>
      </c>
      <c r="D449" s="4">
        <f>'Data with Vol Ests'!N$502*('Data with Vol Ests'!N449+('Data with Vol Ests'!N450-'Data with Vol Ests'!N449)*('Data with Vol Ests'!Q$503/'Data with Vol Ests'!Q450))/'Data with Vol Ests'!N449</f>
        <v>4050.2690455632255</v>
      </c>
      <c r="E449" s="4">
        <f>'Data with Vol Ests'!S$502*('Data with Vol Ests'!S449+('Data with Vol Ests'!S450-'Data with Vol Ests'!S449)*('Data with Vol Ests'!V$503/'Data with Vol Ests'!V450))/'Data with Vol Ests'!S449</f>
        <v>11469.489701772593</v>
      </c>
      <c r="G449" s="5">
        <f>$L$2*B449/Data!C$501+$M$2*C449/Data!D$501+$N$2*D449/Data!E$501+$O$2*E449/Data!F$501</f>
        <v>49223.273578473272</v>
      </c>
      <c r="I449" s="5">
        <f t="shared" si="6"/>
        <v>776.72642152672779</v>
      </c>
    </row>
    <row r="450" spans="1:9" x14ac:dyDescent="0.25">
      <c r="A450">
        <f>Data!A450</f>
        <v>448</v>
      </c>
      <c r="B450" s="4">
        <f>'Data with Vol Ests'!D$502*('Data with Vol Ests'!D450+('Data with Vol Ests'!D451-'Data with Vol Ests'!D450)*('Data with Vol Ests'!G$503/'Data with Vol Ests'!G451))/'Data with Vol Ests'!D450</f>
        <v>10663.877477219961</v>
      </c>
      <c r="C450" s="4">
        <f>'Data with Vol Ests'!I$502*('Data with Vol Ests'!I450+('Data with Vol Ests'!I451-'Data with Vol Ests'!I450)*('Data with Vol Ests'!L$503/'Data with Vol Ests'!L451))/'Data with Vol Ests'!I450</f>
        <v>5417.6266406374007</v>
      </c>
      <c r="D450" s="4">
        <f>'Data with Vol Ests'!N$502*('Data with Vol Ests'!N450+('Data with Vol Ests'!N451-'Data with Vol Ests'!N450)*('Data with Vol Ests'!Q$503/'Data with Vol Ests'!Q451))/'Data with Vol Ests'!N450</f>
        <v>4393.9528138176875</v>
      </c>
      <c r="E450" s="4">
        <f>'Data with Vol Ests'!S$502*('Data with Vol Ests'!S450+('Data with Vol Ests'!S451-'Data with Vol Ests'!S450)*('Data with Vol Ests'!V$503/'Data with Vol Ests'!V451))/'Data with Vol Ests'!S450</f>
        <v>12034.424509163948</v>
      </c>
      <c r="G450" s="5">
        <f>$L$2*B450/Data!C$501+$M$2*C450/Data!D$501+$N$2*D450/Data!E$501+$O$2*E450/Data!F$501</f>
        <v>51378.243540868789</v>
      </c>
      <c r="I450" s="5">
        <f t="shared" si="6"/>
        <v>-1378.2435408687888</v>
      </c>
    </row>
    <row r="451" spans="1:9" x14ac:dyDescent="0.25">
      <c r="A451">
        <f>Data!A451</f>
        <v>449</v>
      </c>
      <c r="B451" s="4">
        <f>'Data with Vol Ests'!D$502*('Data with Vol Ests'!D451+('Data with Vol Ests'!D452-'Data with Vol Ests'!D451)*('Data with Vol Ests'!G$503/'Data with Vol Ests'!G452))/'Data with Vol Ests'!D451</f>
        <v>11144.555923064014</v>
      </c>
      <c r="C451" s="4">
        <f>'Data with Vol Ests'!I$502*('Data with Vol Ests'!I451+('Data with Vol Ests'!I452-'Data with Vol Ests'!I451)*('Data with Vol Ests'!L$503/'Data with Vol Ests'!L452))/'Data with Vol Ests'!I451</f>
        <v>4905.9040048440866</v>
      </c>
      <c r="D451" s="4">
        <f>'Data with Vol Ests'!N$502*('Data with Vol Ests'!N451+('Data with Vol Ests'!N452-'Data with Vol Ests'!N451)*('Data with Vol Ests'!Q$503/'Data with Vol Ests'!Q452))/'Data with Vol Ests'!N451</f>
        <v>3953.9929950420674</v>
      </c>
      <c r="E451" s="4">
        <f>'Data with Vol Ests'!S$502*('Data with Vol Ests'!S451+('Data with Vol Ests'!S452-'Data with Vol Ests'!S451)*('Data with Vol Ests'!V$503/'Data with Vol Ests'!V452))/'Data with Vol Ests'!S451</f>
        <v>12029.669129282114</v>
      </c>
      <c r="G451" s="5">
        <f>$L$2*B451/Data!C$501+$M$2*C451/Data!D$501+$N$2*D451/Data!E$501+$O$2*E451/Data!F$501</f>
        <v>49240.746655507806</v>
      </c>
      <c r="I451" s="5">
        <f t="shared" ref="I451:I501" si="7">$P$2-G451</f>
        <v>759.25334449219372</v>
      </c>
    </row>
    <row r="452" spans="1:9" x14ac:dyDescent="0.25">
      <c r="A452">
        <f>Data!A452</f>
        <v>450</v>
      </c>
      <c r="B452" s="4">
        <f>'Data with Vol Ests'!D$502*('Data with Vol Ests'!D452+('Data with Vol Ests'!D453-'Data with Vol Ests'!D452)*('Data with Vol Ests'!G$503/'Data with Vol Ests'!G453))/'Data with Vol Ests'!D452</f>
        <v>10828.70618637788</v>
      </c>
      <c r="C452" s="4">
        <f>'Data with Vol Ests'!I$502*('Data with Vol Ests'!I452+('Data with Vol Ests'!I453-'Data with Vol Ests'!I452)*('Data with Vol Ests'!L$503/'Data with Vol Ests'!L453))/'Data with Vol Ests'!I452</f>
        <v>4872.9947572108622</v>
      </c>
      <c r="D452" s="4">
        <f>'Data with Vol Ests'!N$502*('Data with Vol Ests'!N452+('Data with Vol Ests'!N453-'Data with Vol Ests'!N452)*('Data with Vol Ests'!Q$503/'Data with Vol Ests'!Q453))/'Data with Vol Ests'!N452</f>
        <v>3923.352719930901</v>
      </c>
      <c r="E452" s="4">
        <f>'Data with Vol Ests'!S$502*('Data with Vol Ests'!S452+('Data with Vol Ests'!S453-'Data with Vol Ests'!S452)*('Data with Vol Ests'!V$503/'Data with Vol Ests'!V453))/'Data with Vol Ests'!S452</f>
        <v>11962.304319640909</v>
      </c>
      <c r="G452" s="5">
        <f>$L$2*B452/Data!C$501+$M$2*C452/Data!D$501+$N$2*D452/Data!E$501+$O$2*E452/Data!F$501</f>
        <v>48694.222926564282</v>
      </c>
      <c r="I452" s="5">
        <f t="shared" si="7"/>
        <v>1305.7770734357182</v>
      </c>
    </row>
    <row r="453" spans="1:9" x14ac:dyDescent="0.25">
      <c r="A453">
        <f>Data!A453</f>
        <v>451</v>
      </c>
      <c r="B453" s="4">
        <f>'Data with Vol Ests'!D$502*('Data with Vol Ests'!D453+('Data with Vol Ests'!D454-'Data with Vol Ests'!D453)*('Data with Vol Ests'!G$503/'Data with Vol Ests'!G454))/'Data with Vol Ests'!D453</f>
        <v>10952.896825857473</v>
      </c>
      <c r="C453" s="4">
        <f>'Data with Vol Ests'!I$502*('Data with Vol Ests'!I453+('Data with Vol Ests'!I454-'Data with Vol Ests'!I453)*('Data with Vol Ests'!L$503/'Data with Vol Ests'!L454))/'Data with Vol Ests'!I453</f>
        <v>5276.5762865404486</v>
      </c>
      <c r="D453" s="4">
        <f>'Data with Vol Ests'!N$502*('Data with Vol Ests'!N453+('Data with Vol Ests'!N454-'Data with Vol Ests'!N453)*('Data with Vol Ests'!Q$503/'Data with Vol Ests'!Q454))/'Data with Vol Ests'!N453</f>
        <v>4313.813862349889</v>
      </c>
      <c r="E453" s="4">
        <f>'Data with Vol Ests'!S$502*('Data with Vol Ests'!S453+('Data with Vol Ests'!S454-'Data with Vol Ests'!S453)*('Data with Vol Ests'!V$503/'Data with Vol Ests'!V454))/'Data with Vol Ests'!S453</f>
        <v>11956.721372126443</v>
      </c>
      <c r="G453" s="5">
        <f>$L$2*B453/Data!C$501+$M$2*C453/Data!D$501+$N$2*D453/Data!E$501+$O$2*E453/Data!F$501</f>
        <v>50939.042777185714</v>
      </c>
      <c r="I453" s="5">
        <f t="shared" si="7"/>
        <v>-939.04277718571393</v>
      </c>
    </row>
    <row r="454" spans="1:9" x14ac:dyDescent="0.25">
      <c r="A454">
        <f>Data!A454</f>
        <v>452</v>
      </c>
      <c r="B454" s="4">
        <f>'Data with Vol Ests'!D$502*('Data with Vol Ests'!D454+('Data with Vol Ests'!D455-'Data with Vol Ests'!D454)*('Data with Vol Ests'!G$503/'Data with Vol Ests'!G455))/'Data with Vol Ests'!D454</f>
        <v>10878.305795446009</v>
      </c>
      <c r="C454" s="4">
        <f>'Data with Vol Ests'!I$502*('Data with Vol Ests'!I454+('Data with Vol Ests'!I455-'Data with Vol Ests'!I454)*('Data with Vol Ests'!L$503/'Data with Vol Ests'!L455))/'Data with Vol Ests'!I454</f>
        <v>4922.8375574478487</v>
      </c>
      <c r="D454" s="4">
        <f>'Data with Vol Ests'!N$502*('Data with Vol Ests'!N454+('Data with Vol Ests'!N455-'Data with Vol Ests'!N454)*('Data with Vol Ests'!Q$503/'Data with Vol Ests'!Q455))/'Data with Vol Ests'!N454</f>
        <v>4054.8118927341097</v>
      </c>
      <c r="E454" s="4">
        <f>'Data with Vol Ests'!S$502*('Data with Vol Ests'!S454+('Data with Vol Ests'!S455-'Data with Vol Ests'!S454)*('Data with Vol Ests'!V$503/'Data with Vol Ests'!V455))/'Data with Vol Ests'!S454</f>
        <v>11554.145201374149</v>
      </c>
      <c r="G454" s="5">
        <f>$L$2*B454/Data!C$501+$M$2*C454/Data!D$501+$N$2*D454/Data!E$501+$O$2*E454/Data!F$501</f>
        <v>48700.909186790734</v>
      </c>
      <c r="I454" s="5">
        <f t="shared" si="7"/>
        <v>1299.0908132092663</v>
      </c>
    </row>
    <row r="455" spans="1:9" x14ac:dyDescent="0.25">
      <c r="A455">
        <f>Data!A455</f>
        <v>453</v>
      </c>
      <c r="B455" s="4">
        <f>'Data with Vol Ests'!D$502*('Data with Vol Ests'!D455+('Data with Vol Ests'!D456-'Data with Vol Ests'!D455)*('Data with Vol Ests'!G$503/'Data with Vol Ests'!G456))/'Data with Vol Ests'!D455</f>
        <v>11458.367381224938</v>
      </c>
      <c r="C455" s="4">
        <f>'Data with Vol Ests'!I$502*('Data with Vol Ests'!I455+('Data with Vol Ests'!I456-'Data with Vol Ests'!I455)*('Data with Vol Ests'!L$503/'Data with Vol Ests'!L456))/'Data with Vol Ests'!I455</f>
        <v>5153.5207124110539</v>
      </c>
      <c r="D455" s="4">
        <f>'Data with Vol Ests'!N$502*('Data with Vol Ests'!N455+('Data with Vol Ests'!N456-'Data with Vol Ests'!N455)*('Data with Vol Ests'!Q$503/'Data with Vol Ests'!Q456))/'Data with Vol Ests'!N455</f>
        <v>4334.9861039976749</v>
      </c>
      <c r="E455" s="4">
        <f>'Data with Vol Ests'!S$502*('Data with Vol Ests'!S455+('Data with Vol Ests'!S456-'Data with Vol Ests'!S455)*('Data with Vol Ests'!V$503/'Data with Vol Ests'!V456))/'Data with Vol Ests'!S455</f>
        <v>12016.812673839044</v>
      </c>
      <c r="G455" s="5">
        <f>$L$2*B455/Data!C$501+$M$2*C455/Data!D$501+$N$2*D455/Data!E$501+$O$2*E455/Data!F$501</f>
        <v>51169.600220289765</v>
      </c>
      <c r="I455" s="5">
        <f t="shared" si="7"/>
        <v>-1169.6002202897653</v>
      </c>
    </row>
    <row r="456" spans="1:9" x14ac:dyDescent="0.25">
      <c r="A456">
        <f>Data!A456</f>
        <v>454</v>
      </c>
      <c r="B456" s="4">
        <f>'Data with Vol Ests'!D$502*('Data with Vol Ests'!D456+('Data with Vol Ests'!D457-'Data with Vol Ests'!D456)*('Data with Vol Ests'!G$503/'Data with Vol Ests'!G457))/'Data with Vol Ests'!D456</f>
        <v>11325.974105282636</v>
      </c>
      <c r="C456" s="4">
        <f>'Data with Vol Ests'!I$502*('Data with Vol Ests'!I456+('Data with Vol Ests'!I457-'Data with Vol Ests'!I456)*('Data with Vol Ests'!L$503/'Data with Vol Ests'!L457))/'Data with Vol Ests'!I456</f>
        <v>5490.9642618437583</v>
      </c>
      <c r="D456" s="4">
        <f>'Data with Vol Ests'!N$502*('Data with Vol Ests'!N456+('Data with Vol Ests'!N457-'Data with Vol Ests'!N456)*('Data with Vol Ests'!Q$503/'Data with Vol Ests'!Q457))/'Data with Vol Ests'!N456</f>
        <v>4467.5127430408484</v>
      </c>
      <c r="E456" s="4">
        <f>'Data with Vol Ests'!S$502*('Data with Vol Ests'!S456+('Data with Vol Ests'!S457-'Data with Vol Ests'!S456)*('Data with Vol Ests'!V$503/'Data with Vol Ests'!V457))/'Data with Vol Ests'!S456</f>
        <v>12226.191259802537</v>
      </c>
      <c r="G456" s="5">
        <f>$L$2*B456/Data!C$501+$M$2*C456/Data!D$501+$N$2*D456/Data!E$501+$O$2*E456/Data!F$501</f>
        <v>52621.968578713902</v>
      </c>
      <c r="I456" s="5">
        <f t="shared" si="7"/>
        <v>-2621.9685787139024</v>
      </c>
    </row>
    <row r="457" spans="1:9" x14ac:dyDescent="0.25">
      <c r="A457">
        <f>Data!A457</f>
        <v>455</v>
      </c>
      <c r="B457" s="4">
        <f>'Data with Vol Ests'!D$502*('Data with Vol Ests'!D457+('Data with Vol Ests'!D458-'Data with Vol Ests'!D457)*('Data with Vol Ests'!G$503/'Data with Vol Ests'!G458))/'Data with Vol Ests'!D457</f>
        <v>11092.686300612831</v>
      </c>
      <c r="C457" s="4">
        <f>'Data with Vol Ests'!I$502*('Data with Vol Ests'!I457+('Data with Vol Ests'!I458-'Data with Vol Ests'!I457)*('Data with Vol Ests'!L$503/'Data with Vol Ests'!L458))/'Data with Vol Ests'!I457</f>
        <v>5371.6143591966738</v>
      </c>
      <c r="D457" s="4">
        <f>'Data with Vol Ests'!N$502*('Data with Vol Ests'!N457+('Data with Vol Ests'!N458-'Data with Vol Ests'!N457)*('Data with Vol Ests'!Q$503/'Data with Vol Ests'!Q458))/'Data with Vol Ests'!N457</f>
        <v>4366.5837332739766</v>
      </c>
      <c r="E457" s="4">
        <f>'Data with Vol Ests'!S$502*('Data with Vol Ests'!S457+('Data with Vol Ests'!S458-'Data with Vol Ests'!S457)*('Data with Vol Ests'!V$503/'Data with Vol Ests'!V458))/'Data with Vol Ests'!S457</f>
        <v>11860.770814073319</v>
      </c>
      <c r="G457" s="5">
        <f>$L$2*B457/Data!C$501+$M$2*C457/Data!D$501+$N$2*D457/Data!E$501+$O$2*E457/Data!F$501</f>
        <v>51357.394401733894</v>
      </c>
      <c r="I457" s="5">
        <f t="shared" si="7"/>
        <v>-1357.3944017338945</v>
      </c>
    </row>
    <row r="458" spans="1:9" x14ac:dyDescent="0.25">
      <c r="A458">
        <f>Data!A458</f>
        <v>456</v>
      </c>
      <c r="B458" s="4">
        <f>'Data with Vol Ests'!D$502*('Data with Vol Ests'!D458+('Data with Vol Ests'!D459-'Data with Vol Ests'!D458)*('Data with Vol Ests'!G$503/'Data with Vol Ests'!G459))/'Data with Vol Ests'!D458</f>
        <v>11173.268697417849</v>
      </c>
      <c r="C458" s="4">
        <f>'Data with Vol Ests'!I$502*('Data with Vol Ests'!I458+('Data with Vol Ests'!I459-'Data with Vol Ests'!I458)*('Data with Vol Ests'!L$503/'Data with Vol Ests'!L459))/'Data with Vol Ests'!I458</f>
        <v>5173.4877459275558</v>
      </c>
      <c r="D458" s="4">
        <f>'Data with Vol Ests'!N$502*('Data with Vol Ests'!N458+('Data with Vol Ests'!N459-'Data with Vol Ests'!N458)*('Data with Vol Ests'!Q$503/'Data with Vol Ests'!Q459))/'Data with Vol Ests'!N458</f>
        <v>4279.051984838612</v>
      </c>
      <c r="E458" s="4">
        <f>'Data with Vol Ests'!S$502*('Data with Vol Ests'!S458+('Data with Vol Ests'!S459-'Data with Vol Ests'!S458)*('Data with Vol Ests'!V$503/'Data with Vol Ests'!V459))/'Data with Vol Ests'!S458</f>
        <v>12691.68250001271</v>
      </c>
      <c r="G458" s="5">
        <f>$L$2*B458/Data!C$501+$M$2*C458/Data!D$501+$N$2*D458/Data!E$501+$O$2*E458/Data!F$501</f>
        <v>51664.646019959182</v>
      </c>
      <c r="I458" s="5">
        <f t="shared" si="7"/>
        <v>-1664.646019959182</v>
      </c>
    </row>
    <row r="459" spans="1:9" x14ac:dyDescent="0.25">
      <c r="A459">
        <f>Data!A459</f>
        <v>457</v>
      </c>
      <c r="B459" s="4">
        <f>'Data with Vol Ests'!D$502*('Data with Vol Ests'!D459+('Data with Vol Ests'!D460-'Data with Vol Ests'!D459)*('Data with Vol Ests'!G$503/'Data with Vol Ests'!G460))/'Data with Vol Ests'!D459</f>
        <v>11064.611427118281</v>
      </c>
      <c r="C459" s="4">
        <f>'Data with Vol Ests'!I$502*('Data with Vol Ests'!I459+('Data with Vol Ests'!I460-'Data with Vol Ests'!I459)*('Data with Vol Ests'!L$503/'Data with Vol Ests'!L460))/'Data with Vol Ests'!I459</f>
        <v>5371.1846817580354</v>
      </c>
      <c r="D459" s="4">
        <f>'Data with Vol Ests'!N$502*('Data with Vol Ests'!N459+('Data with Vol Ests'!N460-'Data with Vol Ests'!N459)*('Data with Vol Ests'!Q$503/'Data with Vol Ests'!Q460))/'Data with Vol Ests'!N459</f>
        <v>4384.4626612930278</v>
      </c>
      <c r="E459" s="4">
        <f>'Data with Vol Ests'!S$502*('Data with Vol Ests'!S459+('Data with Vol Ests'!S460-'Data with Vol Ests'!S459)*('Data with Vol Ests'!V$503/'Data with Vol Ests'!V460))/'Data with Vol Ests'!S459</f>
        <v>12184.340898059823</v>
      </c>
      <c r="G459" s="5">
        <f>$L$2*B459/Data!C$501+$M$2*C459/Data!D$501+$N$2*D459/Data!E$501+$O$2*E459/Data!F$501</f>
        <v>51774.270091110928</v>
      </c>
      <c r="I459" s="5">
        <f t="shared" si="7"/>
        <v>-1774.2700911109278</v>
      </c>
    </row>
    <row r="460" spans="1:9" x14ac:dyDescent="0.25">
      <c r="A460">
        <f>Data!A460</f>
        <v>458</v>
      </c>
      <c r="B460" s="4">
        <f>'Data with Vol Ests'!D$502*('Data with Vol Ests'!D460+('Data with Vol Ests'!D461-'Data with Vol Ests'!D460)*('Data with Vol Ests'!G$503/'Data with Vol Ests'!G461))/'Data with Vol Ests'!D460</f>
        <v>10614.201075255023</v>
      </c>
      <c r="C460" s="4">
        <f>'Data with Vol Ests'!I$502*('Data with Vol Ests'!I460+('Data with Vol Ests'!I461-'Data with Vol Ests'!I460)*('Data with Vol Ests'!L$503/'Data with Vol Ests'!L461))/'Data with Vol Ests'!I460</f>
        <v>5021.3607438637473</v>
      </c>
      <c r="D460" s="4">
        <f>'Data with Vol Ests'!N$502*('Data with Vol Ests'!N460+('Data with Vol Ests'!N461-'Data with Vol Ests'!N460)*('Data with Vol Ests'!Q$503/'Data with Vol Ests'!Q461))/'Data with Vol Ests'!N460</f>
        <v>4112.7984459008767</v>
      </c>
      <c r="E460" s="4">
        <f>'Data with Vol Ests'!S$502*('Data with Vol Ests'!S460+('Data with Vol Ests'!S461-'Data with Vol Ests'!S460)*('Data with Vol Ests'!V$503/'Data with Vol Ests'!V461))/'Data with Vol Ests'!S460</f>
        <v>12415.681973429246</v>
      </c>
      <c r="G460" s="5">
        <f>$L$2*B460/Data!C$501+$M$2*C460/Data!D$501+$N$2*D460/Data!E$501+$O$2*E460/Data!F$501</f>
        <v>49954.587291720061</v>
      </c>
      <c r="I460" s="5">
        <f t="shared" si="7"/>
        <v>45.41270827993867</v>
      </c>
    </row>
    <row r="461" spans="1:9" x14ac:dyDescent="0.25">
      <c r="A461">
        <f>Data!A461</f>
        <v>459</v>
      </c>
      <c r="B461" s="4">
        <f>'Data with Vol Ests'!D$502*('Data with Vol Ests'!D461+('Data with Vol Ests'!D462-'Data with Vol Ests'!D461)*('Data with Vol Ests'!G$503/'Data with Vol Ests'!G462))/'Data with Vol Ests'!D461</f>
        <v>11052.415883026037</v>
      </c>
      <c r="C461" s="4">
        <f>'Data with Vol Ests'!I$502*('Data with Vol Ests'!I461+('Data with Vol Ests'!I462-'Data with Vol Ests'!I461)*('Data with Vol Ests'!L$503/'Data with Vol Ests'!L462))/'Data with Vol Ests'!I461</f>
        <v>5177.1833314511532</v>
      </c>
      <c r="D461" s="4">
        <f>'Data with Vol Ests'!N$502*('Data with Vol Ests'!N461+('Data with Vol Ests'!N462-'Data with Vol Ests'!N461)*('Data with Vol Ests'!Q$503/'Data with Vol Ests'!Q462))/'Data with Vol Ests'!N461</f>
        <v>4283.1899201326423</v>
      </c>
      <c r="E461" s="4">
        <f>'Data with Vol Ests'!S$502*('Data with Vol Ests'!S461+('Data with Vol Ests'!S462-'Data with Vol Ests'!S461)*('Data with Vol Ests'!V$503/'Data with Vol Ests'!V462))/'Data with Vol Ests'!S461</f>
        <v>11660.793524102473</v>
      </c>
      <c r="G461" s="5">
        <f>$L$2*B461/Data!C$501+$M$2*C461/Data!D$501+$N$2*D461/Data!E$501+$O$2*E461/Data!F$501</f>
        <v>50297.564973864282</v>
      </c>
      <c r="I461" s="5">
        <f t="shared" si="7"/>
        <v>-297.56497386428236</v>
      </c>
    </row>
    <row r="462" spans="1:9" x14ac:dyDescent="0.25">
      <c r="A462">
        <f>Data!A462</f>
        <v>460</v>
      </c>
      <c r="B462" s="4">
        <f>'Data with Vol Ests'!D$502*('Data with Vol Ests'!D462+('Data with Vol Ests'!D463-'Data with Vol Ests'!D462)*('Data with Vol Ests'!G$503/'Data with Vol Ests'!G463))/'Data with Vol Ests'!D462</f>
        <v>10678.025374085511</v>
      </c>
      <c r="C462" s="4">
        <f>'Data with Vol Ests'!I$502*('Data with Vol Ests'!I462+('Data with Vol Ests'!I463-'Data with Vol Ests'!I462)*('Data with Vol Ests'!L$503/'Data with Vol Ests'!L463))/'Data with Vol Ests'!I462</f>
        <v>5110.2282411894348</v>
      </c>
      <c r="D462" s="4">
        <f>'Data with Vol Ests'!N$502*('Data with Vol Ests'!N462+('Data with Vol Ests'!N463-'Data with Vol Ests'!N462)*('Data with Vol Ests'!Q$503/'Data with Vol Ests'!Q463))/'Data with Vol Ests'!N462</f>
        <v>4121.7077170186067</v>
      </c>
      <c r="E462" s="4">
        <f>'Data with Vol Ests'!S$502*('Data with Vol Ests'!S462+('Data with Vol Ests'!S463-'Data with Vol Ests'!S462)*('Data with Vol Ests'!V$503/'Data with Vol Ests'!V463))/'Data with Vol Ests'!S462</f>
        <v>12030.577383751574</v>
      </c>
      <c r="G462" s="5">
        <f>$L$2*B462/Data!C$501+$M$2*C462/Data!D$501+$N$2*D462/Data!E$501+$O$2*E462/Data!F$501</f>
        <v>49819.990169267287</v>
      </c>
      <c r="I462" s="5">
        <f t="shared" si="7"/>
        <v>180.00983073271345</v>
      </c>
    </row>
    <row r="463" spans="1:9" x14ac:dyDescent="0.25">
      <c r="A463">
        <f>Data!A463</f>
        <v>461</v>
      </c>
      <c r="B463" s="4">
        <f>'Data with Vol Ests'!D$502*('Data with Vol Ests'!D463+('Data with Vol Ests'!D464-'Data with Vol Ests'!D463)*('Data with Vol Ests'!G$503/'Data with Vol Ests'!G464))/'Data with Vol Ests'!D463</f>
        <v>11403.163349333274</v>
      </c>
      <c r="C463" s="4">
        <f>'Data with Vol Ests'!I$502*('Data with Vol Ests'!I463+('Data with Vol Ests'!I464-'Data with Vol Ests'!I463)*('Data with Vol Ests'!L$503/'Data with Vol Ests'!L464))/'Data with Vol Ests'!I463</f>
        <v>5212.082861763236</v>
      </c>
      <c r="D463" s="4">
        <f>'Data with Vol Ests'!N$502*('Data with Vol Ests'!N463+('Data with Vol Ests'!N464-'Data with Vol Ests'!N463)*('Data with Vol Ests'!Q$503/'Data with Vol Ests'!Q464))/'Data with Vol Ests'!N463</f>
        <v>4218.6639472663255</v>
      </c>
      <c r="E463" s="4">
        <f>'Data with Vol Ests'!S$502*('Data with Vol Ests'!S463+('Data with Vol Ests'!S464-'Data with Vol Ests'!S463)*('Data with Vol Ests'!V$503/'Data with Vol Ests'!V464))/'Data with Vol Ests'!S463</f>
        <v>11749.285861118122</v>
      </c>
      <c r="G463" s="5">
        <f>$L$2*B463/Data!C$501+$M$2*C463/Data!D$501+$N$2*D463/Data!E$501+$O$2*E463/Data!F$501</f>
        <v>50677.05121034223</v>
      </c>
      <c r="I463" s="5">
        <f t="shared" si="7"/>
        <v>-677.05121034222975</v>
      </c>
    </row>
    <row r="464" spans="1:9" x14ac:dyDescent="0.25">
      <c r="A464">
        <f>Data!A464</f>
        <v>462</v>
      </c>
      <c r="B464" s="4">
        <f>'Data with Vol Ests'!D$502*('Data with Vol Ests'!D464+('Data with Vol Ests'!D465-'Data with Vol Ests'!D464)*('Data with Vol Ests'!G$503/'Data with Vol Ests'!G465))/'Data with Vol Ests'!D464</f>
        <v>11273.356787533878</v>
      </c>
      <c r="C464" s="4">
        <f>'Data with Vol Ests'!I$502*('Data with Vol Ests'!I464+('Data with Vol Ests'!I465-'Data with Vol Ests'!I464)*('Data with Vol Ests'!L$503/'Data with Vol Ests'!L465))/'Data with Vol Ests'!I464</f>
        <v>5442.628387630949</v>
      </c>
      <c r="D464" s="4">
        <f>'Data with Vol Ests'!N$502*('Data with Vol Ests'!N464+('Data with Vol Ests'!N465-'Data with Vol Ests'!N464)*('Data with Vol Ests'!Q$503/'Data with Vol Ests'!Q465))/'Data with Vol Ests'!N464</f>
        <v>4399.3698614553732</v>
      </c>
      <c r="E464" s="4">
        <f>'Data with Vol Ests'!S$502*('Data with Vol Ests'!S464+('Data with Vol Ests'!S465-'Data with Vol Ests'!S464)*('Data with Vol Ests'!V$503/'Data with Vol Ests'!V465))/'Data with Vol Ests'!S464</f>
        <v>12285.965555577344</v>
      </c>
      <c r="G464" s="5">
        <f>$L$2*B464/Data!C$501+$M$2*C464/Data!D$501+$N$2*D464/Data!E$501+$O$2*E464/Data!F$501</f>
        <v>52339.468640378924</v>
      </c>
      <c r="I464" s="5">
        <f t="shared" si="7"/>
        <v>-2339.4686403789237</v>
      </c>
    </row>
    <row r="465" spans="1:9" x14ac:dyDescent="0.25">
      <c r="A465">
        <f>Data!A465</f>
        <v>463</v>
      </c>
      <c r="B465" s="4">
        <f>'Data with Vol Ests'!D$502*('Data with Vol Ests'!D465+('Data with Vol Ests'!D466-'Data with Vol Ests'!D465)*('Data with Vol Ests'!G$503/'Data with Vol Ests'!G466))/'Data with Vol Ests'!D465</f>
        <v>10750.740701496334</v>
      </c>
      <c r="C465" s="4">
        <f>'Data with Vol Ests'!I$502*('Data with Vol Ests'!I465+('Data with Vol Ests'!I466-'Data with Vol Ests'!I465)*('Data with Vol Ests'!L$503/'Data with Vol Ests'!L466))/'Data with Vol Ests'!I465</f>
        <v>5177.0425398524358</v>
      </c>
      <c r="D465" s="4">
        <f>'Data with Vol Ests'!N$502*('Data with Vol Ests'!N465+('Data with Vol Ests'!N466-'Data with Vol Ests'!N465)*('Data with Vol Ests'!Q$503/'Data with Vol Ests'!Q466))/'Data with Vol Ests'!N465</f>
        <v>4209.8648743715612</v>
      </c>
      <c r="E465" s="4">
        <f>'Data with Vol Ests'!S$502*('Data with Vol Ests'!S465+('Data with Vol Ests'!S466-'Data with Vol Ests'!S465)*('Data with Vol Ests'!V$503/'Data with Vol Ests'!V466))/'Data with Vol Ests'!S465</f>
        <v>12018.322044015291</v>
      </c>
      <c r="G465" s="5">
        <f>$L$2*B465/Data!C$501+$M$2*C465/Data!D$501+$N$2*D465/Data!E$501+$O$2*E465/Data!F$501</f>
        <v>50282.928861180488</v>
      </c>
      <c r="I465" s="5">
        <f t="shared" si="7"/>
        <v>-282.92886118048773</v>
      </c>
    </row>
    <row r="466" spans="1:9" x14ac:dyDescent="0.25">
      <c r="A466">
        <f>Data!A466</f>
        <v>464</v>
      </c>
      <c r="B466" s="4">
        <f>'Data with Vol Ests'!D$502*('Data with Vol Ests'!D466+('Data with Vol Ests'!D467-'Data with Vol Ests'!D466)*('Data with Vol Ests'!G$503/'Data with Vol Ests'!G467))/'Data with Vol Ests'!D466</f>
        <v>10953.348912459125</v>
      </c>
      <c r="C466" s="4">
        <f>'Data with Vol Ests'!I$502*('Data with Vol Ests'!I466+('Data with Vol Ests'!I467-'Data with Vol Ests'!I466)*('Data with Vol Ests'!L$503/'Data with Vol Ests'!L467))/'Data with Vol Ests'!I466</f>
        <v>5059.2813628152044</v>
      </c>
      <c r="D466" s="4">
        <f>'Data with Vol Ests'!N$502*('Data with Vol Ests'!N466+('Data with Vol Ests'!N467-'Data with Vol Ests'!N466)*('Data with Vol Ests'!Q$503/'Data with Vol Ests'!Q467))/'Data with Vol Ests'!N466</f>
        <v>4057.6046495117553</v>
      </c>
      <c r="E466" s="4">
        <f>'Data with Vol Ests'!S$502*('Data with Vol Ests'!S466+('Data with Vol Ests'!S467-'Data with Vol Ests'!S466)*('Data with Vol Ests'!V$503/'Data with Vol Ests'!V467))/'Data with Vol Ests'!S466</f>
        <v>11619.812240897836</v>
      </c>
      <c r="G466" s="5">
        <f>$L$2*B466/Data!C$501+$M$2*C466/Data!D$501+$N$2*D466/Data!E$501+$O$2*E466/Data!F$501</f>
        <v>49259.975786492592</v>
      </c>
      <c r="I466" s="5">
        <f t="shared" si="7"/>
        <v>740.02421350740769</v>
      </c>
    </row>
    <row r="467" spans="1:9" x14ac:dyDescent="0.25">
      <c r="A467">
        <f>Data!A467</f>
        <v>465</v>
      </c>
      <c r="B467" s="4">
        <f>'Data with Vol Ests'!D$502*('Data with Vol Ests'!D467+('Data with Vol Ests'!D468-'Data with Vol Ests'!D467)*('Data with Vol Ests'!G$503/'Data with Vol Ests'!G468))/'Data with Vol Ests'!D467</f>
        <v>10965.013780862098</v>
      </c>
      <c r="C467" s="4">
        <f>'Data with Vol Ests'!I$502*('Data with Vol Ests'!I467+('Data with Vol Ests'!I468-'Data with Vol Ests'!I467)*('Data with Vol Ests'!L$503/'Data with Vol Ests'!L468))/'Data with Vol Ests'!I467</f>
        <v>5111.0498113529429</v>
      </c>
      <c r="D467" s="4">
        <f>'Data with Vol Ests'!N$502*('Data with Vol Ests'!N467+('Data with Vol Ests'!N468-'Data with Vol Ests'!N467)*('Data with Vol Ests'!Q$503/'Data with Vol Ests'!Q468))/'Data with Vol Ests'!N467</f>
        <v>4153.858595673576</v>
      </c>
      <c r="E467" s="4">
        <f>'Data with Vol Ests'!S$502*('Data with Vol Ests'!S467+('Data with Vol Ests'!S468-'Data with Vol Ests'!S467)*('Data with Vol Ests'!V$503/'Data with Vol Ests'!V468))/'Data with Vol Ests'!S467</f>
        <v>11793.206862989467</v>
      </c>
      <c r="G467" s="5">
        <f>$L$2*B467/Data!C$501+$M$2*C467/Data!D$501+$N$2*D467/Data!E$501+$O$2*E467/Data!F$501</f>
        <v>49871.764539868491</v>
      </c>
      <c r="I467" s="5">
        <f t="shared" si="7"/>
        <v>128.23546013150917</v>
      </c>
    </row>
    <row r="468" spans="1:9" x14ac:dyDescent="0.25">
      <c r="A468">
        <f>Data!A468</f>
        <v>466</v>
      </c>
      <c r="B468" s="4">
        <f>'Data with Vol Ests'!D$502*('Data with Vol Ests'!D468+('Data with Vol Ests'!D469-'Data with Vol Ests'!D468)*('Data with Vol Ests'!G$503/'Data with Vol Ests'!G469))/'Data with Vol Ests'!D468</f>
        <v>11478.53496646472</v>
      </c>
      <c r="C468" s="4">
        <f>'Data with Vol Ests'!I$502*('Data with Vol Ests'!I468+('Data with Vol Ests'!I469-'Data with Vol Ests'!I468)*('Data with Vol Ests'!L$503/'Data with Vol Ests'!L469))/'Data with Vol Ests'!I468</f>
        <v>5549.2010286048953</v>
      </c>
      <c r="D468" s="4">
        <f>'Data with Vol Ests'!N$502*('Data with Vol Ests'!N468+('Data with Vol Ests'!N469-'Data with Vol Ests'!N468)*('Data with Vol Ests'!Q$503/'Data with Vol Ests'!Q469))/'Data with Vol Ests'!N468</f>
        <v>4465.1308486318503</v>
      </c>
      <c r="E468" s="4">
        <f>'Data with Vol Ests'!S$502*('Data with Vol Ests'!S468+('Data with Vol Ests'!S469-'Data with Vol Ests'!S468)*('Data with Vol Ests'!V$503/'Data with Vol Ests'!V469))/'Data with Vol Ests'!S468</f>
        <v>11981.414608508274</v>
      </c>
      <c r="G468" s="5">
        <f>$L$2*B468/Data!C$501+$M$2*C468/Data!D$501+$N$2*D468/Data!E$501+$O$2*E468/Data!F$501</f>
        <v>52625.478051155224</v>
      </c>
      <c r="I468" s="5">
        <f t="shared" si="7"/>
        <v>-2625.4780511552235</v>
      </c>
    </row>
    <row r="469" spans="1:9" x14ac:dyDescent="0.25">
      <c r="A469">
        <f>Data!A469</f>
        <v>467</v>
      </c>
      <c r="B469" s="4">
        <f>'Data with Vol Ests'!D$502*('Data with Vol Ests'!D469+('Data with Vol Ests'!D470-'Data with Vol Ests'!D469)*('Data with Vol Ests'!G$503/'Data with Vol Ests'!G470))/'Data with Vol Ests'!D469</f>
        <v>11073.131259967062</v>
      </c>
      <c r="C469" s="4">
        <f>'Data with Vol Ests'!I$502*('Data with Vol Ests'!I469+('Data with Vol Ests'!I470-'Data with Vol Ests'!I469)*('Data with Vol Ests'!L$503/'Data with Vol Ests'!L470))/'Data with Vol Ests'!I469</f>
        <v>5267.471091956003</v>
      </c>
      <c r="D469" s="4">
        <f>'Data with Vol Ests'!N$502*('Data with Vol Ests'!N469+('Data with Vol Ests'!N470-'Data with Vol Ests'!N469)*('Data with Vol Ests'!Q$503/'Data with Vol Ests'!Q470))/'Data with Vol Ests'!N469</f>
        <v>4352.9972624478987</v>
      </c>
      <c r="E469" s="4">
        <f>'Data with Vol Ests'!S$502*('Data with Vol Ests'!S469+('Data with Vol Ests'!S470-'Data with Vol Ests'!S469)*('Data with Vol Ests'!V$503/'Data with Vol Ests'!V470))/'Data with Vol Ests'!S469</f>
        <v>12490.973795639025</v>
      </c>
      <c r="G469" s="5">
        <f>$L$2*B469/Data!C$501+$M$2*C469/Data!D$501+$N$2*D469/Data!E$501+$O$2*E469/Data!F$501</f>
        <v>51780.015283066401</v>
      </c>
      <c r="I469" s="5">
        <f t="shared" si="7"/>
        <v>-1780.015283066401</v>
      </c>
    </row>
    <row r="470" spans="1:9" x14ac:dyDescent="0.25">
      <c r="A470">
        <f>Data!A470</f>
        <v>468</v>
      </c>
      <c r="B470" s="4">
        <f>'Data with Vol Ests'!D$502*('Data with Vol Ests'!D470+('Data with Vol Ests'!D471-'Data with Vol Ests'!D470)*('Data with Vol Ests'!G$503/'Data with Vol Ests'!G471))/'Data with Vol Ests'!D470</f>
        <v>10734.395579723976</v>
      </c>
      <c r="C470" s="4">
        <f>'Data with Vol Ests'!I$502*('Data with Vol Ests'!I470+('Data with Vol Ests'!I471-'Data with Vol Ests'!I470)*('Data with Vol Ests'!L$503/'Data with Vol Ests'!L471))/'Data with Vol Ests'!I470</f>
        <v>5176.9653720788638</v>
      </c>
      <c r="D470" s="4">
        <f>'Data with Vol Ests'!N$502*('Data with Vol Ests'!N470+('Data with Vol Ests'!N471-'Data with Vol Ests'!N470)*('Data with Vol Ests'!Q$503/'Data with Vol Ests'!Q471))/'Data with Vol Ests'!N470</f>
        <v>4245.2283951536638</v>
      </c>
      <c r="E470" s="4">
        <f>'Data with Vol Ests'!S$502*('Data with Vol Ests'!S470+('Data with Vol Ests'!S471-'Data with Vol Ests'!S470)*('Data with Vol Ests'!V$503/'Data with Vol Ests'!V471))/'Data with Vol Ests'!S470</f>
        <v>11844.89333800384</v>
      </c>
      <c r="G470" s="5">
        <f>$L$2*B470/Data!C$501+$M$2*C470/Data!D$501+$N$2*D470/Data!E$501+$O$2*E470/Data!F$501</f>
        <v>50138.822668385066</v>
      </c>
      <c r="I470" s="5">
        <f t="shared" si="7"/>
        <v>-138.82266838506621</v>
      </c>
    </row>
    <row r="471" spans="1:9" x14ac:dyDescent="0.25">
      <c r="A471">
        <f>Data!A471</f>
        <v>469</v>
      </c>
      <c r="B471" s="4">
        <f>'Data with Vol Ests'!D$502*('Data with Vol Ests'!D471+('Data with Vol Ests'!D472-'Data with Vol Ests'!D471)*('Data with Vol Ests'!G$503/'Data with Vol Ests'!G472))/'Data with Vol Ests'!D471</f>
        <v>11412.232394061681</v>
      </c>
      <c r="C471" s="4">
        <f>'Data with Vol Ests'!I$502*('Data with Vol Ests'!I471+('Data with Vol Ests'!I472-'Data with Vol Ests'!I471)*('Data with Vol Ests'!L$503/'Data with Vol Ests'!L472))/'Data with Vol Ests'!I471</f>
        <v>5225.9344954917142</v>
      </c>
      <c r="D471" s="4">
        <f>'Data with Vol Ests'!N$502*('Data with Vol Ests'!N471+('Data with Vol Ests'!N472-'Data with Vol Ests'!N471)*('Data with Vol Ests'!Q$503/'Data with Vol Ests'!Q472))/'Data with Vol Ests'!N471</f>
        <v>4299.5404506169662</v>
      </c>
      <c r="E471" s="4">
        <f>'Data with Vol Ests'!S$502*('Data with Vol Ests'!S471+('Data with Vol Ests'!S472-'Data with Vol Ests'!S471)*('Data with Vol Ests'!V$503/'Data with Vol Ests'!V472))/'Data with Vol Ests'!S471</f>
        <v>12062.628055380601</v>
      </c>
      <c r="G471" s="5">
        <f>$L$2*B471/Data!C$501+$M$2*C471/Data!D$501+$N$2*D471/Data!E$501+$O$2*E471/Data!F$501</f>
        <v>51310.725747037315</v>
      </c>
      <c r="I471" s="5">
        <f t="shared" si="7"/>
        <v>-1310.7257470373152</v>
      </c>
    </row>
    <row r="472" spans="1:9" x14ac:dyDescent="0.25">
      <c r="A472">
        <f>Data!A472</f>
        <v>470</v>
      </c>
      <c r="B472" s="4">
        <f>'Data with Vol Ests'!D$502*('Data with Vol Ests'!D472+('Data with Vol Ests'!D473-'Data with Vol Ests'!D472)*('Data with Vol Ests'!G$503/'Data with Vol Ests'!G473))/'Data with Vol Ests'!D472</f>
        <v>11080.193282424907</v>
      </c>
      <c r="C472" s="4">
        <f>'Data with Vol Ests'!I$502*('Data with Vol Ests'!I472+('Data with Vol Ests'!I473-'Data with Vol Ests'!I472)*('Data with Vol Ests'!L$503/'Data with Vol Ests'!L473))/'Data with Vol Ests'!I472</f>
        <v>5334.4641672400057</v>
      </c>
      <c r="D472" s="4">
        <f>'Data with Vol Ests'!N$502*('Data with Vol Ests'!N472+('Data with Vol Ests'!N473-'Data with Vol Ests'!N472)*('Data with Vol Ests'!Q$503/'Data with Vol Ests'!Q473))/'Data with Vol Ests'!N472</f>
        <v>4327.8934631016846</v>
      </c>
      <c r="E472" s="4">
        <f>'Data with Vol Ests'!S$502*('Data with Vol Ests'!S472+('Data with Vol Ests'!S473-'Data with Vol Ests'!S472)*('Data with Vol Ests'!V$503/'Data with Vol Ests'!V473))/'Data with Vol Ests'!S472</f>
        <v>12360.241065416487</v>
      </c>
      <c r="G472" s="5">
        <f>$L$2*B472/Data!C$501+$M$2*C472/Data!D$501+$N$2*D472/Data!E$501+$O$2*E472/Data!F$501</f>
        <v>51760.870869804101</v>
      </c>
      <c r="I472" s="5">
        <f t="shared" si="7"/>
        <v>-1760.8708698041009</v>
      </c>
    </row>
    <row r="473" spans="1:9" x14ac:dyDescent="0.25">
      <c r="A473">
        <f>Data!A473</f>
        <v>471</v>
      </c>
      <c r="B473" s="4">
        <f>'Data with Vol Ests'!D$502*('Data with Vol Ests'!D473+('Data with Vol Ests'!D474-'Data with Vol Ests'!D473)*('Data with Vol Ests'!G$503/'Data with Vol Ests'!G474))/'Data with Vol Ests'!D473</f>
        <v>10851.134137264868</v>
      </c>
      <c r="C473" s="4">
        <f>'Data with Vol Ests'!I$502*('Data with Vol Ests'!I473+('Data with Vol Ests'!I474-'Data with Vol Ests'!I473)*('Data with Vol Ests'!L$503/'Data with Vol Ests'!L474))/'Data with Vol Ests'!I473</f>
        <v>5177.6511075699382</v>
      </c>
      <c r="D473" s="4">
        <f>'Data with Vol Ests'!N$502*('Data with Vol Ests'!N473+('Data with Vol Ests'!N474-'Data with Vol Ests'!N473)*('Data with Vol Ests'!Q$503/'Data with Vol Ests'!Q474))/'Data with Vol Ests'!N473</f>
        <v>4182.961042440118</v>
      </c>
      <c r="E473" s="4">
        <f>'Data with Vol Ests'!S$502*('Data with Vol Ests'!S473+('Data with Vol Ests'!S474-'Data with Vol Ests'!S473)*('Data with Vol Ests'!V$503/'Data with Vol Ests'!V474))/'Data with Vol Ests'!S473</f>
        <v>11845.207554645211</v>
      </c>
      <c r="G473" s="5">
        <f>$L$2*B473/Data!C$501+$M$2*C473/Data!D$501+$N$2*D473/Data!E$501+$O$2*E473/Data!F$501</f>
        <v>50097.735343842083</v>
      </c>
      <c r="I473" s="5">
        <f t="shared" si="7"/>
        <v>-97.735343842083239</v>
      </c>
    </row>
    <row r="474" spans="1:9" x14ac:dyDescent="0.25">
      <c r="A474">
        <f>Data!A474</f>
        <v>472</v>
      </c>
      <c r="B474" s="4">
        <f>'Data with Vol Ests'!D$502*('Data with Vol Ests'!D474+('Data with Vol Ests'!D475-'Data with Vol Ests'!D474)*('Data with Vol Ests'!G$503/'Data with Vol Ests'!G475))/'Data with Vol Ests'!D474</f>
        <v>10886.010436044136</v>
      </c>
      <c r="C474" s="4">
        <f>'Data with Vol Ests'!I$502*('Data with Vol Ests'!I474+('Data with Vol Ests'!I475-'Data with Vol Ests'!I474)*('Data with Vol Ests'!L$503/'Data with Vol Ests'!L475))/'Data with Vol Ests'!I474</f>
        <v>4955.3496492629974</v>
      </c>
      <c r="D474" s="4">
        <f>'Data with Vol Ests'!N$502*('Data with Vol Ests'!N474+('Data with Vol Ests'!N475-'Data with Vol Ests'!N474)*('Data with Vol Ests'!Q$503/'Data with Vol Ests'!Q475))/'Data with Vol Ests'!N474</f>
        <v>3961.8696537474602</v>
      </c>
      <c r="E474" s="4">
        <f>'Data with Vol Ests'!S$502*('Data with Vol Ests'!S474+('Data with Vol Ests'!S475-'Data with Vol Ests'!S474)*('Data with Vol Ests'!V$503/'Data with Vol Ests'!V475))/'Data with Vol Ests'!S474</f>
        <v>11637.49962933654</v>
      </c>
      <c r="G474" s="5">
        <f>$L$2*B474/Data!C$501+$M$2*C474/Data!D$501+$N$2*D474/Data!E$501+$O$2*E474/Data!F$501</f>
        <v>48681.049322441519</v>
      </c>
      <c r="I474" s="5">
        <f t="shared" si="7"/>
        <v>1318.9506775584814</v>
      </c>
    </row>
    <row r="475" spans="1:9" x14ac:dyDescent="0.25">
      <c r="A475">
        <f>Data!A475</f>
        <v>473</v>
      </c>
      <c r="B475" s="4">
        <f>'Data with Vol Ests'!D$502*('Data with Vol Ests'!D475+('Data with Vol Ests'!D476-'Data with Vol Ests'!D475)*('Data with Vol Ests'!G$503/'Data with Vol Ests'!G476))/'Data with Vol Ests'!D475</f>
        <v>11126.986390190903</v>
      </c>
      <c r="C475" s="4">
        <f>'Data with Vol Ests'!I$502*('Data with Vol Ests'!I475+('Data with Vol Ests'!I476-'Data with Vol Ests'!I475)*('Data with Vol Ests'!L$503/'Data with Vol Ests'!L476))/'Data with Vol Ests'!I475</f>
        <v>5330.5831741873171</v>
      </c>
      <c r="D475" s="4">
        <f>'Data with Vol Ests'!N$502*('Data with Vol Ests'!N475+('Data with Vol Ests'!N476-'Data with Vol Ests'!N475)*('Data with Vol Ests'!Q$503/'Data with Vol Ests'!Q476))/'Data with Vol Ests'!N475</f>
        <v>4264.919238352486</v>
      </c>
      <c r="E475" s="4">
        <f>'Data with Vol Ests'!S$502*('Data with Vol Ests'!S475+('Data with Vol Ests'!S476-'Data with Vol Ests'!S475)*('Data with Vol Ests'!V$503/'Data with Vol Ests'!V476))/'Data with Vol Ests'!S475</f>
        <v>11921.758153819957</v>
      </c>
      <c r="G475" s="5">
        <f>$L$2*B475/Data!C$501+$M$2*C475/Data!D$501+$N$2*D475/Data!E$501+$O$2*E475/Data!F$501</f>
        <v>51096.720150719739</v>
      </c>
      <c r="I475" s="5">
        <f t="shared" si="7"/>
        <v>-1096.7201507197387</v>
      </c>
    </row>
    <row r="476" spans="1:9" x14ac:dyDescent="0.25">
      <c r="A476">
        <f>Data!A476</f>
        <v>474</v>
      </c>
      <c r="B476" s="4">
        <f>'Data with Vol Ests'!D$502*('Data with Vol Ests'!D476+('Data with Vol Ests'!D477-'Data with Vol Ests'!D476)*('Data with Vol Ests'!G$503/'Data with Vol Ests'!G477))/'Data with Vol Ests'!D476</f>
        <v>11077.876023495059</v>
      </c>
      <c r="C476" s="4">
        <f>'Data with Vol Ests'!I$502*('Data with Vol Ests'!I476+('Data with Vol Ests'!I477-'Data with Vol Ests'!I476)*('Data with Vol Ests'!L$503/'Data with Vol Ests'!L477))/'Data with Vol Ests'!I476</f>
        <v>5078.4323979838719</v>
      </c>
      <c r="D476" s="4">
        <f>'Data with Vol Ests'!N$502*('Data with Vol Ests'!N476+('Data with Vol Ests'!N477-'Data with Vol Ests'!N476)*('Data with Vol Ests'!Q$503/'Data with Vol Ests'!Q477))/'Data with Vol Ests'!N476</f>
        <v>4299.0069779119549</v>
      </c>
      <c r="E476" s="4">
        <f>'Data with Vol Ests'!S$502*('Data with Vol Ests'!S476+('Data with Vol Ests'!S477-'Data with Vol Ests'!S476)*('Data with Vol Ests'!V$503/'Data with Vol Ests'!V477))/'Data with Vol Ests'!S476</f>
        <v>12090.525602569242</v>
      </c>
      <c r="G476" s="5">
        <f>$L$2*B476/Data!C$501+$M$2*C476/Data!D$501+$N$2*D476/Data!E$501+$O$2*E476/Data!F$501</f>
        <v>50600.896322546643</v>
      </c>
      <c r="I476" s="5">
        <f t="shared" si="7"/>
        <v>-600.8963225466432</v>
      </c>
    </row>
    <row r="477" spans="1:9" x14ac:dyDescent="0.25">
      <c r="A477">
        <f>Data!A477</f>
        <v>475</v>
      </c>
      <c r="B477" s="4">
        <f>'Data with Vol Ests'!D$502*('Data with Vol Ests'!D477+('Data with Vol Ests'!D478-'Data with Vol Ests'!D477)*('Data with Vol Ests'!G$503/'Data with Vol Ests'!G478))/'Data with Vol Ests'!D477</f>
        <v>10790.63138038442</v>
      </c>
      <c r="C477" s="4">
        <f>'Data with Vol Ests'!I$502*('Data with Vol Ests'!I477+('Data with Vol Ests'!I478-'Data with Vol Ests'!I477)*('Data with Vol Ests'!L$503/'Data with Vol Ests'!L478))/'Data with Vol Ests'!I477</f>
        <v>5183.6713056703738</v>
      </c>
      <c r="D477" s="4">
        <f>'Data with Vol Ests'!N$502*('Data with Vol Ests'!N477+('Data with Vol Ests'!N478-'Data with Vol Ests'!N477)*('Data with Vol Ests'!Q$503/'Data with Vol Ests'!Q478))/'Data with Vol Ests'!N477</f>
        <v>4215.9831427262479</v>
      </c>
      <c r="E477" s="4">
        <f>'Data with Vol Ests'!S$502*('Data with Vol Ests'!S477+('Data with Vol Ests'!S478-'Data with Vol Ests'!S477)*('Data with Vol Ests'!V$503/'Data with Vol Ests'!V478))/'Data with Vol Ests'!S477</f>
        <v>12209.937680121206</v>
      </c>
      <c r="G477" s="5">
        <f>$L$2*B477/Data!C$501+$M$2*C477/Data!D$501+$N$2*D477/Data!E$501+$O$2*E477/Data!F$501</f>
        <v>50591.407221964684</v>
      </c>
      <c r="I477" s="5">
        <f t="shared" si="7"/>
        <v>-591.40722196468414</v>
      </c>
    </row>
    <row r="478" spans="1:9" x14ac:dyDescent="0.25">
      <c r="A478">
        <f>Data!A478</f>
        <v>476</v>
      </c>
      <c r="B478" s="4">
        <f>'Data with Vol Ests'!D$502*('Data with Vol Ests'!D478+('Data with Vol Ests'!D479-'Data with Vol Ests'!D478)*('Data with Vol Ests'!G$503/'Data with Vol Ests'!G479))/'Data with Vol Ests'!D478</f>
        <v>10852.307382737292</v>
      </c>
      <c r="C478" s="4">
        <f>'Data with Vol Ests'!I$502*('Data with Vol Ests'!I478+('Data with Vol Ests'!I479-'Data with Vol Ests'!I478)*('Data with Vol Ests'!L$503/'Data with Vol Ests'!L479))/'Data with Vol Ests'!I478</f>
        <v>4797.8605730038662</v>
      </c>
      <c r="D478" s="4">
        <f>'Data with Vol Ests'!N$502*('Data with Vol Ests'!N478+('Data with Vol Ests'!N479-'Data with Vol Ests'!N478)*('Data with Vol Ests'!Q$503/'Data with Vol Ests'!Q479))/'Data with Vol Ests'!N478</f>
        <v>3951.3833787305043</v>
      </c>
      <c r="E478" s="4">
        <f>'Data with Vol Ests'!S$502*('Data with Vol Ests'!S478+('Data with Vol Ests'!S479-'Data with Vol Ests'!S478)*('Data with Vol Ests'!V$503/'Data with Vol Ests'!V479))/'Data with Vol Ests'!S478</f>
        <v>11585.926894263243</v>
      </c>
      <c r="G478" s="5">
        <f>$L$2*B478/Data!C$501+$M$2*C478/Data!D$501+$N$2*D478/Data!E$501+$O$2*E478/Data!F$501</f>
        <v>48096.972488719519</v>
      </c>
      <c r="I478" s="5">
        <f t="shared" si="7"/>
        <v>1903.0275112804811</v>
      </c>
    </row>
    <row r="479" spans="1:9" x14ac:dyDescent="0.25">
      <c r="A479">
        <f>Data!A479</f>
        <v>477</v>
      </c>
      <c r="B479" s="4">
        <f>'Data with Vol Ests'!D$502*('Data with Vol Ests'!D479+('Data with Vol Ests'!D480-'Data with Vol Ests'!D479)*('Data with Vol Ests'!G$503/'Data with Vol Ests'!G480))/'Data with Vol Ests'!D479</f>
        <v>11112.886356376275</v>
      </c>
      <c r="C479" s="4">
        <f>'Data with Vol Ests'!I$502*('Data with Vol Ests'!I479+('Data with Vol Ests'!I480-'Data with Vol Ests'!I479)*('Data with Vol Ests'!L$503/'Data with Vol Ests'!L480))/'Data with Vol Ests'!I479</f>
        <v>5332.0699501117952</v>
      </c>
      <c r="D479" s="4">
        <f>'Data with Vol Ests'!N$502*('Data with Vol Ests'!N479+('Data with Vol Ests'!N480-'Data with Vol Ests'!N479)*('Data with Vol Ests'!Q$503/'Data with Vol Ests'!Q480))/'Data with Vol Ests'!N479</f>
        <v>4298.817661956622</v>
      </c>
      <c r="E479" s="4">
        <f>'Data with Vol Ests'!S$502*('Data with Vol Ests'!S479+('Data with Vol Ests'!S480-'Data with Vol Ests'!S479)*('Data with Vol Ests'!V$503/'Data with Vol Ests'!V480))/'Data with Vol Ests'!S479</f>
        <v>11988.762358862494</v>
      </c>
      <c r="G479" s="5">
        <f>$L$2*B479/Data!C$501+$M$2*C479/Data!D$501+$N$2*D479/Data!E$501+$O$2*E479/Data!F$501</f>
        <v>51253.418491443568</v>
      </c>
      <c r="I479" s="5">
        <f t="shared" si="7"/>
        <v>-1253.4184914435682</v>
      </c>
    </row>
    <row r="480" spans="1:9" x14ac:dyDescent="0.25">
      <c r="A480">
        <f>Data!A480</f>
        <v>478</v>
      </c>
      <c r="B480" s="4">
        <f>'Data with Vol Ests'!D$502*('Data with Vol Ests'!D480+('Data with Vol Ests'!D481-'Data with Vol Ests'!D480)*('Data with Vol Ests'!G$503/'Data with Vol Ests'!G481))/'Data with Vol Ests'!D480</f>
        <v>11039.010917258955</v>
      </c>
      <c r="C480" s="4">
        <f>'Data with Vol Ests'!I$502*('Data with Vol Ests'!I480+('Data with Vol Ests'!I481-'Data with Vol Ests'!I480)*('Data with Vol Ests'!L$503/'Data with Vol Ests'!L481))/'Data with Vol Ests'!I480</f>
        <v>5192.7310300507543</v>
      </c>
      <c r="D480" s="4">
        <f>'Data with Vol Ests'!N$502*('Data with Vol Ests'!N480+('Data with Vol Ests'!N481-'Data with Vol Ests'!N480)*('Data with Vol Ests'!Q$503/'Data with Vol Ests'!Q481))/'Data with Vol Ests'!N480</f>
        <v>4089.988907613736</v>
      </c>
      <c r="E480" s="4">
        <f>'Data with Vol Ests'!S$502*('Data with Vol Ests'!S480+('Data with Vol Ests'!S481-'Data with Vol Ests'!S480)*('Data with Vol Ests'!V$503/'Data with Vol Ests'!V481))/'Data with Vol Ests'!S480</f>
        <v>11867.641285424086</v>
      </c>
      <c r="G480" s="5">
        <f>$L$2*B480/Data!C$501+$M$2*C480/Data!D$501+$N$2*D480/Data!E$501+$O$2*E480/Data!F$501</f>
        <v>50117.497790901936</v>
      </c>
      <c r="I480" s="5">
        <f t="shared" si="7"/>
        <v>-117.49779090193624</v>
      </c>
    </row>
    <row r="481" spans="1:9" x14ac:dyDescent="0.25">
      <c r="A481">
        <f>Data!A481</f>
        <v>479</v>
      </c>
      <c r="B481" s="4">
        <f>'Data with Vol Ests'!D$502*('Data with Vol Ests'!D481+('Data with Vol Ests'!D482-'Data with Vol Ests'!D481)*('Data with Vol Ests'!G$503/'Data with Vol Ests'!G482))/'Data with Vol Ests'!D481</f>
        <v>11288.070690149794</v>
      </c>
      <c r="C481" s="4">
        <f>'Data with Vol Ests'!I$502*('Data with Vol Ests'!I481+('Data with Vol Ests'!I482-'Data with Vol Ests'!I481)*('Data with Vol Ests'!L$503/'Data with Vol Ests'!L482))/'Data with Vol Ests'!I481</f>
        <v>5580.3000733508461</v>
      </c>
      <c r="D481" s="4">
        <f>'Data with Vol Ests'!N$502*('Data with Vol Ests'!N481+('Data with Vol Ests'!N482-'Data with Vol Ests'!N481)*('Data with Vol Ests'!Q$503/'Data with Vol Ests'!Q482))/'Data with Vol Ests'!N481</f>
        <v>4444.3015198540597</v>
      </c>
      <c r="E481" s="4">
        <f>'Data with Vol Ests'!S$502*('Data with Vol Ests'!S481+('Data with Vol Ests'!S482-'Data with Vol Ests'!S481)*('Data with Vol Ests'!V$503/'Data with Vol Ests'!V482))/'Data with Vol Ests'!S481</f>
        <v>11881.227789415112</v>
      </c>
      <c r="G481" s="5">
        <f>$L$2*B481/Data!C$501+$M$2*C481/Data!D$501+$N$2*D481/Data!E$501+$O$2*E481/Data!F$501</f>
        <v>52366.410884950834</v>
      </c>
      <c r="I481" s="5">
        <f t="shared" si="7"/>
        <v>-2366.4108849508339</v>
      </c>
    </row>
    <row r="482" spans="1:9" x14ac:dyDescent="0.25">
      <c r="A482">
        <f>Data!A482</f>
        <v>480</v>
      </c>
      <c r="B482" s="4">
        <f>'Data with Vol Ests'!D$502*('Data with Vol Ests'!D482+('Data with Vol Ests'!D483-'Data with Vol Ests'!D482)*('Data with Vol Ests'!G$503/'Data with Vol Ests'!G483))/'Data with Vol Ests'!D482</f>
        <v>10740.355481732298</v>
      </c>
      <c r="C482" s="4">
        <f>'Data with Vol Ests'!I$502*('Data with Vol Ests'!I482+('Data with Vol Ests'!I483-'Data with Vol Ests'!I482)*('Data with Vol Ests'!L$503/'Data with Vol Ests'!L483))/'Data with Vol Ests'!I482</f>
        <v>5115.3886026455266</v>
      </c>
      <c r="D482" s="4">
        <f>'Data with Vol Ests'!N$502*('Data with Vol Ests'!N482+('Data with Vol Ests'!N483-'Data with Vol Ests'!N482)*('Data with Vol Ests'!Q$503/'Data with Vol Ests'!Q483))/'Data with Vol Ests'!N482</f>
        <v>4160.0425479888981</v>
      </c>
      <c r="E482" s="4">
        <f>'Data with Vol Ests'!S$502*('Data with Vol Ests'!S482+('Data with Vol Ests'!S483-'Data with Vol Ests'!S482)*('Data with Vol Ests'!V$503/'Data with Vol Ests'!V483))/'Data with Vol Ests'!S482</f>
        <v>12177.468991295345</v>
      </c>
      <c r="G482" s="5">
        <f>$L$2*B482/Data!C$501+$M$2*C482/Data!D$501+$N$2*D482/Data!E$501+$O$2*E482/Data!F$501</f>
        <v>50167.799981655808</v>
      </c>
      <c r="I482" s="5">
        <f t="shared" si="7"/>
        <v>-167.79998165580764</v>
      </c>
    </row>
    <row r="483" spans="1:9" x14ac:dyDescent="0.25">
      <c r="A483">
        <f>Data!A483</f>
        <v>481</v>
      </c>
      <c r="B483" s="4">
        <f>'Data with Vol Ests'!D$502*('Data with Vol Ests'!D483+('Data with Vol Ests'!D484-'Data with Vol Ests'!D483)*('Data with Vol Ests'!G$503/'Data with Vol Ests'!G484))/'Data with Vol Ests'!D483</f>
        <v>11140.145948528298</v>
      </c>
      <c r="C483" s="4">
        <f>'Data with Vol Ests'!I$502*('Data with Vol Ests'!I483+('Data with Vol Ests'!I484-'Data with Vol Ests'!I483)*('Data with Vol Ests'!L$503/'Data with Vol Ests'!L484))/'Data with Vol Ests'!I483</f>
        <v>5338.4730548649195</v>
      </c>
      <c r="D483" s="4">
        <f>'Data with Vol Ests'!N$502*('Data with Vol Ests'!N483+('Data with Vol Ests'!N484-'Data with Vol Ests'!N483)*('Data with Vol Ests'!Q$503/'Data with Vol Ests'!Q484))/'Data with Vol Ests'!N483</f>
        <v>4236.7014121333377</v>
      </c>
      <c r="E483" s="4">
        <f>'Data with Vol Ests'!S$502*('Data with Vol Ests'!S483+('Data with Vol Ests'!S484-'Data with Vol Ests'!S483)*('Data with Vol Ests'!V$503/'Data with Vol Ests'!V484))/'Data with Vol Ests'!S483</f>
        <v>11966.810390958482</v>
      </c>
      <c r="G483" s="5">
        <f>$L$2*B483/Data!C$501+$M$2*C483/Data!D$501+$N$2*D483/Data!E$501+$O$2*E483/Data!F$501</f>
        <v>51119.302002183242</v>
      </c>
      <c r="I483" s="5">
        <f t="shared" si="7"/>
        <v>-1119.3020021832417</v>
      </c>
    </row>
    <row r="484" spans="1:9" x14ac:dyDescent="0.25">
      <c r="A484">
        <f>Data!A484</f>
        <v>482</v>
      </c>
      <c r="B484" s="4">
        <f>'Data with Vol Ests'!D$502*('Data with Vol Ests'!D484+('Data with Vol Ests'!D485-'Data with Vol Ests'!D484)*('Data with Vol Ests'!G$503/'Data with Vol Ests'!G485))/'Data with Vol Ests'!D484</f>
        <v>11302.804715819688</v>
      </c>
      <c r="C484" s="4">
        <f>'Data with Vol Ests'!I$502*('Data with Vol Ests'!I484+('Data with Vol Ests'!I485-'Data with Vol Ests'!I484)*('Data with Vol Ests'!L$503/'Data with Vol Ests'!L485))/'Data with Vol Ests'!I484</f>
        <v>5379.1978605701306</v>
      </c>
      <c r="D484" s="4">
        <f>'Data with Vol Ests'!N$502*('Data with Vol Ests'!N484+('Data with Vol Ests'!N485-'Data with Vol Ests'!N484)*('Data with Vol Ests'!Q$503/'Data with Vol Ests'!Q485))/'Data with Vol Ests'!N484</f>
        <v>4428.6707987614036</v>
      </c>
      <c r="E484" s="4">
        <f>'Data with Vol Ests'!S$502*('Data with Vol Ests'!S484+('Data with Vol Ests'!S485-'Data with Vol Ests'!S484)*('Data with Vol Ests'!V$503/'Data with Vol Ests'!V485))/'Data with Vol Ests'!S484</f>
        <v>12031.289338649563</v>
      </c>
      <c r="G484" s="5">
        <f>$L$2*B484/Data!C$501+$M$2*C484/Data!D$501+$N$2*D484/Data!E$501+$O$2*E484/Data!F$501</f>
        <v>51935.840889037849</v>
      </c>
      <c r="I484" s="5">
        <f t="shared" si="7"/>
        <v>-1935.8408890378487</v>
      </c>
    </row>
    <row r="485" spans="1:9" x14ac:dyDescent="0.25">
      <c r="A485">
        <f>Data!A485</f>
        <v>483</v>
      </c>
      <c r="B485" s="4">
        <f>'Data with Vol Ests'!D$502*('Data with Vol Ests'!D485+('Data with Vol Ests'!D486-'Data with Vol Ests'!D485)*('Data with Vol Ests'!G$503/'Data with Vol Ests'!G486))/'Data with Vol Ests'!D485</f>
        <v>10802.308053574014</v>
      </c>
      <c r="C485" s="4">
        <f>'Data with Vol Ests'!I$502*('Data with Vol Ests'!I485+('Data with Vol Ests'!I486-'Data with Vol Ests'!I485)*('Data with Vol Ests'!L$503/'Data with Vol Ests'!L486))/'Data with Vol Ests'!I485</f>
        <v>5283.9505960926408</v>
      </c>
      <c r="D485" s="4">
        <f>'Data with Vol Ests'!N$502*('Data with Vol Ests'!N485+('Data with Vol Ests'!N486-'Data with Vol Ests'!N485)*('Data with Vol Ests'!Q$503/'Data with Vol Ests'!Q486))/'Data with Vol Ests'!N485</f>
        <v>4271.9490780481392</v>
      </c>
      <c r="E485" s="4">
        <f>'Data with Vol Ests'!S$502*('Data with Vol Ests'!S485+('Data with Vol Ests'!S486-'Data with Vol Ests'!S485)*('Data with Vol Ests'!V$503/'Data with Vol Ests'!V486))/'Data with Vol Ests'!S485</f>
        <v>12523.095151033425</v>
      </c>
      <c r="G485" s="5">
        <f>$L$2*B485/Data!C$501+$M$2*C485/Data!D$501+$N$2*D485/Data!E$501+$O$2*E485/Data!F$501</f>
        <v>51421.137614633248</v>
      </c>
      <c r="I485" s="5">
        <f t="shared" si="7"/>
        <v>-1421.1376146332477</v>
      </c>
    </row>
    <row r="486" spans="1:9" x14ac:dyDescent="0.25">
      <c r="A486">
        <f>Data!A486</f>
        <v>484</v>
      </c>
      <c r="B486" s="4">
        <f>'Data with Vol Ests'!D$502*('Data with Vol Ests'!D486+('Data with Vol Ests'!D487-'Data with Vol Ests'!D486)*('Data with Vol Ests'!G$503/'Data with Vol Ests'!G487))/'Data with Vol Ests'!D486</f>
        <v>10987.523145322542</v>
      </c>
      <c r="C486" s="4">
        <f>'Data with Vol Ests'!I$502*('Data with Vol Ests'!I486+('Data with Vol Ests'!I487-'Data with Vol Ests'!I486)*('Data with Vol Ests'!L$503/'Data with Vol Ests'!L487))/'Data with Vol Ests'!I486</f>
        <v>5156.4240546692536</v>
      </c>
      <c r="D486" s="4">
        <f>'Data with Vol Ests'!N$502*('Data with Vol Ests'!N486+('Data with Vol Ests'!N487-'Data with Vol Ests'!N486)*('Data with Vol Ests'!Q$503/'Data with Vol Ests'!Q487))/'Data with Vol Ests'!N486</f>
        <v>4352.0110046141799</v>
      </c>
      <c r="E486" s="4">
        <f>'Data with Vol Ests'!S$502*('Data with Vol Ests'!S486+('Data with Vol Ests'!S487-'Data with Vol Ests'!S486)*('Data with Vol Ests'!V$503/'Data with Vol Ests'!V487))/'Data with Vol Ests'!S486</f>
        <v>11330.477943706785</v>
      </c>
      <c r="G486" s="5">
        <f>$L$2*B486/Data!C$501+$M$2*C486/Data!D$501+$N$2*D486/Data!E$501+$O$2*E486/Data!F$501</f>
        <v>49934.798408880146</v>
      </c>
      <c r="I486" s="5">
        <f t="shared" si="7"/>
        <v>65.201591119854129</v>
      </c>
    </row>
    <row r="487" spans="1:9" x14ac:dyDescent="0.25">
      <c r="A487">
        <f>Data!A487</f>
        <v>485</v>
      </c>
      <c r="B487" s="4">
        <f>'Data with Vol Ests'!D$502*('Data with Vol Ests'!D487+('Data with Vol Ests'!D488-'Data with Vol Ests'!D487)*('Data with Vol Ests'!G$503/'Data with Vol Ests'!G488))/'Data with Vol Ests'!D487</f>
        <v>11043.107260154136</v>
      </c>
      <c r="C487" s="4">
        <f>'Data with Vol Ests'!I$502*('Data with Vol Ests'!I487+('Data with Vol Ests'!I488-'Data with Vol Ests'!I487)*('Data with Vol Ests'!L$503/'Data with Vol Ests'!L488))/'Data with Vol Ests'!I487</f>
        <v>4869.5786108678749</v>
      </c>
      <c r="D487" s="4">
        <f>'Data with Vol Ests'!N$502*('Data with Vol Ests'!N487+('Data with Vol Ests'!N488-'Data with Vol Ests'!N487)*('Data with Vol Ests'!Q$503/'Data with Vol Ests'!Q488))/'Data with Vol Ests'!N487</f>
        <v>4023.7408454554579</v>
      </c>
      <c r="E487" s="4">
        <f>'Data with Vol Ests'!S$502*('Data with Vol Ests'!S487+('Data with Vol Ests'!S488-'Data with Vol Ests'!S487)*('Data with Vol Ests'!V$503/'Data with Vol Ests'!V488))/'Data with Vol Ests'!S487</f>
        <v>12103.560699298901</v>
      </c>
      <c r="G487" s="5">
        <f>$L$2*B487/Data!C$501+$M$2*C487/Data!D$501+$N$2*D487/Data!E$501+$O$2*E487/Data!F$501</f>
        <v>49301.102495937783</v>
      </c>
      <c r="I487" s="5">
        <f t="shared" si="7"/>
        <v>698.89750406221719</v>
      </c>
    </row>
    <row r="488" spans="1:9" x14ac:dyDescent="0.25">
      <c r="A488">
        <f>Data!A488</f>
        <v>486</v>
      </c>
      <c r="B488" s="4">
        <f>'Data with Vol Ests'!D$502*('Data with Vol Ests'!D488+('Data with Vol Ests'!D489-'Data with Vol Ests'!D488)*('Data with Vol Ests'!G$503/'Data with Vol Ests'!G489))/'Data with Vol Ests'!D488</f>
        <v>10561.482983693306</v>
      </c>
      <c r="C488" s="4">
        <f>'Data with Vol Ests'!I$502*('Data with Vol Ests'!I488+('Data with Vol Ests'!I489-'Data with Vol Ests'!I488)*('Data with Vol Ests'!L$503/'Data with Vol Ests'!L489))/'Data with Vol Ests'!I488</f>
        <v>4857.6800369184075</v>
      </c>
      <c r="D488" s="4">
        <f>'Data with Vol Ests'!N$502*('Data with Vol Ests'!N488+('Data with Vol Ests'!N489-'Data with Vol Ests'!N488)*('Data with Vol Ests'!Q$503/'Data with Vol Ests'!Q489))/'Data with Vol Ests'!N488</f>
        <v>3918.847689288797</v>
      </c>
      <c r="E488" s="4">
        <f>'Data with Vol Ests'!S$502*('Data with Vol Ests'!S488+('Data with Vol Ests'!S489-'Data with Vol Ests'!S488)*('Data with Vol Ests'!V$503/'Data with Vol Ests'!V489))/'Data with Vol Ests'!S488</f>
        <v>11841.202746947478</v>
      </c>
      <c r="G488" s="5">
        <f>$L$2*B488/Data!C$501+$M$2*C488/Data!D$501+$N$2*D488/Data!E$501+$O$2*E488/Data!F$501</f>
        <v>48241.398432037888</v>
      </c>
      <c r="I488" s="5">
        <f t="shared" si="7"/>
        <v>1758.6015679621123</v>
      </c>
    </row>
    <row r="489" spans="1:9" x14ac:dyDescent="0.25">
      <c r="A489">
        <f>Data!A489</f>
        <v>487</v>
      </c>
      <c r="B489" s="4">
        <f>'Data with Vol Ests'!D$502*('Data with Vol Ests'!D489+('Data with Vol Ests'!D490-'Data with Vol Ests'!D489)*('Data with Vol Ests'!G$503/'Data with Vol Ests'!G490))/'Data with Vol Ests'!D489</f>
        <v>11064.739503792884</v>
      </c>
      <c r="C489" s="4">
        <f>'Data with Vol Ests'!I$502*('Data with Vol Ests'!I489+('Data with Vol Ests'!I490-'Data with Vol Ests'!I489)*('Data with Vol Ests'!L$503/'Data with Vol Ests'!L490))/'Data with Vol Ests'!I489</f>
        <v>4926.1250448374594</v>
      </c>
      <c r="D489" s="4">
        <f>'Data with Vol Ests'!N$502*('Data with Vol Ests'!N489+('Data with Vol Ests'!N490-'Data with Vol Ests'!N489)*('Data with Vol Ests'!Q$503/'Data with Vol Ests'!Q490))/'Data with Vol Ests'!N489</f>
        <v>4020.5213112798142</v>
      </c>
      <c r="E489" s="4">
        <f>'Data with Vol Ests'!S$502*('Data with Vol Ests'!S489+('Data with Vol Ests'!S490-'Data with Vol Ests'!S489)*('Data with Vol Ests'!V$503/'Data with Vol Ests'!V490))/'Data with Vol Ests'!S489</f>
        <v>11557.209959804008</v>
      </c>
      <c r="G489" s="5">
        <f>$L$2*B489/Data!C$501+$M$2*C489/Data!D$501+$N$2*D489/Data!E$501+$O$2*E489/Data!F$501</f>
        <v>48803.263608090412</v>
      </c>
      <c r="I489" s="5">
        <f t="shared" si="7"/>
        <v>1196.7363919095878</v>
      </c>
    </row>
    <row r="490" spans="1:9" x14ac:dyDescent="0.25">
      <c r="A490">
        <f>Data!A490</f>
        <v>488</v>
      </c>
      <c r="B490" s="4">
        <f>'Data with Vol Ests'!D$502*('Data with Vol Ests'!D490+('Data with Vol Ests'!D491-'Data with Vol Ests'!D490)*('Data with Vol Ests'!G$503/'Data with Vol Ests'!G491))/'Data with Vol Ests'!D490</f>
        <v>11404.202230836387</v>
      </c>
      <c r="C490" s="4">
        <f>'Data with Vol Ests'!I$502*('Data with Vol Ests'!I490+('Data with Vol Ests'!I491-'Data with Vol Ests'!I490)*('Data with Vol Ests'!L$503/'Data with Vol Ests'!L491))/'Data with Vol Ests'!I490</f>
        <v>5636.3678704975664</v>
      </c>
      <c r="D490" s="4">
        <f>'Data with Vol Ests'!N$502*('Data with Vol Ests'!N490+('Data with Vol Ests'!N491-'Data with Vol Ests'!N490)*('Data with Vol Ests'!Q$503/'Data with Vol Ests'!Q491))/'Data with Vol Ests'!N490</f>
        <v>4496.0607675611191</v>
      </c>
      <c r="E490" s="4">
        <f>'Data with Vol Ests'!S$502*('Data with Vol Ests'!S490+('Data with Vol Ests'!S491-'Data with Vol Ests'!S490)*('Data with Vol Ests'!V$503/'Data with Vol Ests'!V491))/'Data with Vol Ests'!S490</f>
        <v>12510.633227984627</v>
      </c>
      <c r="G490" s="5">
        <f>$L$2*B490/Data!C$501+$M$2*C490/Data!D$501+$N$2*D490/Data!E$501+$O$2*E490/Data!F$501</f>
        <v>53543.820387092601</v>
      </c>
      <c r="I490" s="5">
        <f t="shared" si="7"/>
        <v>-3543.8203870926009</v>
      </c>
    </row>
    <row r="491" spans="1:9" x14ac:dyDescent="0.25">
      <c r="A491">
        <f>Data!A491</f>
        <v>489</v>
      </c>
      <c r="B491" s="4">
        <f>'Data with Vol Ests'!D$502*('Data with Vol Ests'!D491+('Data with Vol Ests'!D492-'Data with Vol Ests'!D491)*('Data with Vol Ests'!G$503/'Data with Vol Ests'!G492))/'Data with Vol Ests'!D491</f>
        <v>10674.192485501559</v>
      </c>
      <c r="C491" s="4">
        <f>'Data with Vol Ests'!I$502*('Data with Vol Ests'!I491+('Data with Vol Ests'!I492-'Data with Vol Ests'!I491)*('Data with Vol Ests'!L$503/'Data with Vol Ests'!L492))/'Data with Vol Ests'!I491</f>
        <v>5146.3427711640079</v>
      </c>
      <c r="D491" s="4">
        <f>'Data with Vol Ests'!N$502*('Data with Vol Ests'!N491+('Data with Vol Ests'!N492-'Data with Vol Ests'!N491)*('Data with Vol Ests'!Q$503/'Data with Vol Ests'!Q492))/'Data with Vol Ests'!N491</f>
        <v>4150.449814329957</v>
      </c>
      <c r="E491" s="4">
        <f>'Data with Vol Ests'!S$502*('Data with Vol Ests'!S491+('Data with Vol Ests'!S492-'Data with Vol Ests'!S491)*('Data with Vol Ests'!V$503/'Data with Vol Ests'!V492))/'Data with Vol Ests'!S491</f>
        <v>11771.668209206266</v>
      </c>
      <c r="G491" s="5">
        <f>$L$2*B491/Data!C$501+$M$2*C491/Data!D$501+$N$2*D491/Data!E$501+$O$2*E491/Data!F$501</f>
        <v>49672.051723160977</v>
      </c>
      <c r="I491" s="5">
        <f t="shared" si="7"/>
        <v>327.94827683902258</v>
      </c>
    </row>
    <row r="492" spans="1:9" x14ac:dyDescent="0.25">
      <c r="A492">
        <f>Data!A492</f>
        <v>490</v>
      </c>
      <c r="B492" s="4">
        <f>'Data with Vol Ests'!D$502*('Data with Vol Ests'!D492+('Data with Vol Ests'!D493-'Data with Vol Ests'!D492)*('Data with Vol Ests'!G$503/'Data with Vol Ests'!G493))/'Data with Vol Ests'!D492</f>
        <v>11069.43425022995</v>
      </c>
      <c r="C492" s="4">
        <f>'Data with Vol Ests'!I$502*('Data with Vol Ests'!I492+('Data with Vol Ests'!I493-'Data with Vol Ests'!I492)*('Data with Vol Ests'!L$503/'Data with Vol Ests'!L493))/'Data with Vol Ests'!I492</f>
        <v>5110.4750500065229</v>
      </c>
      <c r="D492" s="4">
        <f>'Data with Vol Ests'!N$502*('Data with Vol Ests'!N492+('Data with Vol Ests'!N493-'Data with Vol Ests'!N492)*('Data with Vol Ests'!Q$503/'Data with Vol Ests'!Q493))/'Data with Vol Ests'!N492</f>
        <v>4210.3423705851073</v>
      </c>
      <c r="E492" s="4">
        <f>'Data with Vol Ests'!S$502*('Data with Vol Ests'!S492+('Data with Vol Ests'!S493-'Data with Vol Ests'!S492)*('Data with Vol Ests'!V$503/'Data with Vol Ests'!V493))/'Data with Vol Ests'!S492</f>
        <v>11948.451459237172</v>
      </c>
      <c r="G492" s="5">
        <f>$L$2*B492/Data!C$501+$M$2*C492/Data!D$501+$N$2*D492/Data!E$501+$O$2*E492/Data!F$501</f>
        <v>50296.025107857531</v>
      </c>
      <c r="I492" s="5">
        <f t="shared" si="7"/>
        <v>-296.02510785753111</v>
      </c>
    </row>
    <row r="493" spans="1:9" x14ac:dyDescent="0.25">
      <c r="A493">
        <f>Data!A493</f>
        <v>491</v>
      </c>
      <c r="B493" s="4">
        <f>'Data with Vol Ests'!D$502*('Data with Vol Ests'!D493+('Data with Vol Ests'!D494-'Data with Vol Ests'!D493)*('Data with Vol Ests'!G$503/'Data with Vol Ests'!G494))/'Data with Vol Ests'!D493</f>
        <v>11228.662950774065</v>
      </c>
      <c r="C493" s="4">
        <f>'Data with Vol Ests'!I$502*('Data with Vol Ests'!I493+('Data with Vol Ests'!I494-'Data with Vol Ests'!I493)*('Data with Vol Ests'!L$503/'Data with Vol Ests'!L494))/'Data with Vol Ests'!I493</f>
        <v>5108.6471211061153</v>
      </c>
      <c r="D493" s="4">
        <f>'Data with Vol Ests'!N$502*('Data with Vol Ests'!N493+('Data with Vol Ests'!N494-'Data with Vol Ests'!N493)*('Data with Vol Ests'!Q$503/'Data with Vol Ests'!Q494))/'Data with Vol Ests'!N493</f>
        <v>4165.1019457151515</v>
      </c>
      <c r="E493" s="4">
        <f>'Data with Vol Ests'!S$502*('Data with Vol Ests'!S493+('Data with Vol Ests'!S494-'Data with Vol Ests'!S493)*('Data with Vol Ests'!V$503/'Data with Vol Ests'!V494))/'Data with Vol Ests'!S493</f>
        <v>11730.727987009033</v>
      </c>
      <c r="G493" s="5">
        <f>$L$2*B493/Data!C$501+$M$2*C493/Data!D$501+$N$2*D493/Data!E$501+$O$2*E493/Data!F$501</f>
        <v>50058.21252707066</v>
      </c>
      <c r="I493" s="5">
        <f t="shared" si="7"/>
        <v>-58.212527070660144</v>
      </c>
    </row>
    <row r="494" spans="1:9" x14ac:dyDescent="0.25">
      <c r="A494">
        <f>Data!A494</f>
        <v>492</v>
      </c>
      <c r="B494" s="4">
        <f>'Data with Vol Ests'!D$502*('Data with Vol Ests'!D494+('Data with Vol Ests'!D495-'Data with Vol Ests'!D494)*('Data with Vol Ests'!G$503/'Data with Vol Ests'!G495))/'Data with Vol Ests'!D494</f>
        <v>11007.578208631327</v>
      </c>
      <c r="C494" s="4">
        <f>'Data with Vol Ests'!I$502*('Data with Vol Ests'!I494+('Data with Vol Ests'!I495-'Data with Vol Ests'!I494)*('Data with Vol Ests'!L$503/'Data with Vol Ests'!L495))/'Data with Vol Ests'!I494</f>
        <v>5388.5886810738166</v>
      </c>
      <c r="D494" s="4">
        <f>'Data with Vol Ests'!N$502*('Data with Vol Ests'!N494+('Data with Vol Ests'!N495-'Data with Vol Ests'!N494)*('Data with Vol Ests'!Q$503/'Data with Vol Ests'!Q495))/'Data with Vol Ests'!N494</f>
        <v>4382.7561510337982</v>
      </c>
      <c r="E494" s="4">
        <f>'Data with Vol Ests'!S$502*('Data with Vol Ests'!S494+('Data with Vol Ests'!S495-'Data with Vol Ests'!S494)*('Data with Vol Ests'!V$503/'Data with Vol Ests'!V495))/'Data with Vol Ests'!S494</f>
        <v>12134.81700400625</v>
      </c>
      <c r="G494" s="5">
        <f>$L$2*B494/Data!C$501+$M$2*C494/Data!D$501+$N$2*D494/Data!E$501+$O$2*E494/Data!F$501</f>
        <v>51707.352172558596</v>
      </c>
      <c r="I494" s="5">
        <f t="shared" si="7"/>
        <v>-1707.3521725585961</v>
      </c>
    </row>
    <row r="495" spans="1:9" x14ac:dyDescent="0.25">
      <c r="A495">
        <f>Data!A495</f>
        <v>493</v>
      </c>
      <c r="B495" s="4">
        <f>'Data with Vol Ests'!D$502*('Data with Vol Ests'!D495+('Data with Vol Ests'!D496-'Data with Vol Ests'!D495)*('Data with Vol Ests'!G$503/'Data with Vol Ests'!G496))/'Data with Vol Ests'!D495</f>
        <v>10566.43324666246</v>
      </c>
      <c r="C495" s="4">
        <f>'Data with Vol Ests'!I$502*('Data with Vol Ests'!I495+('Data with Vol Ests'!I496-'Data with Vol Ests'!I495)*('Data with Vol Ests'!L$503/'Data with Vol Ests'!L496))/'Data with Vol Ests'!I495</f>
        <v>4454.1524741945486</v>
      </c>
      <c r="D495" s="4">
        <f>'Data with Vol Ests'!N$502*('Data with Vol Ests'!N495+('Data with Vol Ests'!N496-'Data with Vol Ests'!N495)*('Data with Vol Ests'!Q$503/'Data with Vol Ests'!Q496))/'Data with Vol Ests'!N495</f>
        <v>3782.8427344571728</v>
      </c>
      <c r="E495" s="4">
        <f>'Data with Vol Ests'!S$502*('Data with Vol Ests'!S495+('Data with Vol Ests'!S496-'Data with Vol Ests'!S495)*('Data with Vol Ests'!V$503/'Data with Vol Ests'!V496))/'Data with Vol Ests'!S495</f>
        <v>11297.007433348133</v>
      </c>
      <c r="G495" s="5">
        <f>$L$2*B495/Data!C$501+$M$2*C495/Data!D$501+$N$2*D495/Data!E$501+$O$2*E495/Data!F$501</f>
        <v>46053.768232313123</v>
      </c>
      <c r="I495" s="5">
        <f t="shared" si="7"/>
        <v>3946.231767686877</v>
      </c>
    </row>
    <row r="496" spans="1:9" x14ac:dyDescent="0.25">
      <c r="A496">
        <f>Data!A496</f>
        <v>494</v>
      </c>
      <c r="B496" s="4">
        <f>'Data with Vol Ests'!D$502*('Data with Vol Ests'!D496+('Data with Vol Ests'!D497-'Data with Vol Ests'!D496)*('Data with Vol Ests'!G$503/'Data with Vol Ests'!G497))/'Data with Vol Ests'!D496</f>
        <v>10469.809995020243</v>
      </c>
      <c r="C496" s="4">
        <f>'Data with Vol Ests'!I$502*('Data with Vol Ests'!I496+('Data with Vol Ests'!I497-'Data with Vol Ests'!I496)*('Data with Vol Ests'!L$503/'Data with Vol Ests'!L497))/'Data with Vol Ests'!I496</f>
        <v>5058.1988352187545</v>
      </c>
      <c r="D496" s="4">
        <f>'Data with Vol Ests'!N$502*('Data with Vol Ests'!N496+('Data with Vol Ests'!N497-'Data with Vol Ests'!N496)*('Data with Vol Ests'!Q$503/'Data with Vol Ests'!Q497))/'Data with Vol Ests'!N496</f>
        <v>4101.9128618176701</v>
      </c>
      <c r="E496" s="4">
        <f>'Data with Vol Ests'!S$502*('Data with Vol Ests'!S496+('Data with Vol Ests'!S497-'Data with Vol Ests'!S496)*('Data with Vol Ests'!V$503/'Data with Vol Ests'!V497))/'Data with Vol Ests'!S496</f>
        <v>12142.065857986312</v>
      </c>
      <c r="G496" s="5">
        <f>$L$2*B496/Data!C$501+$M$2*C496/Data!D$501+$N$2*D496/Data!E$501+$O$2*E496/Data!F$501</f>
        <v>49564.414484461289</v>
      </c>
      <c r="I496" s="5">
        <f t="shared" si="7"/>
        <v>435.58551553871075</v>
      </c>
    </row>
    <row r="497" spans="1:10" x14ac:dyDescent="0.25">
      <c r="A497">
        <f>Data!A497</f>
        <v>495</v>
      </c>
      <c r="B497" s="4">
        <f>'Data with Vol Ests'!D$502*('Data with Vol Ests'!D497+('Data with Vol Ests'!D498-'Data with Vol Ests'!D497)*('Data with Vol Ests'!G$503/'Data with Vol Ests'!G498))/'Data with Vol Ests'!D497</f>
        <v>11505.699656365337</v>
      </c>
      <c r="C497" s="4">
        <f>'Data with Vol Ests'!I$502*('Data with Vol Ests'!I497+('Data with Vol Ests'!I498-'Data with Vol Ests'!I497)*('Data with Vol Ests'!L$503/'Data with Vol Ests'!L498))/'Data with Vol Ests'!I497</f>
        <v>5155.4120022731622</v>
      </c>
      <c r="D497" s="4">
        <f>'Data with Vol Ests'!N$502*('Data with Vol Ests'!N497+('Data with Vol Ests'!N498-'Data with Vol Ests'!N497)*('Data with Vol Ests'!Q$503/'Data with Vol Ests'!Q498))/'Data with Vol Ests'!N497</f>
        <v>4164.4865117377276</v>
      </c>
      <c r="E497" s="4">
        <f>'Data with Vol Ests'!S$502*('Data with Vol Ests'!S497+('Data with Vol Ests'!S498-'Data with Vol Ests'!S497)*('Data with Vol Ests'!V$503/'Data with Vol Ests'!V498))/'Data with Vol Ests'!S497</f>
        <v>11748.961589693281</v>
      </c>
      <c r="G497" s="5">
        <f>$L$2*B497/Data!C$501+$M$2*C497/Data!D$501+$N$2*D497/Data!E$501+$O$2*E497/Data!F$501</f>
        <v>50472.873940913028</v>
      </c>
      <c r="I497" s="5">
        <f t="shared" si="7"/>
        <v>-472.87394091302849</v>
      </c>
    </row>
    <row r="498" spans="1:10" x14ac:dyDescent="0.25">
      <c r="A498">
        <f>Data!A498</f>
        <v>496</v>
      </c>
      <c r="B498" s="4">
        <f>'Data with Vol Ests'!D$502*('Data with Vol Ests'!D498+('Data with Vol Ests'!D499-'Data with Vol Ests'!D498)*('Data with Vol Ests'!G$503/'Data with Vol Ests'!G499))/'Data with Vol Ests'!D498</f>
        <v>11415.848652066439</v>
      </c>
      <c r="C498" s="4">
        <f>'Data with Vol Ests'!I$502*('Data with Vol Ests'!I498+('Data with Vol Ests'!I499-'Data with Vol Ests'!I498)*('Data with Vol Ests'!L$503/'Data with Vol Ests'!L499))/'Data with Vol Ests'!I498</f>
        <v>5786.1559264354191</v>
      </c>
      <c r="D498" s="4">
        <f>'Data with Vol Ests'!N$502*('Data with Vol Ests'!N498+('Data with Vol Ests'!N499-'Data with Vol Ests'!N498)*('Data with Vol Ests'!Q$503/'Data with Vol Ests'!Q499))/'Data with Vol Ests'!N498</f>
        <v>4794.2790891240711</v>
      </c>
      <c r="E498" s="4">
        <f>'Data with Vol Ests'!S$502*('Data with Vol Ests'!S498+('Data with Vol Ests'!S499-'Data with Vol Ests'!S498)*('Data with Vol Ests'!V$503/'Data with Vol Ests'!V499))/'Data with Vol Ests'!S498</f>
        <v>12442.207049826684</v>
      </c>
      <c r="G498" s="5">
        <f>$L$2*B498/Data!C$501+$M$2*C498/Data!D$501+$N$2*D498/Data!E$501+$O$2*E498/Data!F$501</f>
        <v>54635.583352765396</v>
      </c>
      <c r="I498" s="5">
        <f t="shared" si="7"/>
        <v>-4635.5833527653958</v>
      </c>
    </row>
    <row r="499" spans="1:10" x14ac:dyDescent="0.25">
      <c r="A499">
        <f>Data!A499</f>
        <v>497</v>
      </c>
      <c r="B499" s="4">
        <f>'Data with Vol Ests'!D$502*('Data with Vol Ests'!D499+('Data with Vol Ests'!D500-'Data with Vol Ests'!D499)*('Data with Vol Ests'!G$503/'Data with Vol Ests'!G500))/'Data with Vol Ests'!D499</f>
        <v>10650.900587882817</v>
      </c>
      <c r="C499" s="4">
        <f>'Data with Vol Ests'!I$502*('Data with Vol Ests'!I499+('Data with Vol Ests'!I500-'Data with Vol Ests'!I499)*('Data with Vol Ests'!L$503/'Data with Vol Ests'!L500))/'Data with Vol Ests'!I499</f>
        <v>5131.7813581442024</v>
      </c>
      <c r="D499" s="4">
        <f>'Data with Vol Ests'!N$502*('Data with Vol Ests'!N499+('Data with Vol Ests'!N500-'Data with Vol Ests'!N499)*('Data with Vol Ests'!Q$503/'Data with Vol Ests'!Q500))/'Data with Vol Ests'!N499</f>
        <v>4133.4497049419433</v>
      </c>
      <c r="E499" s="4">
        <f>'Data with Vol Ests'!S$502*('Data with Vol Ests'!S499+('Data with Vol Ests'!S500-'Data with Vol Ests'!S499)*('Data with Vol Ests'!V$503/'Data with Vol Ests'!V500))/'Data with Vol Ests'!S499</f>
        <v>12158.613634701609</v>
      </c>
      <c r="G499" s="5">
        <f>$L$2*B499/Data!C$501+$M$2*C499/Data!D$501+$N$2*D499/Data!E$501+$O$2*E499/Data!F$501</f>
        <v>50045.442784774394</v>
      </c>
      <c r="I499" s="5">
        <f t="shared" si="7"/>
        <v>-45.442784774393658</v>
      </c>
    </row>
    <row r="500" spans="1:10" x14ac:dyDescent="0.25">
      <c r="A500">
        <f>Data!A500</f>
        <v>498</v>
      </c>
      <c r="B500" s="4">
        <f>'Data with Vol Ests'!D$502*('Data with Vol Ests'!D500+('Data with Vol Ests'!D501-'Data with Vol Ests'!D500)*('Data with Vol Ests'!G$503/'Data with Vol Ests'!G501))/'Data with Vol Ests'!D500</f>
        <v>10832.020448815458</v>
      </c>
      <c r="C500" s="4">
        <f>'Data with Vol Ests'!I$502*('Data with Vol Ests'!I500+('Data with Vol Ests'!I501-'Data with Vol Ests'!I500)*('Data with Vol Ests'!L$503/'Data with Vol Ests'!L501))/'Data with Vol Ests'!I500</f>
        <v>5066.431853489943</v>
      </c>
      <c r="D500" s="4">
        <f>'Data with Vol Ests'!N$502*('Data with Vol Ests'!N500+('Data with Vol Ests'!N501-'Data with Vol Ests'!N500)*('Data with Vol Ests'!Q$503/'Data with Vol Ests'!Q501))/'Data with Vol Ests'!N500</f>
        <v>4121.4406437275538</v>
      </c>
      <c r="E500" s="4">
        <f>'Data with Vol Ests'!S$502*('Data with Vol Ests'!S500+('Data with Vol Ests'!S501-'Data with Vol Ests'!S500)*('Data with Vol Ests'!V$503/'Data with Vol Ests'!V501))/'Data with Vol Ests'!S500</f>
        <v>12028.779348159876</v>
      </c>
      <c r="G500" s="5">
        <f>$L$2*B500/Data!C$501+$M$2*C500/Data!D$501+$N$2*D500/Data!E$501+$O$2*E500/Data!F$501</f>
        <v>49830.447230277721</v>
      </c>
      <c r="I500" s="5">
        <f t="shared" si="7"/>
        <v>169.55276972227875</v>
      </c>
    </row>
    <row r="501" spans="1:10" x14ac:dyDescent="0.25">
      <c r="A501">
        <f>Data!A501</f>
        <v>499</v>
      </c>
      <c r="B501" s="4">
        <f>'Data with Vol Ests'!D$502*('Data with Vol Ests'!D501+('Data with Vol Ests'!D502-'Data with Vol Ests'!D501)*('Data with Vol Ests'!G$503/'Data with Vol Ests'!G502))/'Data with Vol Ests'!D501</f>
        <v>11222.357851568653</v>
      </c>
      <c r="C501" s="4">
        <f>'Data with Vol Ests'!I$502*('Data with Vol Ests'!I501+('Data with Vol Ests'!I502-'Data with Vol Ests'!I501)*('Data with Vol Ests'!L$503/'Data with Vol Ests'!L502))/'Data with Vol Ests'!I501</f>
        <v>5296.3423396492653</v>
      </c>
      <c r="D501" s="4">
        <f>'Data with Vol Ests'!N$502*('Data with Vol Ests'!N501+('Data with Vol Ests'!N502-'Data with Vol Ests'!N501)*('Data with Vol Ests'!Q$503/'Data with Vol Ests'!Q502))/'Data with Vol Ests'!N501</f>
        <v>4340.4157780938958</v>
      </c>
      <c r="E501" s="4">
        <f>'Data with Vol Ests'!S$502*('Data with Vol Ests'!S501+('Data with Vol Ests'!S502-'Data with Vol Ests'!S501)*('Data with Vol Ests'!V$503/'Data with Vol Ests'!V502))/'Data with Vol Ests'!S501</f>
        <v>11903.167152849754</v>
      </c>
      <c r="G501" s="5">
        <f>$L$2*B501/Data!C$501+$M$2*C501/Data!D$501+$N$2*D501/Data!E$501+$O$2*E501/Data!F$501</f>
        <v>51244.495526300438</v>
      </c>
      <c r="I501" s="5">
        <f t="shared" si="7"/>
        <v>-1244.4955263004376</v>
      </c>
    </row>
    <row r="503" spans="1:10" x14ac:dyDescent="0.25">
      <c r="H503" s="5" t="s">
        <v>9</v>
      </c>
      <c r="I503"/>
      <c r="J503" s="5">
        <f>AVERAGE(I2:I501)</f>
        <v>-592.38180051230029</v>
      </c>
    </row>
    <row r="504" spans="1:10" x14ac:dyDescent="0.25">
      <c r="H504" s="5" t="s">
        <v>10</v>
      </c>
      <c r="I504"/>
      <c r="J504" s="5">
        <f>STDEV(I2:I501)</f>
        <v>1215.6838278306238</v>
      </c>
    </row>
    <row r="505" spans="1:10" x14ac:dyDescent="0.25">
      <c r="H505" s="5" t="s">
        <v>11</v>
      </c>
      <c r="I505"/>
      <c r="J505" s="5">
        <f>SKEW(I2:I501)</f>
        <v>0.51641265541034187</v>
      </c>
    </row>
    <row r="506" spans="1:10" x14ac:dyDescent="0.25">
      <c r="H506" s="5" t="s">
        <v>12</v>
      </c>
      <c r="I506"/>
      <c r="J506" s="5">
        <f>KURT(I2:I501)</f>
        <v>1.4399288684480074</v>
      </c>
    </row>
    <row r="507" spans="1:10" x14ac:dyDescent="0.25">
      <c r="I507"/>
    </row>
    <row r="508" spans="1:10" x14ac:dyDescent="0.25">
      <c r="H508" s="5" t="s">
        <v>27</v>
      </c>
      <c r="I508"/>
      <c r="J508" s="5">
        <f>NORMINV(0.99, J503,J504)</f>
        <v>2235.721687867303</v>
      </c>
    </row>
    <row r="509" spans="1:10" x14ac:dyDescent="0.25">
      <c r="H509" s="5" t="s">
        <v>35</v>
      </c>
      <c r="I509"/>
      <c r="J509" s="9">
        <f>NORMDIST(J508, J503,J504,FALSE)</f>
        <v>2.1923580451850356E-5</v>
      </c>
    </row>
    <row r="510" spans="1:10" x14ac:dyDescent="0.25">
      <c r="H510" s="5" t="s">
        <v>36</v>
      </c>
      <c r="I510"/>
      <c r="J510" s="5">
        <f>(1/J509)*SQRT(0.01*0.99/500)</f>
        <v>202.96498110927132</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1"/>
  <sheetViews>
    <sheetView tabSelected="1" workbookViewId="0">
      <selection activeCell="D26" sqref="A26:D26"/>
    </sheetView>
  </sheetViews>
  <sheetFormatPr defaultRowHeight="15" x14ac:dyDescent="0.25"/>
  <cols>
    <col min="1" max="1" width="9.140625" style="12"/>
    <col min="2" max="2" width="9.140625" style="5"/>
    <col min="4" max="4" width="13" customWidth="1"/>
  </cols>
  <sheetData>
    <row r="1" spans="1:6" x14ac:dyDescent="0.25">
      <c r="A1" s="12" t="s">
        <v>3</v>
      </c>
      <c r="B1" s="5" t="s">
        <v>8</v>
      </c>
      <c r="C1" t="s">
        <v>29</v>
      </c>
      <c r="D1" t="s">
        <v>57</v>
      </c>
      <c r="E1" t="s">
        <v>55</v>
      </c>
      <c r="F1">
        <v>95</v>
      </c>
    </row>
    <row r="2" spans="1:6" x14ac:dyDescent="0.25">
      <c r="A2" s="12">
        <v>130</v>
      </c>
      <c r="B2" s="5">
        <v>5425.4106881676198</v>
      </c>
      <c r="C2">
        <v>1</v>
      </c>
      <c r="D2" t="str">
        <f>IF(C2=$F$2,1,"")</f>
        <v/>
      </c>
      <c r="E2" t="s">
        <v>56</v>
      </c>
      <c r="F2">
        <f>500-500*F1/100</f>
        <v>25</v>
      </c>
    </row>
    <row r="3" spans="1:6" x14ac:dyDescent="0.25">
      <c r="A3" s="12">
        <v>493</v>
      </c>
      <c r="B3" s="5">
        <v>3946.231767686877</v>
      </c>
      <c r="C3">
        <v>2</v>
      </c>
      <c r="D3" t="str">
        <f t="shared" ref="D3:D66" si="0">IF(C3=$F$2,1,"")</f>
        <v/>
      </c>
    </row>
    <row r="4" spans="1:6" x14ac:dyDescent="0.25">
      <c r="A4" s="12">
        <v>338</v>
      </c>
      <c r="B4" s="5">
        <v>3642.66677838756</v>
      </c>
      <c r="C4">
        <v>3</v>
      </c>
      <c r="D4" t="str">
        <f t="shared" si="0"/>
        <v/>
      </c>
    </row>
    <row r="5" spans="1:6" x14ac:dyDescent="0.25">
      <c r="A5" s="12">
        <v>328</v>
      </c>
      <c r="B5" s="5">
        <v>2885.9903476925974</v>
      </c>
      <c r="C5">
        <v>4</v>
      </c>
      <c r="D5" t="str">
        <f t="shared" si="0"/>
        <v/>
      </c>
    </row>
    <row r="6" spans="1:6" x14ac:dyDescent="0.25">
      <c r="A6" s="12">
        <v>226</v>
      </c>
      <c r="B6" s="5">
        <v>2865.2207820567419</v>
      </c>
      <c r="C6">
        <v>5</v>
      </c>
      <c r="D6" t="str">
        <f t="shared" si="0"/>
        <v/>
      </c>
    </row>
    <row r="7" spans="1:6" x14ac:dyDescent="0.25">
      <c r="A7" s="12">
        <v>141</v>
      </c>
      <c r="B7" s="5">
        <v>2386.0412799321784</v>
      </c>
      <c r="C7">
        <v>6</v>
      </c>
      <c r="D7" t="str">
        <f t="shared" si="0"/>
        <v/>
      </c>
    </row>
    <row r="8" spans="1:6" x14ac:dyDescent="0.25">
      <c r="A8" s="12">
        <v>237</v>
      </c>
      <c r="B8" s="5">
        <v>2287.90136202961</v>
      </c>
      <c r="C8">
        <v>7</v>
      </c>
      <c r="D8" t="str">
        <f t="shared" si="0"/>
        <v/>
      </c>
    </row>
    <row r="9" spans="1:6" x14ac:dyDescent="0.25">
      <c r="A9" s="12">
        <v>192</v>
      </c>
      <c r="B9" s="5">
        <v>2256.3942387598509</v>
      </c>
      <c r="C9">
        <v>8</v>
      </c>
      <c r="D9" t="str">
        <f t="shared" si="0"/>
        <v/>
      </c>
    </row>
    <row r="10" spans="1:6" x14ac:dyDescent="0.25">
      <c r="A10" s="12">
        <v>131</v>
      </c>
      <c r="B10" s="5">
        <v>2170.8297677376613</v>
      </c>
      <c r="C10">
        <v>9</v>
      </c>
      <c r="D10" t="str">
        <f t="shared" si="0"/>
        <v/>
      </c>
    </row>
    <row r="11" spans="1:6" x14ac:dyDescent="0.25">
      <c r="A11" s="12">
        <v>375</v>
      </c>
      <c r="B11" s="5">
        <v>2143.3081890756803</v>
      </c>
      <c r="C11">
        <v>10</v>
      </c>
      <c r="D11" t="str">
        <f t="shared" si="0"/>
        <v/>
      </c>
    </row>
    <row r="12" spans="1:6" x14ac:dyDescent="0.25">
      <c r="A12" s="12">
        <v>414</v>
      </c>
      <c r="B12" s="5">
        <v>2077.762156752513</v>
      </c>
      <c r="C12">
        <v>11</v>
      </c>
      <c r="D12" t="str">
        <f t="shared" si="0"/>
        <v/>
      </c>
    </row>
    <row r="13" spans="1:6" x14ac:dyDescent="0.25">
      <c r="A13" s="12">
        <v>319</v>
      </c>
      <c r="B13" s="5">
        <v>2008.9831525492045</v>
      </c>
      <c r="C13">
        <v>12</v>
      </c>
      <c r="D13" t="str">
        <f t="shared" si="0"/>
        <v/>
      </c>
    </row>
    <row r="14" spans="1:6" x14ac:dyDescent="0.25">
      <c r="A14" s="12">
        <v>440</v>
      </c>
      <c r="B14" s="5">
        <v>1979.4627381704486</v>
      </c>
      <c r="C14">
        <v>13</v>
      </c>
      <c r="D14" t="str">
        <f t="shared" si="0"/>
        <v/>
      </c>
    </row>
    <row r="15" spans="1:6" x14ac:dyDescent="0.25">
      <c r="A15" s="12">
        <v>305</v>
      </c>
      <c r="B15" s="5">
        <v>1919.7422881238745</v>
      </c>
      <c r="C15">
        <v>14</v>
      </c>
      <c r="D15" t="str">
        <f t="shared" si="0"/>
        <v/>
      </c>
    </row>
    <row r="16" spans="1:6" x14ac:dyDescent="0.25">
      <c r="A16" s="12">
        <v>476</v>
      </c>
      <c r="B16" s="5">
        <v>1903.0275112804811</v>
      </c>
      <c r="C16">
        <v>15</v>
      </c>
      <c r="D16" t="str">
        <f t="shared" si="0"/>
        <v/>
      </c>
    </row>
    <row r="17" spans="1:4" x14ac:dyDescent="0.25">
      <c r="A17" s="12">
        <v>303</v>
      </c>
      <c r="B17" s="5">
        <v>1853.0559687709465</v>
      </c>
      <c r="C17">
        <v>16</v>
      </c>
      <c r="D17" t="str">
        <f t="shared" si="0"/>
        <v/>
      </c>
    </row>
    <row r="18" spans="1:4" x14ac:dyDescent="0.25">
      <c r="A18" s="12">
        <v>241</v>
      </c>
      <c r="B18" s="5">
        <v>1765.0926091233705</v>
      </c>
      <c r="C18">
        <v>17</v>
      </c>
      <c r="D18" t="str">
        <f t="shared" si="0"/>
        <v/>
      </c>
    </row>
    <row r="19" spans="1:4" x14ac:dyDescent="0.25">
      <c r="A19" s="12">
        <v>486</v>
      </c>
      <c r="B19" s="5">
        <v>1758.6015679621123</v>
      </c>
      <c r="C19">
        <v>18</v>
      </c>
      <c r="D19" t="str">
        <f t="shared" si="0"/>
        <v/>
      </c>
    </row>
    <row r="20" spans="1:4" x14ac:dyDescent="0.25">
      <c r="A20" s="12">
        <v>97</v>
      </c>
      <c r="B20" s="5">
        <v>1737.7686902230635</v>
      </c>
      <c r="C20">
        <v>19</v>
      </c>
      <c r="D20" t="str">
        <f t="shared" si="0"/>
        <v/>
      </c>
    </row>
    <row r="21" spans="1:4" x14ac:dyDescent="0.25">
      <c r="A21" s="12">
        <v>334</v>
      </c>
      <c r="B21" s="5">
        <v>1683.6219160730252</v>
      </c>
      <c r="C21">
        <v>20</v>
      </c>
      <c r="D21" t="str">
        <f t="shared" si="0"/>
        <v/>
      </c>
    </row>
    <row r="22" spans="1:4" x14ac:dyDescent="0.25">
      <c r="A22" s="12">
        <v>220</v>
      </c>
      <c r="B22" s="5">
        <v>1668.2633060340959</v>
      </c>
      <c r="C22">
        <v>21</v>
      </c>
      <c r="D22" t="str">
        <f t="shared" si="0"/>
        <v/>
      </c>
    </row>
    <row r="23" spans="1:4" x14ac:dyDescent="0.25">
      <c r="A23" s="12">
        <v>291</v>
      </c>
      <c r="B23" s="5">
        <v>1565.0257220733838</v>
      </c>
      <c r="C23">
        <v>22</v>
      </c>
      <c r="D23" t="str">
        <f t="shared" si="0"/>
        <v/>
      </c>
    </row>
    <row r="24" spans="1:4" x14ac:dyDescent="0.25">
      <c r="A24" s="12">
        <v>30</v>
      </c>
      <c r="B24" s="5">
        <v>1492.296860143193</v>
      </c>
      <c r="C24">
        <v>23</v>
      </c>
      <c r="D24" t="str">
        <f t="shared" si="0"/>
        <v/>
      </c>
    </row>
    <row r="25" spans="1:4" x14ac:dyDescent="0.25">
      <c r="A25" s="12">
        <v>224</v>
      </c>
      <c r="B25" s="5">
        <v>1468.4343520355687</v>
      </c>
      <c r="C25">
        <v>24</v>
      </c>
      <c r="D25" t="str">
        <f t="shared" si="0"/>
        <v/>
      </c>
    </row>
    <row r="26" spans="1:4" x14ac:dyDescent="0.25">
      <c r="A26" s="40">
        <v>215</v>
      </c>
      <c r="B26" s="11">
        <v>1455.4270471189375</v>
      </c>
      <c r="C26" s="41">
        <v>25</v>
      </c>
      <c r="D26" s="41">
        <f t="shared" si="0"/>
        <v>1</v>
      </c>
    </row>
    <row r="27" spans="1:4" x14ac:dyDescent="0.25">
      <c r="A27" s="12">
        <v>73</v>
      </c>
      <c r="B27" s="5">
        <v>1436.1801356240758</v>
      </c>
      <c r="C27">
        <v>26</v>
      </c>
      <c r="D27" t="str">
        <f t="shared" si="0"/>
        <v/>
      </c>
    </row>
    <row r="28" spans="1:4" x14ac:dyDescent="0.25">
      <c r="A28" s="12">
        <v>20</v>
      </c>
      <c r="B28" s="5">
        <v>1425.3685437818349</v>
      </c>
      <c r="C28">
        <v>27</v>
      </c>
      <c r="D28" t="str">
        <f t="shared" si="0"/>
        <v/>
      </c>
    </row>
    <row r="29" spans="1:4" x14ac:dyDescent="0.25">
      <c r="A29" s="12">
        <v>297</v>
      </c>
      <c r="B29" s="5">
        <v>1333.4243941853056</v>
      </c>
      <c r="C29">
        <v>28</v>
      </c>
      <c r="D29" t="str">
        <f t="shared" si="0"/>
        <v/>
      </c>
    </row>
    <row r="30" spans="1:4" x14ac:dyDescent="0.25">
      <c r="A30" s="12">
        <v>472</v>
      </c>
      <c r="B30" s="5">
        <v>1318.9506775584814</v>
      </c>
      <c r="C30">
        <v>29</v>
      </c>
      <c r="D30" t="str">
        <f t="shared" si="0"/>
        <v/>
      </c>
    </row>
    <row r="31" spans="1:4" x14ac:dyDescent="0.25">
      <c r="A31" s="12">
        <v>450</v>
      </c>
      <c r="B31" s="5">
        <v>1305.7770734357182</v>
      </c>
      <c r="C31">
        <v>30</v>
      </c>
      <c r="D31" t="str">
        <f t="shared" si="0"/>
        <v/>
      </c>
    </row>
    <row r="32" spans="1:4" x14ac:dyDescent="0.25">
      <c r="A32" s="12">
        <v>452</v>
      </c>
      <c r="B32" s="5">
        <v>1299.0908132092663</v>
      </c>
      <c r="C32">
        <v>31</v>
      </c>
      <c r="D32" t="str">
        <f t="shared" si="0"/>
        <v/>
      </c>
    </row>
    <row r="33" spans="1:4" x14ac:dyDescent="0.25">
      <c r="A33" s="12">
        <v>348</v>
      </c>
      <c r="B33" s="5">
        <v>1294.9255951218584</v>
      </c>
      <c r="C33">
        <v>32</v>
      </c>
      <c r="D33" t="str">
        <f t="shared" si="0"/>
        <v/>
      </c>
    </row>
    <row r="34" spans="1:4" x14ac:dyDescent="0.25">
      <c r="A34" s="12">
        <v>282</v>
      </c>
      <c r="B34" s="5">
        <v>1281.3834043406969</v>
      </c>
      <c r="C34">
        <v>33</v>
      </c>
      <c r="D34" t="str">
        <f t="shared" si="0"/>
        <v/>
      </c>
    </row>
    <row r="35" spans="1:4" x14ac:dyDescent="0.25">
      <c r="A35" s="12">
        <v>134</v>
      </c>
      <c r="B35" s="5">
        <v>1259.2131041558532</v>
      </c>
      <c r="C35">
        <v>34</v>
      </c>
      <c r="D35" t="str">
        <f t="shared" si="0"/>
        <v/>
      </c>
    </row>
    <row r="36" spans="1:4" x14ac:dyDescent="0.25">
      <c r="A36" s="12">
        <v>436</v>
      </c>
      <c r="B36" s="5">
        <v>1255.1202485102913</v>
      </c>
      <c r="C36">
        <v>35</v>
      </c>
      <c r="D36" t="str">
        <f t="shared" si="0"/>
        <v/>
      </c>
    </row>
    <row r="37" spans="1:4" x14ac:dyDescent="0.25">
      <c r="A37" s="12">
        <v>68</v>
      </c>
      <c r="B37" s="5">
        <v>1219.6440300592949</v>
      </c>
      <c r="C37">
        <v>36</v>
      </c>
      <c r="D37" t="str">
        <f t="shared" si="0"/>
        <v/>
      </c>
    </row>
    <row r="38" spans="1:4" x14ac:dyDescent="0.25">
      <c r="A38" s="12">
        <v>426</v>
      </c>
      <c r="B38" s="5">
        <v>1209.0450271189766</v>
      </c>
      <c r="C38">
        <v>37</v>
      </c>
      <c r="D38" t="str">
        <f t="shared" si="0"/>
        <v/>
      </c>
    </row>
    <row r="39" spans="1:4" x14ac:dyDescent="0.25">
      <c r="A39" s="12">
        <v>487</v>
      </c>
      <c r="B39" s="5">
        <v>1196.7363919095878</v>
      </c>
      <c r="C39">
        <v>38</v>
      </c>
      <c r="D39" t="str">
        <f t="shared" si="0"/>
        <v/>
      </c>
    </row>
    <row r="40" spans="1:4" x14ac:dyDescent="0.25">
      <c r="A40" s="12">
        <v>140</v>
      </c>
      <c r="B40" s="5">
        <v>1189.2630493088509</v>
      </c>
      <c r="C40">
        <v>39</v>
      </c>
      <c r="D40" t="str">
        <f t="shared" si="0"/>
        <v/>
      </c>
    </row>
    <row r="41" spans="1:4" x14ac:dyDescent="0.25">
      <c r="A41" s="12">
        <v>72</v>
      </c>
      <c r="B41" s="5">
        <v>1133.9165404198357</v>
      </c>
      <c r="C41">
        <v>40</v>
      </c>
      <c r="D41" t="str">
        <f t="shared" si="0"/>
        <v/>
      </c>
    </row>
    <row r="42" spans="1:4" x14ac:dyDescent="0.25">
      <c r="A42" s="12">
        <v>255</v>
      </c>
      <c r="B42" s="5">
        <v>1119.0778274102922</v>
      </c>
      <c r="C42">
        <v>41</v>
      </c>
      <c r="D42" t="str">
        <f t="shared" si="0"/>
        <v/>
      </c>
    </row>
    <row r="43" spans="1:4" x14ac:dyDescent="0.25">
      <c r="A43" s="12">
        <v>321</v>
      </c>
      <c r="B43" s="5">
        <v>1099.9462225583193</v>
      </c>
      <c r="C43">
        <v>42</v>
      </c>
      <c r="D43" t="str">
        <f t="shared" si="0"/>
        <v/>
      </c>
    </row>
    <row r="44" spans="1:4" x14ac:dyDescent="0.25">
      <c r="A44" s="12">
        <v>227</v>
      </c>
      <c r="B44" s="5">
        <v>1085.1091471118125</v>
      </c>
      <c r="C44">
        <v>43</v>
      </c>
      <c r="D44" t="str">
        <f t="shared" si="0"/>
        <v/>
      </c>
    </row>
    <row r="45" spans="1:4" x14ac:dyDescent="0.25">
      <c r="A45" s="12">
        <v>46</v>
      </c>
      <c r="B45" s="5">
        <v>1075.1773734983144</v>
      </c>
      <c r="C45">
        <v>44</v>
      </c>
      <c r="D45" t="str">
        <f t="shared" si="0"/>
        <v/>
      </c>
    </row>
    <row r="46" spans="1:4" x14ac:dyDescent="0.25">
      <c r="A46" s="12">
        <v>407</v>
      </c>
      <c r="B46" s="5">
        <v>1061.6821482375744</v>
      </c>
      <c r="C46">
        <v>45</v>
      </c>
      <c r="D46" t="str">
        <f t="shared" si="0"/>
        <v/>
      </c>
    </row>
    <row r="47" spans="1:4" x14ac:dyDescent="0.25">
      <c r="A47" s="12">
        <v>55</v>
      </c>
      <c r="B47" s="5">
        <v>1049.8974688289163</v>
      </c>
      <c r="C47">
        <v>46</v>
      </c>
      <c r="D47" t="str">
        <f t="shared" si="0"/>
        <v/>
      </c>
    </row>
    <row r="48" spans="1:4" x14ac:dyDescent="0.25">
      <c r="A48" s="12">
        <v>283</v>
      </c>
      <c r="B48" s="5">
        <v>1031.3669478253141</v>
      </c>
      <c r="C48">
        <v>47</v>
      </c>
      <c r="D48" t="str">
        <f t="shared" si="0"/>
        <v/>
      </c>
    </row>
    <row r="49" spans="1:4" x14ac:dyDescent="0.25">
      <c r="A49" s="12">
        <v>443</v>
      </c>
      <c r="B49" s="5">
        <v>1021.882288459441</v>
      </c>
      <c r="C49">
        <v>48</v>
      </c>
      <c r="D49" t="str">
        <f t="shared" si="0"/>
        <v/>
      </c>
    </row>
    <row r="50" spans="1:4" x14ac:dyDescent="0.25">
      <c r="A50" s="12">
        <v>295</v>
      </c>
      <c r="B50" s="5">
        <v>1010.679144350237</v>
      </c>
      <c r="C50">
        <v>49</v>
      </c>
      <c r="D50" t="str">
        <f t="shared" si="0"/>
        <v/>
      </c>
    </row>
    <row r="51" spans="1:4" x14ac:dyDescent="0.25">
      <c r="A51" s="12">
        <v>429</v>
      </c>
      <c r="B51" s="5">
        <v>991.72156086770701</v>
      </c>
      <c r="C51">
        <v>50</v>
      </c>
      <c r="D51" t="str">
        <f t="shared" si="0"/>
        <v/>
      </c>
    </row>
    <row r="52" spans="1:4" x14ac:dyDescent="0.25">
      <c r="A52" s="12">
        <v>184</v>
      </c>
      <c r="B52" s="5">
        <v>980.69105903986201</v>
      </c>
      <c r="C52">
        <v>51</v>
      </c>
      <c r="D52" t="str">
        <f t="shared" si="0"/>
        <v/>
      </c>
    </row>
    <row r="53" spans="1:4" x14ac:dyDescent="0.25">
      <c r="A53" s="12">
        <v>230</v>
      </c>
      <c r="B53" s="5">
        <v>953.43229971959954</v>
      </c>
      <c r="C53">
        <v>52</v>
      </c>
      <c r="D53" t="str">
        <f t="shared" si="0"/>
        <v/>
      </c>
    </row>
    <row r="54" spans="1:4" x14ac:dyDescent="0.25">
      <c r="A54" s="12">
        <v>19</v>
      </c>
      <c r="B54" s="5">
        <v>898.30564781982685</v>
      </c>
      <c r="C54">
        <v>53</v>
      </c>
      <c r="D54" t="str">
        <f t="shared" si="0"/>
        <v/>
      </c>
    </row>
    <row r="55" spans="1:4" x14ac:dyDescent="0.25">
      <c r="A55" s="12">
        <v>89</v>
      </c>
      <c r="B55" s="5">
        <v>887.28966573598882</v>
      </c>
      <c r="C55">
        <v>54</v>
      </c>
      <c r="D55" t="str">
        <f t="shared" si="0"/>
        <v/>
      </c>
    </row>
    <row r="56" spans="1:4" x14ac:dyDescent="0.25">
      <c r="A56" s="12">
        <v>253</v>
      </c>
      <c r="B56" s="5">
        <v>876.14455190177978</v>
      </c>
      <c r="C56">
        <v>55</v>
      </c>
      <c r="D56" t="str">
        <f t="shared" si="0"/>
        <v/>
      </c>
    </row>
    <row r="57" spans="1:4" x14ac:dyDescent="0.25">
      <c r="A57" s="12">
        <v>236</v>
      </c>
      <c r="B57" s="5">
        <v>875.49967085489334</v>
      </c>
      <c r="C57">
        <v>56</v>
      </c>
      <c r="D57" t="str">
        <f t="shared" si="0"/>
        <v/>
      </c>
    </row>
    <row r="58" spans="1:4" x14ac:dyDescent="0.25">
      <c r="A58" s="12">
        <v>364</v>
      </c>
      <c r="B58" s="5">
        <v>834.20607772876247</v>
      </c>
      <c r="C58">
        <v>57</v>
      </c>
      <c r="D58" t="str">
        <f t="shared" si="0"/>
        <v/>
      </c>
    </row>
    <row r="59" spans="1:4" x14ac:dyDescent="0.25">
      <c r="A59" s="12">
        <v>417</v>
      </c>
      <c r="B59" s="5">
        <v>833.88671561796946</v>
      </c>
      <c r="C59">
        <v>58</v>
      </c>
      <c r="D59" t="str">
        <f t="shared" si="0"/>
        <v/>
      </c>
    </row>
    <row r="60" spans="1:4" x14ac:dyDescent="0.25">
      <c r="A60" s="12">
        <v>434</v>
      </c>
      <c r="B60" s="5">
        <v>804.00391594573011</v>
      </c>
      <c r="C60">
        <v>59</v>
      </c>
      <c r="D60" t="str">
        <f t="shared" si="0"/>
        <v/>
      </c>
    </row>
    <row r="61" spans="1:4" x14ac:dyDescent="0.25">
      <c r="A61" s="12">
        <v>447</v>
      </c>
      <c r="B61" s="5">
        <v>776.72642152672779</v>
      </c>
      <c r="C61">
        <v>60</v>
      </c>
      <c r="D61" t="str">
        <f t="shared" si="0"/>
        <v/>
      </c>
    </row>
    <row r="62" spans="1:4" x14ac:dyDescent="0.25">
      <c r="A62" s="12">
        <v>126</v>
      </c>
      <c r="B62" s="5">
        <v>768.39403504769871</v>
      </c>
      <c r="C62">
        <v>61</v>
      </c>
      <c r="D62" t="str">
        <f t="shared" si="0"/>
        <v/>
      </c>
    </row>
    <row r="63" spans="1:4" x14ac:dyDescent="0.25">
      <c r="A63" s="12">
        <v>449</v>
      </c>
      <c r="B63" s="5">
        <v>759.25334449219372</v>
      </c>
      <c r="C63">
        <v>62</v>
      </c>
      <c r="D63" t="str">
        <f t="shared" si="0"/>
        <v/>
      </c>
    </row>
    <row r="64" spans="1:4" x14ac:dyDescent="0.25">
      <c r="A64" s="12">
        <v>464</v>
      </c>
      <c r="B64" s="5">
        <v>740.02421350740769</v>
      </c>
      <c r="C64">
        <v>63</v>
      </c>
      <c r="D64" t="str">
        <f t="shared" si="0"/>
        <v/>
      </c>
    </row>
    <row r="65" spans="1:4" x14ac:dyDescent="0.25">
      <c r="A65" s="12">
        <v>335</v>
      </c>
      <c r="B65" s="5">
        <v>730.56413362803869</v>
      </c>
      <c r="C65">
        <v>64</v>
      </c>
      <c r="D65" t="str">
        <f t="shared" si="0"/>
        <v/>
      </c>
    </row>
    <row r="66" spans="1:4" x14ac:dyDescent="0.25">
      <c r="A66" s="12">
        <v>222</v>
      </c>
      <c r="B66" s="5">
        <v>709.38684699943406</v>
      </c>
      <c r="C66">
        <v>65</v>
      </c>
      <c r="D66" t="str">
        <f t="shared" si="0"/>
        <v/>
      </c>
    </row>
    <row r="67" spans="1:4" x14ac:dyDescent="0.25">
      <c r="A67" s="12">
        <v>99</v>
      </c>
      <c r="B67" s="5">
        <v>702.06516830628243</v>
      </c>
      <c r="C67">
        <v>66</v>
      </c>
      <c r="D67" t="str">
        <f t="shared" ref="D67:D130" si="1">IF(C67=$F$2,1,"")</f>
        <v/>
      </c>
    </row>
    <row r="68" spans="1:4" x14ac:dyDescent="0.25">
      <c r="A68" s="12">
        <v>248</v>
      </c>
      <c r="B68" s="5">
        <v>699.60579099268216</v>
      </c>
      <c r="C68">
        <v>67</v>
      </c>
      <c r="D68" t="str">
        <f t="shared" si="1"/>
        <v/>
      </c>
    </row>
    <row r="69" spans="1:4" x14ac:dyDescent="0.25">
      <c r="A69" s="12">
        <v>485</v>
      </c>
      <c r="B69" s="5">
        <v>698.89750406221719</v>
      </c>
      <c r="C69">
        <v>68</v>
      </c>
      <c r="D69" t="str">
        <f t="shared" si="1"/>
        <v/>
      </c>
    </row>
    <row r="70" spans="1:4" x14ac:dyDescent="0.25">
      <c r="A70" s="12">
        <v>369</v>
      </c>
      <c r="B70" s="5">
        <v>684.69204177198117</v>
      </c>
      <c r="C70">
        <v>69</v>
      </c>
      <c r="D70" t="str">
        <f t="shared" si="1"/>
        <v/>
      </c>
    </row>
    <row r="71" spans="1:4" x14ac:dyDescent="0.25">
      <c r="A71" s="12">
        <v>232</v>
      </c>
      <c r="B71" s="5">
        <v>678.9038478912189</v>
      </c>
      <c r="C71">
        <v>70</v>
      </c>
      <c r="D71" t="str">
        <f t="shared" si="1"/>
        <v/>
      </c>
    </row>
    <row r="72" spans="1:4" x14ac:dyDescent="0.25">
      <c r="A72" s="12">
        <v>54</v>
      </c>
      <c r="B72" s="5">
        <v>672.75464456543705</v>
      </c>
      <c r="C72">
        <v>71</v>
      </c>
      <c r="D72" t="str">
        <f t="shared" si="1"/>
        <v/>
      </c>
    </row>
    <row r="73" spans="1:4" x14ac:dyDescent="0.25">
      <c r="A73" s="12">
        <v>373</v>
      </c>
      <c r="B73" s="5">
        <v>667.31832892072271</v>
      </c>
      <c r="C73">
        <v>72</v>
      </c>
      <c r="D73" t="str">
        <f t="shared" si="1"/>
        <v/>
      </c>
    </row>
    <row r="74" spans="1:4" x14ac:dyDescent="0.25">
      <c r="A74" s="12">
        <v>109</v>
      </c>
      <c r="B74" s="5">
        <v>644.90539268768043</v>
      </c>
      <c r="C74">
        <v>73</v>
      </c>
      <c r="D74" t="str">
        <f t="shared" si="1"/>
        <v/>
      </c>
    </row>
    <row r="75" spans="1:4" x14ac:dyDescent="0.25">
      <c r="A75" s="12">
        <v>363</v>
      </c>
      <c r="B75" s="5">
        <v>644.14737688929017</v>
      </c>
      <c r="C75">
        <v>74</v>
      </c>
      <c r="D75" t="str">
        <f t="shared" si="1"/>
        <v/>
      </c>
    </row>
    <row r="76" spans="1:4" x14ac:dyDescent="0.25">
      <c r="A76" s="12">
        <v>196</v>
      </c>
      <c r="B76" s="5">
        <v>638.27464338975551</v>
      </c>
      <c r="C76">
        <v>75</v>
      </c>
      <c r="D76" t="str">
        <f t="shared" si="1"/>
        <v/>
      </c>
    </row>
    <row r="77" spans="1:4" x14ac:dyDescent="0.25">
      <c r="A77" s="12">
        <v>301</v>
      </c>
      <c r="B77" s="5">
        <v>617.50595401506871</v>
      </c>
      <c r="C77">
        <v>76</v>
      </c>
      <c r="D77" t="str">
        <f t="shared" si="1"/>
        <v/>
      </c>
    </row>
    <row r="78" spans="1:4" x14ac:dyDescent="0.25">
      <c r="A78" s="12">
        <v>193</v>
      </c>
      <c r="B78" s="5">
        <v>595.91321576983319</v>
      </c>
      <c r="C78">
        <v>77</v>
      </c>
      <c r="D78" t="str">
        <f t="shared" si="1"/>
        <v/>
      </c>
    </row>
    <row r="79" spans="1:4" x14ac:dyDescent="0.25">
      <c r="A79" s="12">
        <v>365</v>
      </c>
      <c r="B79" s="5">
        <v>579.73236049950356</v>
      </c>
      <c r="C79">
        <v>78</v>
      </c>
      <c r="D79" t="str">
        <f t="shared" si="1"/>
        <v/>
      </c>
    </row>
    <row r="80" spans="1:4" x14ac:dyDescent="0.25">
      <c r="A80" s="12">
        <v>293</v>
      </c>
      <c r="B80" s="5">
        <v>570.95564647637366</v>
      </c>
      <c r="C80">
        <v>79</v>
      </c>
      <c r="D80" t="str">
        <f t="shared" si="1"/>
        <v/>
      </c>
    </row>
    <row r="81" spans="1:4" x14ac:dyDescent="0.25">
      <c r="A81" s="12">
        <v>240</v>
      </c>
      <c r="B81" s="5">
        <v>560.86012714235403</v>
      </c>
      <c r="C81">
        <v>80</v>
      </c>
      <c r="D81" t="str">
        <f t="shared" si="1"/>
        <v/>
      </c>
    </row>
    <row r="82" spans="1:4" x14ac:dyDescent="0.25">
      <c r="A82" s="12">
        <v>444</v>
      </c>
      <c r="B82" s="5">
        <v>555.52897672794643</v>
      </c>
      <c r="C82">
        <v>81</v>
      </c>
      <c r="D82" t="str">
        <f t="shared" si="1"/>
        <v/>
      </c>
    </row>
    <row r="83" spans="1:4" x14ac:dyDescent="0.25">
      <c r="A83" s="12">
        <v>370</v>
      </c>
      <c r="B83" s="5">
        <v>522.90527764821309</v>
      </c>
      <c r="C83">
        <v>82</v>
      </c>
      <c r="D83" t="str">
        <f t="shared" si="1"/>
        <v/>
      </c>
    </row>
    <row r="84" spans="1:4" x14ac:dyDescent="0.25">
      <c r="A84" s="12">
        <v>132</v>
      </c>
      <c r="B84" s="5">
        <v>505.21644442716206</v>
      </c>
      <c r="C84">
        <v>83</v>
      </c>
      <c r="D84" t="str">
        <f t="shared" si="1"/>
        <v/>
      </c>
    </row>
    <row r="85" spans="1:4" x14ac:dyDescent="0.25">
      <c r="A85" s="12">
        <v>278</v>
      </c>
      <c r="B85" s="5">
        <v>483.13609341911797</v>
      </c>
      <c r="C85">
        <v>84</v>
      </c>
      <c r="D85" t="str">
        <f t="shared" si="1"/>
        <v/>
      </c>
    </row>
    <row r="86" spans="1:4" x14ac:dyDescent="0.25">
      <c r="A86" s="12">
        <v>312</v>
      </c>
      <c r="B86" s="5">
        <v>464.64782048415509</v>
      </c>
      <c r="C86">
        <v>85</v>
      </c>
      <c r="D86" t="str">
        <f t="shared" si="1"/>
        <v/>
      </c>
    </row>
    <row r="87" spans="1:4" x14ac:dyDescent="0.25">
      <c r="A87" s="12">
        <v>392</v>
      </c>
      <c r="B87" s="5">
        <v>456.3163521314782</v>
      </c>
      <c r="C87">
        <v>86</v>
      </c>
      <c r="D87" t="str">
        <f t="shared" si="1"/>
        <v/>
      </c>
    </row>
    <row r="88" spans="1:4" x14ac:dyDescent="0.25">
      <c r="A88" s="12">
        <v>302</v>
      </c>
      <c r="B88" s="5">
        <v>451.1346322119789</v>
      </c>
      <c r="C88">
        <v>87</v>
      </c>
      <c r="D88" t="str">
        <f t="shared" si="1"/>
        <v/>
      </c>
    </row>
    <row r="89" spans="1:4" x14ac:dyDescent="0.25">
      <c r="A89" s="12">
        <v>494</v>
      </c>
      <c r="B89" s="5">
        <v>435.58551553871075</v>
      </c>
      <c r="C89">
        <v>88</v>
      </c>
      <c r="D89" t="str">
        <f t="shared" si="1"/>
        <v/>
      </c>
    </row>
    <row r="90" spans="1:4" x14ac:dyDescent="0.25">
      <c r="A90" s="12">
        <v>292</v>
      </c>
      <c r="B90" s="5">
        <v>410.67387512463029</v>
      </c>
      <c r="C90">
        <v>89</v>
      </c>
      <c r="D90" t="str">
        <f t="shared" si="1"/>
        <v/>
      </c>
    </row>
    <row r="91" spans="1:4" x14ac:dyDescent="0.25">
      <c r="A91" s="12">
        <v>435</v>
      </c>
      <c r="B91" s="5">
        <v>397.93383663102577</v>
      </c>
      <c r="C91">
        <v>90</v>
      </c>
      <c r="D91" t="str">
        <f t="shared" si="1"/>
        <v/>
      </c>
    </row>
    <row r="92" spans="1:4" x14ac:dyDescent="0.25">
      <c r="A92" s="12">
        <v>374</v>
      </c>
      <c r="B92" s="5">
        <v>395.1137074319704</v>
      </c>
      <c r="C92">
        <v>91</v>
      </c>
      <c r="D92" t="str">
        <f t="shared" si="1"/>
        <v/>
      </c>
    </row>
    <row r="93" spans="1:4" x14ac:dyDescent="0.25">
      <c r="A93" s="12">
        <v>339</v>
      </c>
      <c r="B93" s="5">
        <v>383.44014485369553</v>
      </c>
      <c r="C93">
        <v>92</v>
      </c>
      <c r="D93" t="str">
        <f t="shared" si="1"/>
        <v/>
      </c>
    </row>
    <row r="94" spans="1:4" x14ac:dyDescent="0.25">
      <c r="A94" s="12">
        <v>22</v>
      </c>
      <c r="B94" s="5">
        <v>367.67925265978556</v>
      </c>
      <c r="C94">
        <v>93</v>
      </c>
      <c r="D94" t="str">
        <f t="shared" si="1"/>
        <v/>
      </c>
    </row>
    <row r="95" spans="1:4" x14ac:dyDescent="0.25">
      <c r="A95" s="12">
        <v>27</v>
      </c>
      <c r="B95" s="5">
        <v>355.68793955715228</v>
      </c>
      <c r="C95">
        <v>94</v>
      </c>
      <c r="D95" t="str">
        <f t="shared" si="1"/>
        <v/>
      </c>
    </row>
    <row r="96" spans="1:4" x14ac:dyDescent="0.25">
      <c r="A96" s="12">
        <v>296</v>
      </c>
      <c r="B96" s="5">
        <v>345.56654251853615</v>
      </c>
      <c r="C96">
        <v>95</v>
      </c>
      <c r="D96" t="str">
        <f t="shared" si="1"/>
        <v/>
      </c>
    </row>
    <row r="97" spans="1:4" x14ac:dyDescent="0.25">
      <c r="A97" s="12">
        <v>333</v>
      </c>
      <c r="B97" s="5">
        <v>343.98562122091244</v>
      </c>
      <c r="C97">
        <v>96</v>
      </c>
      <c r="D97" t="str">
        <f t="shared" si="1"/>
        <v/>
      </c>
    </row>
    <row r="98" spans="1:4" x14ac:dyDescent="0.25">
      <c r="A98" s="12">
        <v>422</v>
      </c>
      <c r="B98" s="5">
        <v>338.83071770452807</v>
      </c>
      <c r="C98">
        <v>97</v>
      </c>
      <c r="D98" t="str">
        <f t="shared" si="1"/>
        <v/>
      </c>
    </row>
    <row r="99" spans="1:4" x14ac:dyDescent="0.25">
      <c r="A99" s="12">
        <v>489</v>
      </c>
      <c r="B99" s="5">
        <v>327.94827683902258</v>
      </c>
      <c r="C99">
        <v>98</v>
      </c>
      <c r="D99" t="str">
        <f t="shared" si="1"/>
        <v/>
      </c>
    </row>
    <row r="100" spans="1:4" x14ac:dyDescent="0.25">
      <c r="A100" s="12">
        <v>225</v>
      </c>
      <c r="B100" s="5">
        <v>327.92506482536555</v>
      </c>
      <c r="C100">
        <v>99</v>
      </c>
      <c r="D100" t="str">
        <f t="shared" si="1"/>
        <v/>
      </c>
    </row>
    <row r="101" spans="1:4" x14ac:dyDescent="0.25">
      <c r="A101" s="12">
        <v>428</v>
      </c>
      <c r="B101" s="5">
        <v>309.71324175128393</v>
      </c>
      <c r="C101">
        <v>100</v>
      </c>
      <c r="D101" t="str">
        <f t="shared" si="1"/>
        <v/>
      </c>
    </row>
    <row r="102" spans="1:4" x14ac:dyDescent="0.25">
      <c r="A102" s="12">
        <v>424</v>
      </c>
      <c r="B102" s="5">
        <v>305.50450872215151</v>
      </c>
      <c r="C102">
        <v>101</v>
      </c>
      <c r="D102" t="str">
        <f t="shared" si="1"/>
        <v/>
      </c>
    </row>
    <row r="103" spans="1:4" x14ac:dyDescent="0.25">
      <c r="A103" s="12">
        <v>174</v>
      </c>
      <c r="B103" s="5">
        <v>299.83002435817616</v>
      </c>
      <c r="C103">
        <v>102</v>
      </c>
      <c r="D103" t="str">
        <f t="shared" si="1"/>
        <v/>
      </c>
    </row>
    <row r="104" spans="1:4" x14ac:dyDescent="0.25">
      <c r="A104" s="12">
        <v>11</v>
      </c>
      <c r="B104" s="5">
        <v>296.68792699573532</v>
      </c>
      <c r="C104">
        <v>103</v>
      </c>
      <c r="D104" t="str">
        <f t="shared" si="1"/>
        <v/>
      </c>
    </row>
    <row r="105" spans="1:4" x14ac:dyDescent="0.25">
      <c r="A105" s="12">
        <v>279</v>
      </c>
      <c r="B105" s="5">
        <v>291.83279063650843</v>
      </c>
      <c r="C105">
        <v>104</v>
      </c>
      <c r="D105" t="str">
        <f t="shared" si="1"/>
        <v/>
      </c>
    </row>
    <row r="106" spans="1:4" x14ac:dyDescent="0.25">
      <c r="A106" s="12">
        <v>350</v>
      </c>
      <c r="B106" s="5">
        <v>289.14970469888067</v>
      </c>
      <c r="C106">
        <v>105</v>
      </c>
      <c r="D106" t="str">
        <f t="shared" si="1"/>
        <v/>
      </c>
    </row>
    <row r="107" spans="1:4" x14ac:dyDescent="0.25">
      <c r="A107" s="12">
        <v>77</v>
      </c>
      <c r="B107" s="5">
        <v>282.9450142669084</v>
      </c>
      <c r="C107">
        <v>106</v>
      </c>
      <c r="D107" t="str">
        <f t="shared" si="1"/>
        <v/>
      </c>
    </row>
    <row r="108" spans="1:4" x14ac:dyDescent="0.25">
      <c r="A108" s="12">
        <v>357</v>
      </c>
      <c r="B108" s="5">
        <v>280.50700117978704</v>
      </c>
      <c r="C108">
        <v>107</v>
      </c>
      <c r="D108" t="str">
        <f t="shared" si="1"/>
        <v/>
      </c>
    </row>
    <row r="109" spans="1:4" x14ac:dyDescent="0.25">
      <c r="A109" s="12">
        <v>207</v>
      </c>
      <c r="B109" s="5">
        <v>276.81229921524937</v>
      </c>
      <c r="C109">
        <v>108</v>
      </c>
      <c r="D109" t="str">
        <f t="shared" si="1"/>
        <v/>
      </c>
    </row>
    <row r="110" spans="1:4" x14ac:dyDescent="0.25">
      <c r="A110" s="12">
        <v>368</v>
      </c>
      <c r="B110" s="5">
        <v>268.07926528337703</v>
      </c>
      <c r="C110">
        <v>109</v>
      </c>
      <c r="D110" t="str">
        <f t="shared" si="1"/>
        <v/>
      </c>
    </row>
    <row r="111" spans="1:4" x14ac:dyDescent="0.25">
      <c r="A111" s="12">
        <v>191</v>
      </c>
      <c r="B111" s="5">
        <v>263.1344079249684</v>
      </c>
      <c r="C111">
        <v>110</v>
      </c>
      <c r="D111" t="str">
        <f t="shared" si="1"/>
        <v/>
      </c>
    </row>
    <row r="112" spans="1:4" x14ac:dyDescent="0.25">
      <c r="A112" s="12">
        <v>256</v>
      </c>
      <c r="B112" s="5">
        <v>257.7258864735486</v>
      </c>
      <c r="C112">
        <v>111</v>
      </c>
      <c r="D112" t="str">
        <f t="shared" si="1"/>
        <v/>
      </c>
    </row>
    <row r="113" spans="1:4" x14ac:dyDescent="0.25">
      <c r="A113" s="12">
        <v>133</v>
      </c>
      <c r="B113" s="5">
        <v>255.14106818153959</v>
      </c>
      <c r="C113">
        <v>112</v>
      </c>
      <c r="D113" t="str">
        <f t="shared" si="1"/>
        <v/>
      </c>
    </row>
    <row r="114" spans="1:4" x14ac:dyDescent="0.25">
      <c r="A114" s="12">
        <v>110</v>
      </c>
      <c r="B114" s="5">
        <v>242.72572983637656</v>
      </c>
      <c r="C114">
        <v>113</v>
      </c>
      <c r="D114" t="str">
        <f t="shared" si="1"/>
        <v/>
      </c>
    </row>
    <row r="115" spans="1:4" x14ac:dyDescent="0.25">
      <c r="A115" s="12">
        <v>204</v>
      </c>
      <c r="B115" s="5">
        <v>231.07768655138352</v>
      </c>
      <c r="C115">
        <v>114</v>
      </c>
      <c r="D115" t="str">
        <f t="shared" si="1"/>
        <v/>
      </c>
    </row>
    <row r="116" spans="1:4" x14ac:dyDescent="0.25">
      <c r="A116" s="12">
        <v>113</v>
      </c>
      <c r="B116" s="5">
        <v>230.95426670469897</v>
      </c>
      <c r="C116">
        <v>115</v>
      </c>
      <c r="D116" t="str">
        <f t="shared" si="1"/>
        <v/>
      </c>
    </row>
    <row r="117" spans="1:4" x14ac:dyDescent="0.25">
      <c r="A117" s="12">
        <v>239</v>
      </c>
      <c r="B117" s="5">
        <v>217.0502811532715</v>
      </c>
      <c r="C117">
        <v>116</v>
      </c>
      <c r="D117" t="str">
        <f t="shared" si="1"/>
        <v/>
      </c>
    </row>
    <row r="118" spans="1:4" x14ac:dyDescent="0.25">
      <c r="A118" s="12">
        <v>355</v>
      </c>
      <c r="B118" s="5">
        <v>213.21141502399405</v>
      </c>
      <c r="C118">
        <v>117</v>
      </c>
      <c r="D118" t="str">
        <f t="shared" si="1"/>
        <v/>
      </c>
    </row>
    <row r="119" spans="1:4" x14ac:dyDescent="0.25">
      <c r="A119" s="12">
        <v>170</v>
      </c>
      <c r="B119" s="5">
        <v>196.22952146620082</v>
      </c>
      <c r="C119">
        <v>118</v>
      </c>
      <c r="D119" t="str">
        <f t="shared" si="1"/>
        <v/>
      </c>
    </row>
    <row r="120" spans="1:4" x14ac:dyDescent="0.25">
      <c r="A120" s="12">
        <v>415</v>
      </c>
      <c r="B120" s="5">
        <v>184.58646056112775</v>
      </c>
      <c r="C120">
        <v>119</v>
      </c>
      <c r="D120" t="str">
        <f t="shared" si="1"/>
        <v/>
      </c>
    </row>
    <row r="121" spans="1:4" x14ac:dyDescent="0.25">
      <c r="A121" s="12">
        <v>460</v>
      </c>
      <c r="B121" s="5">
        <v>180.00983073271345</v>
      </c>
      <c r="C121">
        <v>120</v>
      </c>
      <c r="D121" t="str">
        <f t="shared" si="1"/>
        <v/>
      </c>
    </row>
    <row r="122" spans="1:4" x14ac:dyDescent="0.25">
      <c r="A122" s="12">
        <v>167</v>
      </c>
      <c r="B122" s="5">
        <v>178.77696334591747</v>
      </c>
      <c r="C122">
        <v>121</v>
      </c>
      <c r="D122" t="str">
        <f t="shared" si="1"/>
        <v/>
      </c>
    </row>
    <row r="123" spans="1:4" x14ac:dyDescent="0.25">
      <c r="A123" s="12">
        <v>498</v>
      </c>
      <c r="B123" s="5">
        <v>169.55276972227875</v>
      </c>
      <c r="C123">
        <v>122</v>
      </c>
      <c r="D123" t="str">
        <f t="shared" si="1"/>
        <v/>
      </c>
    </row>
    <row r="124" spans="1:4" x14ac:dyDescent="0.25">
      <c r="A124" s="12">
        <v>203</v>
      </c>
      <c r="B124" s="5">
        <v>153.68078511403291</v>
      </c>
      <c r="C124">
        <v>123</v>
      </c>
      <c r="D124" t="str">
        <f t="shared" si="1"/>
        <v/>
      </c>
    </row>
    <row r="125" spans="1:4" x14ac:dyDescent="0.25">
      <c r="A125" s="12">
        <v>58</v>
      </c>
      <c r="B125" s="5">
        <v>151.69708334816096</v>
      </c>
      <c r="C125">
        <v>124</v>
      </c>
      <c r="D125" t="str">
        <f t="shared" si="1"/>
        <v/>
      </c>
    </row>
    <row r="126" spans="1:4" x14ac:dyDescent="0.25">
      <c r="A126" s="12">
        <v>289</v>
      </c>
      <c r="B126" s="5">
        <v>147.19261175663996</v>
      </c>
      <c r="C126">
        <v>125</v>
      </c>
      <c r="D126" t="str">
        <f t="shared" si="1"/>
        <v/>
      </c>
    </row>
    <row r="127" spans="1:4" x14ac:dyDescent="0.25">
      <c r="A127" s="12">
        <v>206</v>
      </c>
      <c r="B127" s="5">
        <v>141.46382517508755</v>
      </c>
      <c r="C127">
        <v>126</v>
      </c>
      <c r="D127" t="str">
        <f t="shared" si="1"/>
        <v/>
      </c>
    </row>
    <row r="128" spans="1:4" x14ac:dyDescent="0.25">
      <c r="A128" s="12">
        <v>119</v>
      </c>
      <c r="B128" s="5">
        <v>141.24454068604973</v>
      </c>
      <c r="C128">
        <v>127</v>
      </c>
      <c r="D128" t="str">
        <f t="shared" si="1"/>
        <v/>
      </c>
    </row>
    <row r="129" spans="1:4" x14ac:dyDescent="0.25">
      <c r="A129" s="12">
        <v>465</v>
      </c>
      <c r="B129" s="5">
        <v>128.23546013150917</v>
      </c>
      <c r="C129">
        <v>128</v>
      </c>
      <c r="D129" t="str">
        <f t="shared" si="1"/>
        <v/>
      </c>
    </row>
    <row r="130" spans="1:4" x14ac:dyDescent="0.25">
      <c r="A130" s="12">
        <v>150</v>
      </c>
      <c r="B130" s="5">
        <v>124.65462276005564</v>
      </c>
      <c r="C130">
        <v>129</v>
      </c>
      <c r="D130" t="str">
        <f t="shared" si="1"/>
        <v/>
      </c>
    </row>
    <row r="131" spans="1:4" x14ac:dyDescent="0.25">
      <c r="A131" s="12">
        <v>216</v>
      </c>
      <c r="B131" s="5">
        <v>114.26698931506689</v>
      </c>
      <c r="C131">
        <v>130</v>
      </c>
      <c r="D131" t="str">
        <f t="shared" ref="D131:D194" si="2">IF(C131=$F$2,1,"")</f>
        <v/>
      </c>
    </row>
    <row r="132" spans="1:4" x14ac:dyDescent="0.25">
      <c r="A132" s="12">
        <v>441</v>
      </c>
      <c r="B132" s="5">
        <v>105.37014156846999</v>
      </c>
      <c r="C132">
        <v>131</v>
      </c>
      <c r="D132" t="str">
        <f t="shared" si="2"/>
        <v/>
      </c>
    </row>
    <row r="133" spans="1:4" x14ac:dyDescent="0.25">
      <c r="A133" s="12">
        <v>281</v>
      </c>
      <c r="B133" s="5">
        <v>89.251619505492272</v>
      </c>
      <c r="C133">
        <v>132</v>
      </c>
      <c r="D133" t="str">
        <f t="shared" si="2"/>
        <v/>
      </c>
    </row>
    <row r="134" spans="1:4" x14ac:dyDescent="0.25">
      <c r="A134" s="12">
        <v>219</v>
      </c>
      <c r="B134" s="5">
        <v>68.30078098190279</v>
      </c>
      <c r="C134">
        <v>133</v>
      </c>
      <c r="D134" t="str">
        <f t="shared" si="2"/>
        <v/>
      </c>
    </row>
    <row r="135" spans="1:4" x14ac:dyDescent="0.25">
      <c r="A135" s="12">
        <v>484</v>
      </c>
      <c r="B135" s="5">
        <v>65.201591119854129</v>
      </c>
      <c r="C135">
        <v>134</v>
      </c>
      <c r="D135" t="str">
        <f t="shared" si="2"/>
        <v/>
      </c>
    </row>
    <row r="136" spans="1:4" x14ac:dyDescent="0.25">
      <c r="A136" s="12">
        <v>69</v>
      </c>
      <c r="B136" s="5">
        <v>53.301388351137575</v>
      </c>
      <c r="C136">
        <v>135</v>
      </c>
      <c r="D136" t="str">
        <f t="shared" si="2"/>
        <v/>
      </c>
    </row>
    <row r="137" spans="1:4" x14ac:dyDescent="0.25">
      <c r="A137" s="12">
        <v>332</v>
      </c>
      <c r="B137" s="5">
        <v>48.042478617433517</v>
      </c>
      <c r="C137">
        <v>136</v>
      </c>
      <c r="D137" t="str">
        <f t="shared" si="2"/>
        <v/>
      </c>
    </row>
    <row r="138" spans="1:4" x14ac:dyDescent="0.25">
      <c r="A138" s="12">
        <v>458</v>
      </c>
      <c r="B138" s="5">
        <v>45.41270827993867</v>
      </c>
      <c r="C138">
        <v>137</v>
      </c>
      <c r="D138" t="str">
        <f t="shared" si="2"/>
        <v/>
      </c>
    </row>
    <row r="139" spans="1:4" x14ac:dyDescent="0.25">
      <c r="A139" s="12">
        <v>164</v>
      </c>
      <c r="B139" s="5">
        <v>24.043547100853175</v>
      </c>
      <c r="C139">
        <v>138</v>
      </c>
      <c r="D139" t="str">
        <f t="shared" si="2"/>
        <v/>
      </c>
    </row>
    <row r="140" spans="1:4" x14ac:dyDescent="0.25">
      <c r="A140" s="12">
        <v>366</v>
      </c>
      <c r="B140" s="5">
        <v>22.073802257255011</v>
      </c>
      <c r="C140">
        <v>139</v>
      </c>
      <c r="D140" t="str">
        <f t="shared" si="2"/>
        <v/>
      </c>
    </row>
    <row r="141" spans="1:4" x14ac:dyDescent="0.25">
      <c r="A141" s="12">
        <v>427</v>
      </c>
      <c r="B141" s="5">
        <v>16.195927141365246</v>
      </c>
      <c r="C141">
        <v>140</v>
      </c>
      <c r="D141" t="str">
        <f t="shared" si="2"/>
        <v/>
      </c>
    </row>
    <row r="142" spans="1:4" x14ac:dyDescent="0.25">
      <c r="A142" s="12">
        <v>285</v>
      </c>
      <c r="B142" s="5">
        <v>-6.1058172114062472</v>
      </c>
      <c r="C142">
        <v>141</v>
      </c>
      <c r="D142" t="str">
        <f t="shared" si="2"/>
        <v/>
      </c>
    </row>
    <row r="143" spans="1:4" x14ac:dyDescent="0.25">
      <c r="A143" s="12">
        <v>342</v>
      </c>
      <c r="B143" s="5">
        <v>-6.5442234442889458</v>
      </c>
      <c r="C143">
        <v>142</v>
      </c>
      <c r="D143" t="str">
        <f t="shared" si="2"/>
        <v/>
      </c>
    </row>
    <row r="144" spans="1:4" x14ac:dyDescent="0.25">
      <c r="A144" s="12">
        <v>336</v>
      </c>
      <c r="B144" s="5">
        <v>-7.6591054928285303</v>
      </c>
      <c r="C144">
        <v>143</v>
      </c>
      <c r="D144" t="str">
        <f t="shared" si="2"/>
        <v/>
      </c>
    </row>
    <row r="145" spans="1:4" x14ac:dyDescent="0.25">
      <c r="A145" s="12">
        <v>331</v>
      </c>
      <c r="B145" s="5">
        <v>-11.864148427950568</v>
      </c>
      <c r="C145">
        <v>144</v>
      </c>
      <c r="D145" t="str">
        <f t="shared" si="2"/>
        <v/>
      </c>
    </row>
    <row r="146" spans="1:4" x14ac:dyDescent="0.25">
      <c r="A146" s="12">
        <v>398</v>
      </c>
      <c r="B146" s="11">
        <v>-16.301738188951276</v>
      </c>
      <c r="C146">
        <v>145</v>
      </c>
      <c r="D146" t="str">
        <f t="shared" si="2"/>
        <v/>
      </c>
    </row>
    <row r="147" spans="1:4" x14ac:dyDescent="0.25">
      <c r="A147" s="12">
        <v>63</v>
      </c>
      <c r="B147" s="5">
        <v>-16.334194298833609</v>
      </c>
      <c r="C147">
        <v>146</v>
      </c>
      <c r="D147" t="str">
        <f t="shared" si="2"/>
        <v/>
      </c>
    </row>
    <row r="148" spans="1:4" x14ac:dyDescent="0.25">
      <c r="A148" s="12">
        <v>148</v>
      </c>
      <c r="B148" s="5">
        <v>-19.543683016127034</v>
      </c>
      <c r="C148">
        <v>147</v>
      </c>
      <c r="D148" t="str">
        <f t="shared" si="2"/>
        <v/>
      </c>
    </row>
    <row r="149" spans="1:4" x14ac:dyDescent="0.25">
      <c r="A149" s="12">
        <v>438</v>
      </c>
      <c r="B149" s="5">
        <v>-31.118410970397235</v>
      </c>
      <c r="C149">
        <v>148</v>
      </c>
      <c r="D149" t="str">
        <f t="shared" si="2"/>
        <v/>
      </c>
    </row>
    <row r="150" spans="1:4" x14ac:dyDescent="0.25">
      <c r="A150" s="12">
        <v>391</v>
      </c>
      <c r="B150" s="5">
        <v>-32.678084712424607</v>
      </c>
      <c r="C150">
        <v>149</v>
      </c>
      <c r="D150" t="str">
        <f t="shared" si="2"/>
        <v/>
      </c>
    </row>
    <row r="151" spans="1:4" x14ac:dyDescent="0.25">
      <c r="A151" s="12">
        <v>106</v>
      </c>
      <c r="B151" s="5">
        <v>-35.84619938297692</v>
      </c>
      <c r="C151">
        <v>150</v>
      </c>
      <c r="D151" t="str">
        <f t="shared" si="2"/>
        <v/>
      </c>
    </row>
    <row r="152" spans="1:4" x14ac:dyDescent="0.25">
      <c r="A152" s="12">
        <v>497</v>
      </c>
      <c r="B152" s="5">
        <v>-45.442784774393658</v>
      </c>
      <c r="C152">
        <v>151</v>
      </c>
      <c r="D152" t="str">
        <f t="shared" si="2"/>
        <v/>
      </c>
    </row>
    <row r="153" spans="1:4" x14ac:dyDescent="0.25">
      <c r="A153" s="12">
        <v>311</v>
      </c>
      <c r="B153" s="5">
        <v>-47.405383019453438</v>
      </c>
      <c r="C153">
        <v>152</v>
      </c>
      <c r="D153" t="str">
        <f t="shared" si="2"/>
        <v/>
      </c>
    </row>
    <row r="154" spans="1:4" x14ac:dyDescent="0.25">
      <c r="A154" s="12">
        <v>491</v>
      </c>
      <c r="B154" s="5">
        <v>-58.212527070660144</v>
      </c>
      <c r="C154">
        <v>153</v>
      </c>
      <c r="D154" t="str">
        <f t="shared" si="2"/>
        <v/>
      </c>
    </row>
    <row r="155" spans="1:4" x14ac:dyDescent="0.25">
      <c r="A155" s="12">
        <v>344</v>
      </c>
      <c r="B155" s="5">
        <v>-73.630298912517901</v>
      </c>
      <c r="C155">
        <v>154</v>
      </c>
      <c r="D155" t="str">
        <f t="shared" si="2"/>
        <v/>
      </c>
    </row>
    <row r="156" spans="1:4" x14ac:dyDescent="0.25">
      <c r="A156" s="12">
        <v>201</v>
      </c>
      <c r="B156" s="5">
        <v>-90.3323096403401</v>
      </c>
      <c r="C156">
        <v>155</v>
      </c>
      <c r="D156" t="str">
        <f t="shared" si="2"/>
        <v/>
      </c>
    </row>
    <row r="157" spans="1:4" x14ac:dyDescent="0.25">
      <c r="A157" s="12">
        <v>265</v>
      </c>
      <c r="B157" s="5">
        <v>-91.74853560810152</v>
      </c>
      <c r="C157">
        <v>156</v>
      </c>
      <c r="D157" t="str">
        <f t="shared" si="2"/>
        <v/>
      </c>
    </row>
    <row r="158" spans="1:4" x14ac:dyDescent="0.25">
      <c r="A158" s="12">
        <v>471</v>
      </c>
      <c r="B158" s="5">
        <v>-97.735343842083239</v>
      </c>
      <c r="C158">
        <v>157</v>
      </c>
      <c r="D158" t="str">
        <f t="shared" si="2"/>
        <v/>
      </c>
    </row>
    <row r="159" spans="1:4" x14ac:dyDescent="0.25">
      <c r="A159" s="12">
        <v>388</v>
      </c>
      <c r="B159" s="5">
        <v>-98.198308803461259</v>
      </c>
      <c r="C159">
        <v>158</v>
      </c>
      <c r="D159" t="str">
        <f t="shared" si="2"/>
        <v/>
      </c>
    </row>
    <row r="160" spans="1:4" x14ac:dyDescent="0.25">
      <c r="A160" s="12">
        <v>418</v>
      </c>
      <c r="B160" s="5">
        <v>-105.02005198460392</v>
      </c>
      <c r="C160">
        <v>159</v>
      </c>
      <c r="D160" t="str">
        <f t="shared" si="2"/>
        <v/>
      </c>
    </row>
    <row r="161" spans="1:4" x14ac:dyDescent="0.25">
      <c r="A161" s="12">
        <v>327</v>
      </c>
      <c r="B161" s="5">
        <v>-107.04205205727339</v>
      </c>
      <c r="C161">
        <v>160</v>
      </c>
      <c r="D161" t="str">
        <f t="shared" si="2"/>
        <v/>
      </c>
    </row>
    <row r="162" spans="1:4" x14ac:dyDescent="0.25">
      <c r="A162" s="12">
        <v>2</v>
      </c>
      <c r="B162" s="5">
        <v>-116.80295712381485</v>
      </c>
      <c r="C162">
        <v>161</v>
      </c>
      <c r="D162" t="str">
        <f t="shared" si="2"/>
        <v/>
      </c>
    </row>
    <row r="163" spans="1:4" x14ac:dyDescent="0.25">
      <c r="A163" s="12">
        <v>478</v>
      </c>
      <c r="B163" s="5">
        <v>-117.49779090193624</v>
      </c>
      <c r="C163">
        <v>162</v>
      </c>
      <c r="D163" t="str">
        <f t="shared" si="2"/>
        <v/>
      </c>
    </row>
    <row r="164" spans="1:4" x14ac:dyDescent="0.25">
      <c r="A164" s="12">
        <v>76</v>
      </c>
      <c r="B164" s="5">
        <v>-124.15345718710887</v>
      </c>
      <c r="C164">
        <v>163</v>
      </c>
      <c r="D164" t="str">
        <f t="shared" si="2"/>
        <v/>
      </c>
    </row>
    <row r="165" spans="1:4" x14ac:dyDescent="0.25">
      <c r="A165" s="12">
        <v>92</v>
      </c>
      <c r="B165" s="5">
        <v>-124.38815743443411</v>
      </c>
      <c r="C165">
        <v>164</v>
      </c>
      <c r="D165" t="str">
        <f t="shared" si="2"/>
        <v/>
      </c>
    </row>
    <row r="166" spans="1:4" x14ac:dyDescent="0.25">
      <c r="A166" s="12">
        <v>468</v>
      </c>
      <c r="B166" s="5">
        <v>-138.82266838506621</v>
      </c>
      <c r="C166">
        <v>165</v>
      </c>
      <c r="D166" t="str">
        <f t="shared" si="2"/>
        <v/>
      </c>
    </row>
    <row r="167" spans="1:4" x14ac:dyDescent="0.25">
      <c r="A167" s="12">
        <v>61</v>
      </c>
      <c r="B167" s="5">
        <v>-141.50152130101924</v>
      </c>
      <c r="C167">
        <v>166</v>
      </c>
      <c r="D167" t="str">
        <f t="shared" si="2"/>
        <v/>
      </c>
    </row>
    <row r="168" spans="1:4" x14ac:dyDescent="0.25">
      <c r="A168" s="12">
        <v>190</v>
      </c>
      <c r="B168" s="5">
        <v>-152.55207443813561</v>
      </c>
      <c r="C168">
        <v>167</v>
      </c>
      <c r="D168" t="str">
        <f t="shared" si="2"/>
        <v/>
      </c>
    </row>
    <row r="169" spans="1:4" x14ac:dyDescent="0.25">
      <c r="A169" s="12">
        <v>317</v>
      </c>
      <c r="B169" s="5">
        <v>-156.66803993351641</v>
      </c>
      <c r="C169">
        <v>168</v>
      </c>
      <c r="D169" t="str">
        <f t="shared" si="2"/>
        <v/>
      </c>
    </row>
    <row r="170" spans="1:4" x14ac:dyDescent="0.25">
      <c r="A170" s="12">
        <v>349</v>
      </c>
      <c r="B170" s="5">
        <v>-161.50306087902572</v>
      </c>
      <c r="C170">
        <v>169</v>
      </c>
      <c r="D170" t="str">
        <f t="shared" si="2"/>
        <v/>
      </c>
    </row>
    <row r="171" spans="1:4" x14ac:dyDescent="0.25">
      <c r="A171" s="12">
        <v>480</v>
      </c>
      <c r="B171" s="5">
        <v>-167.79998165580764</v>
      </c>
      <c r="C171">
        <v>170</v>
      </c>
      <c r="D171" t="str">
        <f t="shared" si="2"/>
        <v/>
      </c>
    </row>
    <row r="172" spans="1:4" x14ac:dyDescent="0.25">
      <c r="A172" s="12">
        <v>163</v>
      </c>
      <c r="B172" s="5">
        <v>-180.41008200048236</v>
      </c>
      <c r="C172">
        <v>171</v>
      </c>
      <c r="D172" t="str">
        <f t="shared" si="2"/>
        <v/>
      </c>
    </row>
    <row r="173" spans="1:4" x14ac:dyDescent="0.25">
      <c r="A173" s="12">
        <v>116</v>
      </c>
      <c r="B173" s="5">
        <v>-192.79828352502955</v>
      </c>
      <c r="C173">
        <v>172</v>
      </c>
      <c r="D173" t="str">
        <f t="shared" si="2"/>
        <v/>
      </c>
    </row>
    <row r="174" spans="1:4" x14ac:dyDescent="0.25">
      <c r="A174" s="12">
        <v>389</v>
      </c>
      <c r="B174" s="5">
        <v>-213.00788015729631</v>
      </c>
      <c r="C174">
        <v>173</v>
      </c>
      <c r="D174" t="str">
        <f t="shared" si="2"/>
        <v/>
      </c>
    </row>
    <row r="175" spans="1:4" x14ac:dyDescent="0.25">
      <c r="A175" s="12">
        <v>359</v>
      </c>
      <c r="B175" s="5">
        <v>-219.009658660063</v>
      </c>
      <c r="C175">
        <v>174</v>
      </c>
      <c r="D175" t="str">
        <f t="shared" si="2"/>
        <v/>
      </c>
    </row>
    <row r="176" spans="1:4" x14ac:dyDescent="0.25">
      <c r="A176" s="12">
        <v>71</v>
      </c>
      <c r="B176" s="5">
        <v>-221.54426926715678</v>
      </c>
      <c r="C176">
        <v>175</v>
      </c>
      <c r="D176" t="str">
        <f t="shared" si="2"/>
        <v/>
      </c>
    </row>
    <row r="177" spans="1:4" x14ac:dyDescent="0.25">
      <c r="A177" s="12">
        <v>95</v>
      </c>
      <c r="B177" s="5">
        <v>-227.50149937064998</v>
      </c>
      <c r="C177">
        <v>176</v>
      </c>
      <c r="D177" t="str">
        <f t="shared" si="2"/>
        <v/>
      </c>
    </row>
    <row r="178" spans="1:4" x14ac:dyDescent="0.25">
      <c r="A178" s="12">
        <v>74</v>
      </c>
      <c r="B178" s="5">
        <v>-248.09154413807119</v>
      </c>
      <c r="C178">
        <v>177</v>
      </c>
      <c r="D178" t="str">
        <f t="shared" si="2"/>
        <v/>
      </c>
    </row>
    <row r="179" spans="1:4" x14ac:dyDescent="0.25">
      <c r="A179" s="12">
        <v>37</v>
      </c>
      <c r="B179" s="5">
        <v>-255.39893338730326</v>
      </c>
      <c r="C179">
        <v>178</v>
      </c>
      <c r="D179" t="str">
        <f t="shared" si="2"/>
        <v/>
      </c>
    </row>
    <row r="180" spans="1:4" x14ac:dyDescent="0.25">
      <c r="A180" s="12">
        <v>298</v>
      </c>
      <c r="B180" s="5">
        <v>-260.22572794808366</v>
      </c>
      <c r="C180">
        <v>179</v>
      </c>
      <c r="D180" t="str">
        <f t="shared" si="2"/>
        <v/>
      </c>
    </row>
    <row r="181" spans="1:4" x14ac:dyDescent="0.25">
      <c r="A181" s="12">
        <v>377</v>
      </c>
      <c r="B181" s="5">
        <v>-261.15042485893355</v>
      </c>
      <c r="C181">
        <v>180</v>
      </c>
      <c r="D181" t="str">
        <f t="shared" si="2"/>
        <v/>
      </c>
    </row>
    <row r="182" spans="1:4" x14ac:dyDescent="0.25">
      <c r="A182" s="12">
        <v>194</v>
      </c>
      <c r="B182" s="5">
        <v>-271.82709340524161</v>
      </c>
      <c r="C182">
        <v>181</v>
      </c>
      <c r="D182" t="str">
        <f t="shared" si="2"/>
        <v/>
      </c>
    </row>
    <row r="183" spans="1:4" x14ac:dyDescent="0.25">
      <c r="A183" s="12">
        <v>323</v>
      </c>
      <c r="B183" s="5">
        <v>-274.02611730339413</v>
      </c>
      <c r="C183">
        <v>182</v>
      </c>
      <c r="D183" t="str">
        <f t="shared" si="2"/>
        <v/>
      </c>
    </row>
    <row r="184" spans="1:4" x14ac:dyDescent="0.25">
      <c r="A184" s="12">
        <v>91</v>
      </c>
      <c r="B184" s="5">
        <v>-279.41846784920199</v>
      </c>
      <c r="C184">
        <v>183</v>
      </c>
      <c r="D184" t="str">
        <f t="shared" si="2"/>
        <v/>
      </c>
    </row>
    <row r="185" spans="1:4" x14ac:dyDescent="0.25">
      <c r="A185" s="12">
        <v>263</v>
      </c>
      <c r="B185" s="5">
        <v>-279.98146963100589</v>
      </c>
      <c r="C185">
        <v>184</v>
      </c>
      <c r="D185" t="str">
        <f t="shared" si="2"/>
        <v/>
      </c>
    </row>
    <row r="186" spans="1:4" x14ac:dyDescent="0.25">
      <c r="A186" s="12">
        <v>463</v>
      </c>
      <c r="B186" s="5">
        <v>-282.92886118048773</v>
      </c>
      <c r="C186">
        <v>185</v>
      </c>
      <c r="D186" t="str">
        <f t="shared" si="2"/>
        <v/>
      </c>
    </row>
    <row r="187" spans="1:4" x14ac:dyDescent="0.25">
      <c r="A187" s="12">
        <v>9</v>
      </c>
      <c r="B187" s="5">
        <v>-284.42755853870767</v>
      </c>
      <c r="C187">
        <v>186</v>
      </c>
      <c r="D187" t="str">
        <f t="shared" si="2"/>
        <v/>
      </c>
    </row>
    <row r="188" spans="1:4" x14ac:dyDescent="0.25">
      <c r="A188" s="12">
        <v>124</v>
      </c>
      <c r="B188" s="5">
        <v>-286.85549485648517</v>
      </c>
      <c r="C188">
        <v>187</v>
      </c>
      <c r="D188" t="str">
        <f t="shared" si="2"/>
        <v/>
      </c>
    </row>
    <row r="189" spans="1:4" x14ac:dyDescent="0.25">
      <c r="A189" s="12">
        <v>379</v>
      </c>
      <c r="B189" s="5">
        <v>-292.47725801910565</v>
      </c>
      <c r="C189">
        <v>188</v>
      </c>
      <c r="D189" t="str">
        <f t="shared" si="2"/>
        <v/>
      </c>
    </row>
    <row r="190" spans="1:4" x14ac:dyDescent="0.25">
      <c r="A190" s="12">
        <v>390</v>
      </c>
      <c r="B190" s="5">
        <v>-293.00513625013991</v>
      </c>
      <c r="C190">
        <v>189</v>
      </c>
      <c r="D190" t="str">
        <f t="shared" si="2"/>
        <v/>
      </c>
    </row>
    <row r="191" spans="1:4" x14ac:dyDescent="0.25">
      <c r="A191" s="12">
        <v>158</v>
      </c>
      <c r="B191" s="5">
        <v>-294.11748934167554</v>
      </c>
      <c r="C191">
        <v>190</v>
      </c>
      <c r="D191" t="str">
        <f t="shared" si="2"/>
        <v/>
      </c>
    </row>
    <row r="192" spans="1:4" x14ac:dyDescent="0.25">
      <c r="A192" s="12">
        <v>490</v>
      </c>
      <c r="B192" s="5">
        <v>-296.02510785753111</v>
      </c>
      <c r="C192">
        <v>191</v>
      </c>
      <c r="D192" t="str">
        <f t="shared" si="2"/>
        <v/>
      </c>
    </row>
    <row r="193" spans="1:4" x14ac:dyDescent="0.25">
      <c r="A193" s="12">
        <v>459</v>
      </c>
      <c r="B193" s="5">
        <v>-297.56497386428236</v>
      </c>
      <c r="C193">
        <v>192</v>
      </c>
      <c r="D193" t="str">
        <f t="shared" si="2"/>
        <v/>
      </c>
    </row>
    <row r="194" spans="1:4" x14ac:dyDescent="0.25">
      <c r="A194" s="12">
        <v>337</v>
      </c>
      <c r="B194" s="5">
        <v>-307.58914773553261</v>
      </c>
      <c r="C194">
        <v>193</v>
      </c>
      <c r="D194" t="str">
        <f t="shared" si="2"/>
        <v/>
      </c>
    </row>
    <row r="195" spans="1:4" x14ac:dyDescent="0.25">
      <c r="A195" s="12">
        <v>166</v>
      </c>
      <c r="B195" s="5">
        <v>-311.09305215763743</v>
      </c>
      <c r="C195">
        <v>194</v>
      </c>
      <c r="D195" t="str">
        <f t="shared" ref="D195:D258" si="3">IF(C195=$F$2,1,"")</f>
        <v/>
      </c>
    </row>
    <row r="196" spans="1:4" x14ac:dyDescent="0.25">
      <c r="A196" s="12">
        <v>143</v>
      </c>
      <c r="B196" s="5">
        <v>-312.85677305781428</v>
      </c>
      <c r="C196">
        <v>195</v>
      </c>
      <c r="D196" t="str">
        <f t="shared" si="3"/>
        <v/>
      </c>
    </row>
    <row r="197" spans="1:4" x14ac:dyDescent="0.25">
      <c r="A197" s="12">
        <v>149</v>
      </c>
      <c r="B197" s="5">
        <v>-313.08541668056569</v>
      </c>
      <c r="C197">
        <v>196</v>
      </c>
      <c r="D197" t="str">
        <f t="shared" si="3"/>
        <v/>
      </c>
    </row>
    <row r="198" spans="1:4" x14ac:dyDescent="0.25">
      <c r="A198" s="12">
        <v>162</v>
      </c>
      <c r="B198" s="5">
        <v>-334.70157982953242</v>
      </c>
      <c r="C198">
        <v>197</v>
      </c>
      <c r="D198" t="str">
        <f t="shared" si="3"/>
        <v/>
      </c>
    </row>
    <row r="199" spans="1:4" x14ac:dyDescent="0.25">
      <c r="A199" s="12">
        <v>268</v>
      </c>
      <c r="B199" s="5">
        <v>-343.80401109113154</v>
      </c>
      <c r="C199">
        <v>198</v>
      </c>
      <c r="D199" t="str">
        <f t="shared" si="3"/>
        <v/>
      </c>
    </row>
    <row r="200" spans="1:4" x14ac:dyDescent="0.25">
      <c r="A200" s="12">
        <v>400</v>
      </c>
      <c r="B200" s="5">
        <v>-344.52224689019204</v>
      </c>
      <c r="C200">
        <v>199</v>
      </c>
      <c r="D200" t="str">
        <f t="shared" si="3"/>
        <v/>
      </c>
    </row>
    <row r="201" spans="1:4" x14ac:dyDescent="0.25">
      <c r="A201" s="12">
        <v>103</v>
      </c>
      <c r="B201" s="5">
        <v>-350.31989176516072</v>
      </c>
      <c r="C201">
        <v>200</v>
      </c>
      <c r="D201" t="str">
        <f t="shared" si="3"/>
        <v/>
      </c>
    </row>
    <row r="202" spans="1:4" x14ac:dyDescent="0.25">
      <c r="A202" s="12">
        <v>62</v>
      </c>
      <c r="B202" s="5">
        <v>-363.04650277629844</v>
      </c>
      <c r="C202">
        <v>201</v>
      </c>
      <c r="D202" t="str">
        <f t="shared" si="3"/>
        <v/>
      </c>
    </row>
    <row r="203" spans="1:4" x14ac:dyDescent="0.25">
      <c r="A203" s="12">
        <v>329</v>
      </c>
      <c r="B203" s="5">
        <v>-368.42206931619876</v>
      </c>
      <c r="C203">
        <v>202</v>
      </c>
      <c r="D203" t="str">
        <f t="shared" si="3"/>
        <v/>
      </c>
    </row>
    <row r="204" spans="1:4" x14ac:dyDescent="0.25">
      <c r="A204" s="12">
        <v>153</v>
      </c>
      <c r="B204" s="5">
        <v>-379.30547548451432</v>
      </c>
      <c r="C204">
        <v>203</v>
      </c>
      <c r="D204" t="str">
        <f t="shared" si="3"/>
        <v/>
      </c>
    </row>
    <row r="205" spans="1:4" x14ac:dyDescent="0.25">
      <c r="A205" s="12">
        <v>403</v>
      </c>
      <c r="B205" s="5">
        <v>-385.10987131916772</v>
      </c>
      <c r="C205">
        <v>204</v>
      </c>
      <c r="D205" t="str">
        <f t="shared" si="3"/>
        <v/>
      </c>
    </row>
    <row r="206" spans="1:4" x14ac:dyDescent="0.25">
      <c r="A206" s="12">
        <v>185</v>
      </c>
      <c r="B206" s="5">
        <v>-394.49178122077865</v>
      </c>
      <c r="C206">
        <v>205</v>
      </c>
      <c r="D206" t="str">
        <f t="shared" si="3"/>
        <v/>
      </c>
    </row>
    <row r="207" spans="1:4" x14ac:dyDescent="0.25">
      <c r="A207" s="12">
        <v>406</v>
      </c>
      <c r="B207" s="5">
        <v>-403.4802223703955</v>
      </c>
      <c r="C207">
        <v>206</v>
      </c>
      <c r="D207" t="str">
        <f t="shared" si="3"/>
        <v/>
      </c>
    </row>
    <row r="208" spans="1:4" x14ac:dyDescent="0.25">
      <c r="A208" s="12">
        <v>94</v>
      </c>
      <c r="B208" s="5">
        <v>-418.98609617492184</v>
      </c>
      <c r="C208">
        <v>207</v>
      </c>
      <c r="D208" t="str">
        <f t="shared" si="3"/>
        <v/>
      </c>
    </row>
    <row r="209" spans="1:4" x14ac:dyDescent="0.25">
      <c r="A209" s="12">
        <v>205</v>
      </c>
      <c r="B209" s="5">
        <v>-422.18831145844888</v>
      </c>
      <c r="C209">
        <v>208</v>
      </c>
      <c r="D209" t="str">
        <f t="shared" si="3"/>
        <v/>
      </c>
    </row>
    <row r="210" spans="1:4" x14ac:dyDescent="0.25">
      <c r="A210" s="12">
        <v>233</v>
      </c>
      <c r="B210" s="5">
        <v>-425.17305624249275</v>
      </c>
      <c r="C210">
        <v>209</v>
      </c>
      <c r="D210" t="str">
        <f t="shared" si="3"/>
        <v/>
      </c>
    </row>
    <row r="211" spans="1:4" x14ac:dyDescent="0.25">
      <c r="A211" s="12">
        <v>88</v>
      </c>
      <c r="B211" s="5">
        <v>-431.74276217754232</v>
      </c>
      <c r="C211">
        <v>210</v>
      </c>
      <c r="D211" t="str">
        <f t="shared" si="3"/>
        <v/>
      </c>
    </row>
    <row r="212" spans="1:4" x14ac:dyDescent="0.25">
      <c r="A212" s="12">
        <v>382</v>
      </c>
      <c r="B212" s="5">
        <v>-445.79101989034825</v>
      </c>
      <c r="C212">
        <v>211</v>
      </c>
      <c r="D212" t="str">
        <f t="shared" si="3"/>
        <v/>
      </c>
    </row>
    <row r="213" spans="1:4" x14ac:dyDescent="0.25">
      <c r="A213" s="12">
        <v>182</v>
      </c>
      <c r="B213" s="5">
        <v>-446.39521628556395</v>
      </c>
      <c r="C213">
        <v>212</v>
      </c>
      <c r="D213" t="str">
        <f t="shared" si="3"/>
        <v/>
      </c>
    </row>
    <row r="214" spans="1:4" x14ac:dyDescent="0.25">
      <c r="A214" s="12">
        <v>40</v>
      </c>
      <c r="B214" s="5">
        <v>-459.22598560043843</v>
      </c>
      <c r="C214">
        <v>213</v>
      </c>
      <c r="D214" t="str">
        <f t="shared" si="3"/>
        <v/>
      </c>
    </row>
    <row r="215" spans="1:4" x14ac:dyDescent="0.25">
      <c r="A215" s="12">
        <v>495</v>
      </c>
      <c r="B215" s="5">
        <v>-472.87394091302849</v>
      </c>
      <c r="C215">
        <v>214</v>
      </c>
      <c r="D215" t="str">
        <f t="shared" si="3"/>
        <v/>
      </c>
    </row>
    <row r="216" spans="1:4" x14ac:dyDescent="0.25">
      <c r="A216" s="12">
        <v>31</v>
      </c>
      <c r="B216" s="5">
        <v>-482.42000325262052</v>
      </c>
      <c r="C216">
        <v>215</v>
      </c>
      <c r="D216" t="str">
        <f t="shared" si="3"/>
        <v/>
      </c>
    </row>
    <row r="217" spans="1:4" x14ac:dyDescent="0.25">
      <c r="A217" s="12">
        <v>277</v>
      </c>
      <c r="B217" s="5">
        <v>-484.84726118465187</v>
      </c>
      <c r="C217">
        <v>216</v>
      </c>
      <c r="D217" t="str">
        <f t="shared" si="3"/>
        <v/>
      </c>
    </row>
    <row r="218" spans="1:4" x14ac:dyDescent="0.25">
      <c r="A218" s="12">
        <v>3</v>
      </c>
      <c r="B218" s="5">
        <v>-490.93470086878369</v>
      </c>
      <c r="C218">
        <v>217</v>
      </c>
      <c r="D218" t="str">
        <f t="shared" si="3"/>
        <v/>
      </c>
    </row>
    <row r="219" spans="1:4" x14ac:dyDescent="0.25">
      <c r="A219" s="12">
        <v>42</v>
      </c>
      <c r="B219" s="5">
        <v>-492.8080048989068</v>
      </c>
      <c r="C219">
        <v>218</v>
      </c>
      <c r="D219" t="str">
        <f t="shared" si="3"/>
        <v/>
      </c>
    </row>
    <row r="220" spans="1:4" x14ac:dyDescent="0.25">
      <c r="A220" s="12">
        <v>102</v>
      </c>
      <c r="B220" s="5">
        <v>-493.4988193649624</v>
      </c>
      <c r="C220">
        <v>219</v>
      </c>
      <c r="D220" t="str">
        <f t="shared" si="3"/>
        <v/>
      </c>
    </row>
    <row r="221" spans="1:4" x14ac:dyDescent="0.25">
      <c r="A221" s="12">
        <v>178</v>
      </c>
      <c r="B221" s="5">
        <v>-495.9698616755486</v>
      </c>
      <c r="C221">
        <v>220</v>
      </c>
      <c r="D221" t="str">
        <f t="shared" si="3"/>
        <v/>
      </c>
    </row>
    <row r="222" spans="1:4" x14ac:dyDescent="0.25">
      <c r="A222" s="12">
        <v>210</v>
      </c>
      <c r="B222" s="5">
        <v>-498.75300947025244</v>
      </c>
      <c r="C222">
        <v>221</v>
      </c>
      <c r="D222" t="str">
        <f t="shared" si="3"/>
        <v/>
      </c>
    </row>
    <row r="223" spans="1:4" x14ac:dyDescent="0.25">
      <c r="A223" s="12">
        <v>187</v>
      </c>
      <c r="B223" s="5">
        <v>-503.61141827919346</v>
      </c>
      <c r="C223">
        <v>222</v>
      </c>
      <c r="D223" t="str">
        <f t="shared" si="3"/>
        <v/>
      </c>
    </row>
    <row r="224" spans="1:4" x14ac:dyDescent="0.25">
      <c r="A224" s="12">
        <v>139</v>
      </c>
      <c r="B224" s="5">
        <v>-505.43754030159471</v>
      </c>
      <c r="C224">
        <v>223</v>
      </c>
      <c r="D224" t="str">
        <f t="shared" si="3"/>
        <v/>
      </c>
    </row>
    <row r="225" spans="1:4" x14ac:dyDescent="0.25">
      <c r="A225" s="12">
        <v>48</v>
      </c>
      <c r="B225" s="5">
        <v>-510.35948652875959</v>
      </c>
      <c r="C225">
        <v>224</v>
      </c>
      <c r="D225" t="str">
        <f t="shared" si="3"/>
        <v/>
      </c>
    </row>
    <row r="226" spans="1:4" x14ac:dyDescent="0.25">
      <c r="A226" s="12">
        <v>260</v>
      </c>
      <c r="B226" s="5">
        <v>-524.77732418096275</v>
      </c>
      <c r="C226">
        <v>225</v>
      </c>
      <c r="D226" t="str">
        <f t="shared" si="3"/>
        <v/>
      </c>
    </row>
    <row r="227" spans="1:4" x14ac:dyDescent="0.25">
      <c r="A227" s="12">
        <v>395</v>
      </c>
      <c r="B227" s="5">
        <v>-546.87336113002675</v>
      </c>
      <c r="C227">
        <v>226</v>
      </c>
      <c r="D227" t="str">
        <f t="shared" si="3"/>
        <v/>
      </c>
    </row>
    <row r="228" spans="1:4" x14ac:dyDescent="0.25">
      <c r="A228" s="12">
        <v>152</v>
      </c>
      <c r="B228" s="5">
        <v>-547.90656354209932</v>
      </c>
      <c r="C228">
        <v>227</v>
      </c>
      <c r="D228" t="str">
        <f t="shared" si="3"/>
        <v/>
      </c>
    </row>
    <row r="229" spans="1:4" x14ac:dyDescent="0.25">
      <c r="A229" s="12">
        <v>381</v>
      </c>
      <c r="B229" s="5">
        <v>-549.009911776433</v>
      </c>
      <c r="C229">
        <v>228</v>
      </c>
      <c r="D229" t="str">
        <f t="shared" si="3"/>
        <v/>
      </c>
    </row>
    <row r="230" spans="1:4" x14ac:dyDescent="0.25">
      <c r="A230" s="12">
        <v>275</v>
      </c>
      <c r="B230" s="5">
        <v>-552.19743160512007</v>
      </c>
      <c r="C230">
        <v>229</v>
      </c>
      <c r="D230" t="str">
        <f t="shared" si="3"/>
        <v/>
      </c>
    </row>
    <row r="231" spans="1:4" x14ac:dyDescent="0.25">
      <c r="A231" s="12">
        <v>202</v>
      </c>
      <c r="B231" s="5">
        <v>-559.6890962603502</v>
      </c>
      <c r="C231">
        <v>230</v>
      </c>
      <c r="D231" t="str">
        <f t="shared" si="3"/>
        <v/>
      </c>
    </row>
    <row r="232" spans="1:4" x14ac:dyDescent="0.25">
      <c r="A232" s="12">
        <v>159</v>
      </c>
      <c r="B232" s="5">
        <v>-573.87331670642016</v>
      </c>
      <c r="C232">
        <v>231</v>
      </c>
      <c r="D232" t="str">
        <f t="shared" si="3"/>
        <v/>
      </c>
    </row>
    <row r="233" spans="1:4" x14ac:dyDescent="0.25">
      <c r="A233" s="12">
        <v>397</v>
      </c>
      <c r="B233" s="5">
        <v>-577.7262991294192</v>
      </c>
      <c r="C233">
        <v>232</v>
      </c>
      <c r="D233" t="str">
        <f t="shared" si="3"/>
        <v/>
      </c>
    </row>
    <row r="234" spans="1:4" x14ac:dyDescent="0.25">
      <c r="A234" s="12">
        <v>272</v>
      </c>
      <c r="B234" s="5">
        <v>-580.8169040868961</v>
      </c>
      <c r="C234">
        <v>233</v>
      </c>
      <c r="D234" t="str">
        <f t="shared" si="3"/>
        <v/>
      </c>
    </row>
    <row r="235" spans="1:4" x14ac:dyDescent="0.25">
      <c r="A235" s="12">
        <v>64</v>
      </c>
      <c r="B235" s="5">
        <v>-590.28410372533835</v>
      </c>
      <c r="C235">
        <v>234</v>
      </c>
      <c r="D235" t="str">
        <f t="shared" si="3"/>
        <v/>
      </c>
    </row>
    <row r="236" spans="1:4" x14ac:dyDescent="0.25">
      <c r="A236" s="12">
        <v>475</v>
      </c>
      <c r="B236" s="5">
        <v>-591.40722196468414</v>
      </c>
      <c r="C236">
        <v>235</v>
      </c>
      <c r="D236" t="str">
        <f t="shared" si="3"/>
        <v/>
      </c>
    </row>
    <row r="237" spans="1:4" x14ac:dyDescent="0.25">
      <c r="A237" s="12">
        <v>35</v>
      </c>
      <c r="B237" s="5">
        <v>-596.30065951940196</v>
      </c>
      <c r="C237">
        <v>236</v>
      </c>
      <c r="D237" t="str">
        <f t="shared" si="3"/>
        <v/>
      </c>
    </row>
    <row r="238" spans="1:4" x14ac:dyDescent="0.25">
      <c r="A238" s="12">
        <v>176</v>
      </c>
      <c r="B238" s="5">
        <v>-596.95269660023769</v>
      </c>
      <c r="C238">
        <v>237</v>
      </c>
      <c r="D238" t="str">
        <f t="shared" si="3"/>
        <v/>
      </c>
    </row>
    <row r="239" spans="1:4" x14ac:dyDescent="0.25">
      <c r="A239" s="12">
        <v>56</v>
      </c>
      <c r="B239" s="5">
        <v>-597.35201325707021</v>
      </c>
      <c r="C239">
        <v>238</v>
      </c>
      <c r="D239" t="str">
        <f t="shared" si="3"/>
        <v/>
      </c>
    </row>
    <row r="240" spans="1:4" x14ac:dyDescent="0.25">
      <c r="A240" s="12">
        <v>474</v>
      </c>
      <c r="B240" s="5">
        <v>-600.8963225466432</v>
      </c>
      <c r="C240">
        <v>239</v>
      </c>
      <c r="D240" t="str">
        <f t="shared" si="3"/>
        <v/>
      </c>
    </row>
    <row r="241" spans="1:4" x14ac:dyDescent="0.25">
      <c r="A241" s="12">
        <v>261</v>
      </c>
      <c r="B241" s="5">
        <v>-606.20120062364731</v>
      </c>
      <c r="C241">
        <v>240</v>
      </c>
      <c r="D241" t="str">
        <f t="shared" si="3"/>
        <v/>
      </c>
    </row>
    <row r="242" spans="1:4" x14ac:dyDescent="0.25">
      <c r="A242" s="12">
        <v>320</v>
      </c>
      <c r="B242" s="5">
        <v>-607.18301295892888</v>
      </c>
      <c r="C242">
        <v>241</v>
      </c>
      <c r="D242" t="str">
        <f t="shared" si="3"/>
        <v/>
      </c>
    </row>
    <row r="243" spans="1:4" x14ac:dyDescent="0.25">
      <c r="A243" s="12">
        <v>53</v>
      </c>
      <c r="B243" s="5">
        <v>-609.58837544797279</v>
      </c>
      <c r="C243">
        <v>242</v>
      </c>
      <c r="D243" t="str">
        <f t="shared" si="3"/>
        <v/>
      </c>
    </row>
    <row r="244" spans="1:4" x14ac:dyDescent="0.25">
      <c r="A244" s="12">
        <v>385</v>
      </c>
      <c r="B244" s="5">
        <v>-612.39873683238693</v>
      </c>
      <c r="C244">
        <v>243</v>
      </c>
      <c r="D244" t="str">
        <f t="shared" si="3"/>
        <v/>
      </c>
    </row>
    <row r="245" spans="1:4" x14ac:dyDescent="0.25">
      <c r="A245" s="12">
        <v>12</v>
      </c>
      <c r="B245" s="5">
        <v>-616.29790236043482</v>
      </c>
      <c r="C245">
        <v>244</v>
      </c>
      <c r="D245" t="str">
        <f t="shared" si="3"/>
        <v/>
      </c>
    </row>
    <row r="246" spans="1:4" x14ac:dyDescent="0.25">
      <c r="A246" s="12">
        <v>322</v>
      </c>
      <c r="B246" s="5">
        <v>-618.90790530222148</v>
      </c>
      <c r="C246">
        <v>245</v>
      </c>
      <c r="D246" t="str">
        <f t="shared" si="3"/>
        <v/>
      </c>
    </row>
    <row r="247" spans="1:4" x14ac:dyDescent="0.25">
      <c r="A247" s="12">
        <v>25</v>
      </c>
      <c r="B247" s="5">
        <v>-619.494330518879</v>
      </c>
      <c r="C247">
        <v>246</v>
      </c>
      <c r="D247" t="str">
        <f t="shared" si="3"/>
        <v/>
      </c>
    </row>
    <row r="248" spans="1:4" x14ac:dyDescent="0.25">
      <c r="A248" s="12">
        <v>200</v>
      </c>
      <c r="B248" s="5">
        <v>-622.55121965230501</v>
      </c>
      <c r="C248">
        <v>247</v>
      </c>
      <c r="D248" t="str">
        <f t="shared" si="3"/>
        <v/>
      </c>
    </row>
    <row r="249" spans="1:4" x14ac:dyDescent="0.25">
      <c r="A249" s="12">
        <v>416</v>
      </c>
      <c r="B249" s="5">
        <v>-629.04540625972732</v>
      </c>
      <c r="C249">
        <v>248</v>
      </c>
      <c r="D249" t="str">
        <f t="shared" si="3"/>
        <v/>
      </c>
    </row>
    <row r="250" spans="1:4" x14ac:dyDescent="0.25">
      <c r="A250" s="12">
        <v>351</v>
      </c>
      <c r="B250" s="5">
        <v>-634.44235147618019</v>
      </c>
      <c r="C250">
        <v>249</v>
      </c>
      <c r="D250" t="str">
        <f t="shared" si="3"/>
        <v/>
      </c>
    </row>
    <row r="251" spans="1:4" x14ac:dyDescent="0.25">
      <c r="A251" s="12">
        <v>7</v>
      </c>
      <c r="B251" s="5">
        <v>-639.90943715546746</v>
      </c>
      <c r="C251">
        <v>250</v>
      </c>
      <c r="D251" t="str">
        <f t="shared" si="3"/>
        <v/>
      </c>
    </row>
    <row r="252" spans="1:4" x14ac:dyDescent="0.25">
      <c r="A252" s="12">
        <v>212</v>
      </c>
      <c r="B252" s="5">
        <v>-652.63851804475416</v>
      </c>
      <c r="C252">
        <v>251</v>
      </c>
      <c r="D252" t="str">
        <f t="shared" si="3"/>
        <v/>
      </c>
    </row>
    <row r="253" spans="1:4" x14ac:dyDescent="0.25">
      <c r="A253" s="12">
        <v>13</v>
      </c>
      <c r="B253" s="5">
        <v>-657.27666875569412</v>
      </c>
      <c r="C253">
        <v>252</v>
      </c>
      <c r="D253" t="str">
        <f t="shared" si="3"/>
        <v/>
      </c>
    </row>
    <row r="254" spans="1:4" x14ac:dyDescent="0.25">
      <c r="A254" s="12">
        <v>70</v>
      </c>
      <c r="B254" s="5">
        <v>-660.74456321464095</v>
      </c>
      <c r="C254">
        <v>253</v>
      </c>
      <c r="D254" t="str">
        <f t="shared" si="3"/>
        <v/>
      </c>
    </row>
    <row r="255" spans="1:4" x14ac:dyDescent="0.25">
      <c r="A255" s="12">
        <v>16</v>
      </c>
      <c r="B255" s="5">
        <v>-667.45595311241777</v>
      </c>
      <c r="C255">
        <v>254</v>
      </c>
      <c r="D255" t="str">
        <f t="shared" si="3"/>
        <v/>
      </c>
    </row>
    <row r="256" spans="1:4" x14ac:dyDescent="0.25">
      <c r="A256" s="12">
        <v>461</v>
      </c>
      <c r="B256" s="5">
        <v>-677.05121034222975</v>
      </c>
      <c r="C256">
        <v>255</v>
      </c>
      <c r="D256" t="str">
        <f t="shared" si="3"/>
        <v/>
      </c>
    </row>
    <row r="257" spans="1:4" x14ac:dyDescent="0.25">
      <c r="A257" s="12">
        <v>307</v>
      </c>
      <c r="B257" s="5">
        <v>-681.80820708399551</v>
      </c>
      <c r="C257">
        <v>256</v>
      </c>
      <c r="D257" t="str">
        <f t="shared" si="3"/>
        <v/>
      </c>
    </row>
    <row r="258" spans="1:4" x14ac:dyDescent="0.25">
      <c r="A258" s="12">
        <v>330</v>
      </c>
      <c r="B258" s="5">
        <v>-712.71619908038701</v>
      </c>
      <c r="C258">
        <v>257</v>
      </c>
      <c r="D258" t="str">
        <f t="shared" si="3"/>
        <v/>
      </c>
    </row>
    <row r="259" spans="1:4" x14ac:dyDescent="0.25">
      <c r="A259" s="12">
        <v>341</v>
      </c>
      <c r="B259" s="5">
        <v>-717.26357749794988</v>
      </c>
      <c r="C259">
        <v>258</v>
      </c>
      <c r="D259" t="str">
        <f t="shared" ref="D259:D322" si="4">IF(C259=$F$2,1,"")</f>
        <v/>
      </c>
    </row>
    <row r="260" spans="1:4" x14ac:dyDescent="0.25">
      <c r="A260" s="12">
        <v>125</v>
      </c>
      <c r="B260" s="5">
        <v>-720.87667897286883</v>
      </c>
      <c r="C260">
        <v>259</v>
      </c>
      <c r="D260" t="str">
        <f t="shared" si="4"/>
        <v/>
      </c>
    </row>
    <row r="261" spans="1:4" x14ac:dyDescent="0.25">
      <c r="A261" s="12">
        <v>318</v>
      </c>
      <c r="B261" s="5">
        <v>-722.0240129716185</v>
      </c>
      <c r="C261">
        <v>260</v>
      </c>
      <c r="D261" t="str">
        <f t="shared" si="4"/>
        <v/>
      </c>
    </row>
    <row r="262" spans="1:4" x14ac:dyDescent="0.25">
      <c r="A262" s="12">
        <v>177</v>
      </c>
      <c r="B262" s="5">
        <v>-725.01230237470008</v>
      </c>
      <c r="C262">
        <v>261</v>
      </c>
      <c r="D262" t="str">
        <f t="shared" si="4"/>
        <v/>
      </c>
    </row>
    <row r="263" spans="1:4" x14ac:dyDescent="0.25">
      <c r="A263" s="12">
        <v>26</v>
      </c>
      <c r="B263" s="5">
        <v>-725.66397269981826</v>
      </c>
      <c r="C263">
        <v>262</v>
      </c>
      <c r="D263" t="str">
        <f t="shared" si="4"/>
        <v/>
      </c>
    </row>
    <row r="264" spans="1:4" x14ac:dyDescent="0.25">
      <c r="A264" s="12">
        <v>36</v>
      </c>
      <c r="B264" s="5">
        <v>-733.85211920135771</v>
      </c>
      <c r="C264">
        <v>263</v>
      </c>
      <c r="D264" t="str">
        <f t="shared" si="4"/>
        <v/>
      </c>
    </row>
    <row r="265" spans="1:4" x14ac:dyDescent="0.25">
      <c r="A265" s="12">
        <v>228</v>
      </c>
      <c r="B265" s="5">
        <v>-733.96224397666083</v>
      </c>
      <c r="C265">
        <v>264</v>
      </c>
      <c r="D265" t="str">
        <f t="shared" si="4"/>
        <v/>
      </c>
    </row>
    <row r="266" spans="1:4" x14ac:dyDescent="0.25">
      <c r="A266" s="12">
        <v>258</v>
      </c>
      <c r="B266" s="5">
        <v>-745.71689797458384</v>
      </c>
      <c r="C266">
        <v>265</v>
      </c>
      <c r="D266" t="str">
        <f t="shared" si="4"/>
        <v/>
      </c>
    </row>
    <row r="267" spans="1:4" x14ac:dyDescent="0.25">
      <c r="A267" s="12">
        <v>136</v>
      </c>
      <c r="B267" s="5">
        <v>-747.12567780815152</v>
      </c>
      <c r="C267">
        <v>266</v>
      </c>
      <c r="D267" t="str">
        <f t="shared" si="4"/>
        <v/>
      </c>
    </row>
    <row r="268" spans="1:4" x14ac:dyDescent="0.25">
      <c r="A268" s="12">
        <v>362</v>
      </c>
      <c r="B268" s="5">
        <v>-747.68352264479472</v>
      </c>
      <c r="C268">
        <v>267</v>
      </c>
      <c r="D268" t="str">
        <f t="shared" si="4"/>
        <v/>
      </c>
    </row>
    <row r="269" spans="1:4" x14ac:dyDescent="0.25">
      <c r="A269" s="12">
        <v>347</v>
      </c>
      <c r="B269" s="5">
        <v>-760.71395419129112</v>
      </c>
      <c r="C269">
        <v>268</v>
      </c>
      <c r="D269" t="str">
        <f t="shared" si="4"/>
        <v/>
      </c>
    </row>
    <row r="270" spans="1:4" x14ac:dyDescent="0.25">
      <c r="A270" s="12">
        <v>353</v>
      </c>
      <c r="B270" s="5">
        <v>-769.79827678816218</v>
      </c>
      <c r="C270">
        <v>269</v>
      </c>
      <c r="D270" t="str">
        <f t="shared" si="4"/>
        <v/>
      </c>
    </row>
    <row r="271" spans="1:4" x14ac:dyDescent="0.25">
      <c r="A271" s="12">
        <v>264</v>
      </c>
      <c r="B271" s="5">
        <v>-772.198128040749</v>
      </c>
      <c r="C271">
        <v>270</v>
      </c>
      <c r="D271" t="str">
        <f t="shared" si="4"/>
        <v/>
      </c>
    </row>
    <row r="272" spans="1:4" x14ac:dyDescent="0.25">
      <c r="A272" s="12">
        <v>80</v>
      </c>
      <c r="B272" s="5">
        <v>-779.3110353460288</v>
      </c>
      <c r="C272">
        <v>271</v>
      </c>
      <c r="D272" t="str">
        <f t="shared" si="4"/>
        <v/>
      </c>
    </row>
    <row r="273" spans="1:4" x14ac:dyDescent="0.25">
      <c r="A273" s="12">
        <v>84</v>
      </c>
      <c r="B273" s="5">
        <v>-780.79779481909645</v>
      </c>
      <c r="C273">
        <v>272</v>
      </c>
      <c r="D273" t="str">
        <f t="shared" si="4"/>
        <v/>
      </c>
    </row>
    <row r="274" spans="1:4" x14ac:dyDescent="0.25">
      <c r="A274" s="12">
        <v>242</v>
      </c>
      <c r="B274" s="5">
        <v>-783.77109684768948</v>
      </c>
      <c r="C274">
        <v>273</v>
      </c>
      <c r="D274" t="str">
        <f t="shared" si="4"/>
        <v/>
      </c>
    </row>
    <row r="275" spans="1:4" x14ac:dyDescent="0.25">
      <c r="A275" s="12">
        <v>405</v>
      </c>
      <c r="B275" s="5">
        <v>-790.5720957738522</v>
      </c>
      <c r="C275">
        <v>274</v>
      </c>
      <c r="D275" t="str">
        <f t="shared" si="4"/>
        <v/>
      </c>
    </row>
    <row r="276" spans="1:4" x14ac:dyDescent="0.25">
      <c r="A276" s="12">
        <v>8</v>
      </c>
      <c r="B276" s="5">
        <v>-796.47545262779022</v>
      </c>
      <c r="C276">
        <v>275</v>
      </c>
      <c r="D276" t="str">
        <f t="shared" si="4"/>
        <v/>
      </c>
    </row>
    <row r="277" spans="1:4" x14ac:dyDescent="0.25">
      <c r="A277" s="12">
        <v>181</v>
      </c>
      <c r="B277" s="5">
        <v>-799.59540712073067</v>
      </c>
      <c r="C277">
        <v>276</v>
      </c>
      <c r="D277" t="str">
        <f t="shared" si="4"/>
        <v/>
      </c>
    </row>
    <row r="278" spans="1:4" x14ac:dyDescent="0.25">
      <c r="A278" s="12">
        <v>51</v>
      </c>
      <c r="B278" s="5">
        <v>-799.76671502148383</v>
      </c>
      <c r="C278">
        <v>277</v>
      </c>
      <c r="D278" t="str">
        <f t="shared" si="4"/>
        <v/>
      </c>
    </row>
    <row r="279" spans="1:4" x14ac:dyDescent="0.25">
      <c r="A279" s="12">
        <v>98</v>
      </c>
      <c r="B279" s="5">
        <v>-806.74703270413738</v>
      </c>
      <c r="C279">
        <v>278</v>
      </c>
      <c r="D279" t="str">
        <f t="shared" si="4"/>
        <v/>
      </c>
    </row>
    <row r="280" spans="1:4" x14ac:dyDescent="0.25">
      <c r="A280" s="12">
        <v>24</v>
      </c>
      <c r="B280" s="5">
        <v>-810.60391519177938</v>
      </c>
      <c r="C280">
        <v>279</v>
      </c>
      <c r="D280" t="str">
        <f t="shared" si="4"/>
        <v/>
      </c>
    </row>
    <row r="281" spans="1:4" x14ac:dyDescent="0.25">
      <c r="A281" s="12">
        <v>402</v>
      </c>
      <c r="B281" s="5">
        <v>-817.34083103623561</v>
      </c>
      <c r="C281">
        <v>280</v>
      </c>
      <c r="D281" t="str">
        <f t="shared" si="4"/>
        <v/>
      </c>
    </row>
    <row r="282" spans="1:4" x14ac:dyDescent="0.25">
      <c r="A282" s="12">
        <v>419</v>
      </c>
      <c r="B282" s="5">
        <v>-818.62596923387173</v>
      </c>
      <c r="C282">
        <v>281</v>
      </c>
      <c r="D282" t="str">
        <f t="shared" si="4"/>
        <v/>
      </c>
    </row>
    <row r="283" spans="1:4" x14ac:dyDescent="0.25">
      <c r="A283" s="12">
        <v>244</v>
      </c>
      <c r="B283" s="5">
        <v>-831.16880461780966</v>
      </c>
      <c r="C283">
        <v>282</v>
      </c>
      <c r="D283" t="str">
        <f t="shared" si="4"/>
        <v/>
      </c>
    </row>
    <row r="284" spans="1:4" x14ac:dyDescent="0.25">
      <c r="A284" s="12">
        <v>380</v>
      </c>
      <c r="B284" s="5">
        <v>-831.70567492533883</v>
      </c>
      <c r="C284">
        <v>283</v>
      </c>
      <c r="D284" t="str">
        <f t="shared" si="4"/>
        <v/>
      </c>
    </row>
    <row r="285" spans="1:4" x14ac:dyDescent="0.25">
      <c r="A285" s="12">
        <v>104</v>
      </c>
      <c r="B285" s="5">
        <v>-843.24651035042189</v>
      </c>
      <c r="C285">
        <v>284</v>
      </c>
      <c r="D285" t="str">
        <f t="shared" si="4"/>
        <v/>
      </c>
    </row>
    <row r="286" spans="1:4" x14ac:dyDescent="0.25">
      <c r="A286" s="12">
        <v>118</v>
      </c>
      <c r="B286" s="5">
        <v>-861.85713625337667</v>
      </c>
      <c r="C286">
        <v>285</v>
      </c>
      <c r="D286" t="str">
        <f t="shared" si="4"/>
        <v/>
      </c>
    </row>
    <row r="287" spans="1:4" x14ac:dyDescent="0.25">
      <c r="A287" s="12">
        <v>386</v>
      </c>
      <c r="B287" s="5">
        <v>-863.14498631367314</v>
      </c>
      <c r="C287">
        <v>286</v>
      </c>
      <c r="D287" t="str">
        <f t="shared" si="4"/>
        <v/>
      </c>
    </row>
    <row r="288" spans="1:4" x14ac:dyDescent="0.25">
      <c r="A288" s="12">
        <v>430</v>
      </c>
      <c r="B288" s="5">
        <v>-864.21359017536452</v>
      </c>
      <c r="C288">
        <v>287</v>
      </c>
      <c r="D288" t="str">
        <f t="shared" si="4"/>
        <v/>
      </c>
    </row>
    <row r="289" spans="1:4" x14ac:dyDescent="0.25">
      <c r="A289" s="12">
        <v>107</v>
      </c>
      <c r="B289" s="5">
        <v>-872.95585255326296</v>
      </c>
      <c r="C289">
        <v>288</v>
      </c>
      <c r="D289" t="str">
        <f t="shared" si="4"/>
        <v/>
      </c>
    </row>
    <row r="290" spans="1:4" x14ac:dyDescent="0.25">
      <c r="A290" s="12">
        <v>437</v>
      </c>
      <c r="B290" s="5">
        <v>-888.09758038079599</v>
      </c>
      <c r="C290">
        <v>289</v>
      </c>
      <c r="D290" t="str">
        <f t="shared" si="4"/>
        <v/>
      </c>
    </row>
    <row r="291" spans="1:4" x14ac:dyDescent="0.25">
      <c r="A291" s="12">
        <v>270</v>
      </c>
      <c r="B291" s="5">
        <v>-891.98104296635574</v>
      </c>
      <c r="C291">
        <v>290</v>
      </c>
      <c r="D291" t="str">
        <f t="shared" si="4"/>
        <v/>
      </c>
    </row>
    <row r="292" spans="1:4" x14ac:dyDescent="0.25">
      <c r="A292" s="12">
        <v>179</v>
      </c>
      <c r="B292" s="5">
        <v>-896.14746678760275</v>
      </c>
      <c r="C292">
        <v>291</v>
      </c>
      <c r="D292" t="str">
        <f t="shared" si="4"/>
        <v/>
      </c>
    </row>
    <row r="293" spans="1:4" x14ac:dyDescent="0.25">
      <c r="A293" s="12">
        <v>316</v>
      </c>
      <c r="B293" s="5">
        <v>-903.70453820793773</v>
      </c>
      <c r="C293">
        <v>292</v>
      </c>
      <c r="D293" t="str">
        <f t="shared" si="4"/>
        <v/>
      </c>
    </row>
    <row r="294" spans="1:4" x14ac:dyDescent="0.25">
      <c r="A294" s="12">
        <v>423</v>
      </c>
      <c r="B294" s="5">
        <v>-907.48005569278757</v>
      </c>
      <c r="C294">
        <v>293</v>
      </c>
      <c r="D294" t="str">
        <f t="shared" si="4"/>
        <v/>
      </c>
    </row>
    <row r="295" spans="1:4" x14ac:dyDescent="0.25">
      <c r="A295" s="12">
        <v>82</v>
      </c>
      <c r="B295" s="5">
        <v>-916.03875348561269</v>
      </c>
      <c r="C295">
        <v>294</v>
      </c>
      <c r="D295" t="str">
        <f t="shared" si="4"/>
        <v/>
      </c>
    </row>
    <row r="296" spans="1:4" x14ac:dyDescent="0.25">
      <c r="A296" s="12">
        <v>451</v>
      </c>
      <c r="B296" s="5">
        <v>-939.04277718571393</v>
      </c>
      <c r="C296">
        <v>295</v>
      </c>
      <c r="D296" t="str">
        <f t="shared" si="4"/>
        <v/>
      </c>
    </row>
    <row r="297" spans="1:4" x14ac:dyDescent="0.25">
      <c r="A297" s="12">
        <v>425</v>
      </c>
      <c r="B297" s="5">
        <v>-939.12795123985416</v>
      </c>
      <c r="C297">
        <v>296</v>
      </c>
      <c r="D297" t="str">
        <f t="shared" si="4"/>
        <v/>
      </c>
    </row>
    <row r="298" spans="1:4" x14ac:dyDescent="0.25">
      <c r="A298" s="12">
        <v>156</v>
      </c>
      <c r="B298" s="5">
        <v>-943.37247154695069</v>
      </c>
      <c r="C298">
        <v>297</v>
      </c>
      <c r="D298" t="str">
        <f t="shared" si="4"/>
        <v/>
      </c>
    </row>
    <row r="299" spans="1:4" x14ac:dyDescent="0.25">
      <c r="A299" s="12">
        <v>49</v>
      </c>
      <c r="B299" s="5">
        <v>-943.38128731543111</v>
      </c>
      <c r="C299">
        <v>298</v>
      </c>
      <c r="D299" t="str">
        <f t="shared" si="4"/>
        <v/>
      </c>
    </row>
    <row r="300" spans="1:4" x14ac:dyDescent="0.25">
      <c r="A300" s="12">
        <v>432</v>
      </c>
      <c r="B300" s="5">
        <v>-945.62216799640737</v>
      </c>
      <c r="C300">
        <v>299</v>
      </c>
      <c r="D300" t="str">
        <f t="shared" si="4"/>
        <v/>
      </c>
    </row>
    <row r="301" spans="1:4" x14ac:dyDescent="0.25">
      <c r="A301" s="12">
        <v>409</v>
      </c>
      <c r="B301" s="5">
        <v>-950.71030747434997</v>
      </c>
      <c r="C301">
        <v>300</v>
      </c>
      <c r="D301" t="str">
        <f t="shared" si="4"/>
        <v/>
      </c>
    </row>
    <row r="302" spans="1:4" x14ac:dyDescent="0.25">
      <c r="A302" s="12">
        <v>10</v>
      </c>
      <c r="B302" s="5">
        <v>-954.28119361466815</v>
      </c>
      <c r="C302">
        <v>301</v>
      </c>
      <c r="D302" t="str">
        <f t="shared" si="4"/>
        <v/>
      </c>
    </row>
    <row r="303" spans="1:4" x14ac:dyDescent="0.25">
      <c r="A303" s="12">
        <v>354</v>
      </c>
      <c r="B303" s="5">
        <v>-961.40583097883791</v>
      </c>
      <c r="C303">
        <v>302</v>
      </c>
      <c r="D303" t="str">
        <f t="shared" si="4"/>
        <v/>
      </c>
    </row>
    <row r="304" spans="1:4" x14ac:dyDescent="0.25">
      <c r="A304" s="12">
        <v>67</v>
      </c>
      <c r="B304" s="5">
        <v>-964.89012115950754</v>
      </c>
      <c r="C304">
        <v>303</v>
      </c>
      <c r="D304" t="str">
        <f t="shared" si="4"/>
        <v/>
      </c>
    </row>
    <row r="305" spans="1:4" x14ac:dyDescent="0.25">
      <c r="A305" s="12">
        <v>223</v>
      </c>
      <c r="B305" s="5">
        <v>-966.00911815201835</v>
      </c>
      <c r="C305">
        <v>304</v>
      </c>
      <c r="D305" t="str">
        <f t="shared" si="4"/>
        <v/>
      </c>
    </row>
    <row r="306" spans="1:4" x14ac:dyDescent="0.25">
      <c r="A306" s="12">
        <v>446</v>
      </c>
      <c r="B306" s="5">
        <v>-968.62293230054638</v>
      </c>
      <c r="C306">
        <v>305</v>
      </c>
      <c r="D306" t="str">
        <f t="shared" si="4"/>
        <v/>
      </c>
    </row>
    <row r="307" spans="1:4" x14ac:dyDescent="0.25">
      <c r="A307" s="12">
        <v>0</v>
      </c>
      <c r="B307" s="5">
        <v>-969.28944848580431</v>
      </c>
      <c r="C307">
        <v>306</v>
      </c>
      <c r="D307" t="str">
        <f t="shared" si="4"/>
        <v/>
      </c>
    </row>
    <row r="308" spans="1:4" x14ac:dyDescent="0.25">
      <c r="A308" s="12">
        <v>249</v>
      </c>
      <c r="B308" s="5">
        <v>-972.28924139711307</v>
      </c>
      <c r="C308">
        <v>307</v>
      </c>
      <c r="D308" t="str">
        <f t="shared" si="4"/>
        <v/>
      </c>
    </row>
    <row r="309" spans="1:4" x14ac:dyDescent="0.25">
      <c r="A309" s="12">
        <v>138</v>
      </c>
      <c r="B309" s="5">
        <v>-983.67373556711391</v>
      </c>
      <c r="C309">
        <v>308</v>
      </c>
      <c r="D309" t="str">
        <f t="shared" si="4"/>
        <v/>
      </c>
    </row>
    <row r="310" spans="1:4" x14ac:dyDescent="0.25">
      <c r="A310" s="12">
        <v>252</v>
      </c>
      <c r="B310" s="5">
        <v>-986.50390899578633</v>
      </c>
      <c r="C310">
        <v>309</v>
      </c>
      <c r="D310" t="str">
        <f t="shared" si="4"/>
        <v/>
      </c>
    </row>
    <row r="311" spans="1:4" x14ac:dyDescent="0.25">
      <c r="A311" s="12">
        <v>271</v>
      </c>
      <c r="B311" s="5">
        <v>-993.85997703654721</v>
      </c>
      <c r="C311">
        <v>310</v>
      </c>
      <c r="D311" t="str">
        <f t="shared" si="4"/>
        <v/>
      </c>
    </row>
    <row r="312" spans="1:4" x14ac:dyDescent="0.25">
      <c r="A312" s="12">
        <v>112</v>
      </c>
      <c r="B312" s="5">
        <v>-1004.6703655709643</v>
      </c>
      <c r="C312">
        <v>311</v>
      </c>
      <c r="D312" t="str">
        <f t="shared" si="4"/>
        <v/>
      </c>
    </row>
    <row r="313" spans="1:4" x14ac:dyDescent="0.25">
      <c r="A313" s="12">
        <v>173</v>
      </c>
      <c r="B313" s="5">
        <v>-1007.070939969075</v>
      </c>
      <c r="C313">
        <v>312</v>
      </c>
      <c r="D313" t="str">
        <f t="shared" si="4"/>
        <v/>
      </c>
    </row>
    <row r="314" spans="1:4" x14ac:dyDescent="0.25">
      <c r="A314" s="12">
        <v>294</v>
      </c>
      <c r="B314" s="5">
        <v>-1009.5068559475985</v>
      </c>
      <c r="C314">
        <v>313</v>
      </c>
      <c r="D314" t="str">
        <f t="shared" si="4"/>
        <v/>
      </c>
    </row>
    <row r="315" spans="1:4" x14ac:dyDescent="0.25">
      <c r="A315" s="12">
        <v>247</v>
      </c>
      <c r="B315" s="5">
        <v>-1022.4175098570777</v>
      </c>
      <c r="C315">
        <v>314</v>
      </c>
      <c r="D315" t="str">
        <f t="shared" si="4"/>
        <v/>
      </c>
    </row>
    <row r="316" spans="1:4" x14ac:dyDescent="0.25">
      <c r="A316" s="12">
        <v>57</v>
      </c>
      <c r="B316" s="5">
        <v>-1036.3649732750637</v>
      </c>
      <c r="C316">
        <v>315</v>
      </c>
      <c r="D316" t="str">
        <f t="shared" si="4"/>
        <v/>
      </c>
    </row>
    <row r="317" spans="1:4" x14ac:dyDescent="0.25">
      <c r="A317" s="12">
        <v>183</v>
      </c>
      <c r="B317" s="5">
        <v>-1038.1320233870574</v>
      </c>
      <c r="C317">
        <v>316</v>
      </c>
      <c r="D317" t="str">
        <f t="shared" si="4"/>
        <v/>
      </c>
    </row>
    <row r="318" spans="1:4" x14ac:dyDescent="0.25">
      <c r="A318" s="12">
        <v>121</v>
      </c>
      <c r="B318" s="5">
        <v>-1043.0299089740874</v>
      </c>
      <c r="C318">
        <v>317</v>
      </c>
      <c r="D318" t="str">
        <f t="shared" si="4"/>
        <v/>
      </c>
    </row>
    <row r="319" spans="1:4" x14ac:dyDescent="0.25">
      <c r="A319" s="12">
        <v>246</v>
      </c>
      <c r="B319" s="5">
        <v>-1056.0449348578404</v>
      </c>
      <c r="C319">
        <v>318</v>
      </c>
      <c r="D319" t="str">
        <f t="shared" si="4"/>
        <v/>
      </c>
    </row>
    <row r="320" spans="1:4" x14ac:dyDescent="0.25">
      <c r="A320" s="12">
        <v>421</v>
      </c>
      <c r="B320" s="5">
        <v>-1057.4513544602596</v>
      </c>
      <c r="C320">
        <v>319</v>
      </c>
      <c r="D320" t="str">
        <f t="shared" si="4"/>
        <v/>
      </c>
    </row>
    <row r="321" spans="1:4" x14ac:dyDescent="0.25">
      <c r="A321" s="12">
        <v>147</v>
      </c>
      <c r="B321" s="5">
        <v>-1059.7920546792084</v>
      </c>
      <c r="C321">
        <v>320</v>
      </c>
      <c r="D321" t="str">
        <f t="shared" si="4"/>
        <v/>
      </c>
    </row>
    <row r="322" spans="1:4" x14ac:dyDescent="0.25">
      <c r="A322" s="12">
        <v>169</v>
      </c>
      <c r="B322" s="5">
        <v>-1080.4409116550523</v>
      </c>
      <c r="C322">
        <v>321</v>
      </c>
      <c r="D322" t="str">
        <f t="shared" si="4"/>
        <v/>
      </c>
    </row>
    <row r="323" spans="1:4" x14ac:dyDescent="0.25">
      <c r="A323" s="12">
        <v>115</v>
      </c>
      <c r="B323" s="5">
        <v>-1095.179316492824</v>
      </c>
      <c r="C323">
        <v>322</v>
      </c>
      <c r="D323" t="str">
        <f t="shared" ref="D323:D386" si="5">IF(C323=$F$2,1,"")</f>
        <v/>
      </c>
    </row>
    <row r="324" spans="1:4" x14ac:dyDescent="0.25">
      <c r="A324" s="12">
        <v>473</v>
      </c>
      <c r="B324" s="5">
        <v>-1096.7201507197387</v>
      </c>
      <c r="C324">
        <v>323</v>
      </c>
      <c r="D324" t="str">
        <f t="shared" si="5"/>
        <v/>
      </c>
    </row>
    <row r="325" spans="1:4" x14ac:dyDescent="0.25">
      <c r="A325" s="12">
        <v>408</v>
      </c>
      <c r="B325" s="5">
        <v>-1115.4728474834483</v>
      </c>
      <c r="C325">
        <v>324</v>
      </c>
      <c r="D325" t="str">
        <f t="shared" si="5"/>
        <v/>
      </c>
    </row>
    <row r="326" spans="1:4" x14ac:dyDescent="0.25">
      <c r="A326" s="12">
        <v>481</v>
      </c>
      <c r="B326" s="5">
        <v>-1119.3020021832417</v>
      </c>
      <c r="C326">
        <v>325</v>
      </c>
      <c r="D326" t="str">
        <f t="shared" si="5"/>
        <v/>
      </c>
    </row>
    <row r="327" spans="1:4" x14ac:dyDescent="0.25">
      <c r="A327" s="12">
        <v>254</v>
      </c>
      <c r="B327" s="5">
        <v>-1119.3372334321975</v>
      </c>
      <c r="C327">
        <v>326</v>
      </c>
      <c r="D327" t="str">
        <f t="shared" si="5"/>
        <v/>
      </c>
    </row>
    <row r="328" spans="1:4" x14ac:dyDescent="0.25">
      <c r="A328" s="12">
        <v>324</v>
      </c>
      <c r="B328" s="5">
        <v>-1119.792367037051</v>
      </c>
      <c r="C328">
        <v>327</v>
      </c>
      <c r="D328" t="str">
        <f t="shared" si="5"/>
        <v/>
      </c>
    </row>
    <row r="329" spans="1:4" x14ac:dyDescent="0.25">
      <c r="A329" s="12">
        <v>52</v>
      </c>
      <c r="B329" s="5">
        <v>-1121.607600183881</v>
      </c>
      <c r="C329">
        <v>328</v>
      </c>
      <c r="D329" t="str">
        <f t="shared" si="5"/>
        <v/>
      </c>
    </row>
    <row r="330" spans="1:4" x14ac:dyDescent="0.25">
      <c r="A330" s="12">
        <v>128</v>
      </c>
      <c r="B330" s="5">
        <v>-1122.3530094952366</v>
      </c>
      <c r="C330">
        <v>329</v>
      </c>
      <c r="D330" t="str">
        <f t="shared" si="5"/>
        <v/>
      </c>
    </row>
    <row r="331" spans="1:4" x14ac:dyDescent="0.25">
      <c r="A331" s="12">
        <v>431</v>
      </c>
      <c r="B331" s="5">
        <v>-1123.5525310504891</v>
      </c>
      <c r="C331">
        <v>330</v>
      </c>
      <c r="D331" t="str">
        <f t="shared" si="5"/>
        <v/>
      </c>
    </row>
    <row r="332" spans="1:4" x14ac:dyDescent="0.25">
      <c r="A332" s="12">
        <v>117</v>
      </c>
      <c r="B332" s="5">
        <v>-1123.6965748943621</v>
      </c>
      <c r="C332">
        <v>331</v>
      </c>
      <c r="D332" t="str">
        <f t="shared" si="5"/>
        <v/>
      </c>
    </row>
    <row r="333" spans="1:4" x14ac:dyDescent="0.25">
      <c r="A333" s="12">
        <v>274</v>
      </c>
      <c r="B333" s="5">
        <v>-1144.1290093300922</v>
      </c>
      <c r="C333">
        <v>332</v>
      </c>
      <c r="D333" t="str">
        <f t="shared" si="5"/>
        <v/>
      </c>
    </row>
    <row r="334" spans="1:4" x14ac:dyDescent="0.25">
      <c r="A334" s="12">
        <v>358</v>
      </c>
      <c r="B334" s="5">
        <v>-1149.3966905147463</v>
      </c>
      <c r="C334">
        <v>333</v>
      </c>
      <c r="D334" t="str">
        <f t="shared" si="5"/>
        <v/>
      </c>
    </row>
    <row r="335" spans="1:4" x14ac:dyDescent="0.25">
      <c r="A335" s="12">
        <v>280</v>
      </c>
      <c r="B335" s="5">
        <v>-1165.8189592492563</v>
      </c>
      <c r="C335">
        <v>334</v>
      </c>
      <c r="D335" t="str">
        <f t="shared" si="5"/>
        <v/>
      </c>
    </row>
    <row r="336" spans="1:4" x14ac:dyDescent="0.25">
      <c r="A336" s="12">
        <v>453</v>
      </c>
      <c r="B336" s="5">
        <v>-1169.6002202897653</v>
      </c>
      <c r="C336">
        <v>335</v>
      </c>
      <c r="D336" t="str">
        <f t="shared" si="5"/>
        <v/>
      </c>
    </row>
    <row r="337" spans="1:4" x14ac:dyDescent="0.25">
      <c r="A337" s="12">
        <v>299</v>
      </c>
      <c r="B337" s="5">
        <v>-1175.3715724736903</v>
      </c>
      <c r="C337">
        <v>336</v>
      </c>
      <c r="D337" t="str">
        <f t="shared" si="5"/>
        <v/>
      </c>
    </row>
    <row r="338" spans="1:4" x14ac:dyDescent="0.25">
      <c r="A338" s="12">
        <v>14</v>
      </c>
      <c r="B338" s="5">
        <v>-1178.0104944819395</v>
      </c>
      <c r="C338">
        <v>337</v>
      </c>
      <c r="D338" t="str">
        <f t="shared" si="5"/>
        <v/>
      </c>
    </row>
    <row r="339" spans="1:4" x14ac:dyDescent="0.25">
      <c r="A339" s="12">
        <v>123</v>
      </c>
      <c r="B339" s="5">
        <v>-1179.7556852395355</v>
      </c>
      <c r="C339">
        <v>338</v>
      </c>
      <c r="D339" t="str">
        <f t="shared" si="5"/>
        <v/>
      </c>
    </row>
    <row r="340" spans="1:4" x14ac:dyDescent="0.25">
      <c r="A340" s="12">
        <v>266</v>
      </c>
      <c r="B340" s="5">
        <v>-1202.3891640087095</v>
      </c>
      <c r="C340">
        <v>339</v>
      </c>
      <c r="D340" t="str">
        <f t="shared" si="5"/>
        <v/>
      </c>
    </row>
    <row r="341" spans="1:4" x14ac:dyDescent="0.25">
      <c r="A341" s="12">
        <v>111</v>
      </c>
      <c r="B341" s="5">
        <v>-1202.4707148995512</v>
      </c>
      <c r="C341">
        <v>340</v>
      </c>
      <c r="D341" t="str">
        <f t="shared" si="5"/>
        <v/>
      </c>
    </row>
    <row r="342" spans="1:4" x14ac:dyDescent="0.25">
      <c r="A342" s="12">
        <v>412</v>
      </c>
      <c r="B342" s="5">
        <v>-1211.3904720208739</v>
      </c>
      <c r="C342">
        <v>341</v>
      </c>
      <c r="D342" t="str">
        <f t="shared" si="5"/>
        <v/>
      </c>
    </row>
    <row r="343" spans="1:4" x14ac:dyDescent="0.25">
      <c r="A343" s="12">
        <v>21</v>
      </c>
      <c r="B343" s="5">
        <v>-1217.8517466756093</v>
      </c>
      <c r="C343">
        <v>342</v>
      </c>
      <c r="D343" t="str">
        <f t="shared" si="5"/>
        <v/>
      </c>
    </row>
    <row r="344" spans="1:4" x14ac:dyDescent="0.25">
      <c r="A344" s="12">
        <v>345</v>
      </c>
      <c r="B344" s="5">
        <v>-1241.4949224997108</v>
      </c>
      <c r="C344">
        <v>343</v>
      </c>
      <c r="D344" t="str">
        <f t="shared" si="5"/>
        <v/>
      </c>
    </row>
    <row r="345" spans="1:4" x14ac:dyDescent="0.25">
      <c r="A345" s="12">
        <v>45</v>
      </c>
      <c r="B345" s="5">
        <v>-1242.6542246933532</v>
      </c>
      <c r="C345">
        <v>344</v>
      </c>
      <c r="D345" t="str">
        <f t="shared" si="5"/>
        <v/>
      </c>
    </row>
    <row r="346" spans="1:4" x14ac:dyDescent="0.25">
      <c r="A346" s="12">
        <v>499</v>
      </c>
      <c r="B346" s="5">
        <v>-1244.4955263004376</v>
      </c>
      <c r="C346">
        <v>345</v>
      </c>
      <c r="D346" t="str">
        <f t="shared" si="5"/>
        <v/>
      </c>
    </row>
    <row r="347" spans="1:4" x14ac:dyDescent="0.25">
      <c r="A347" s="12">
        <v>314</v>
      </c>
      <c r="B347" s="5">
        <v>-1249.7862164126927</v>
      </c>
      <c r="C347">
        <v>346</v>
      </c>
      <c r="D347" t="str">
        <f t="shared" si="5"/>
        <v/>
      </c>
    </row>
    <row r="348" spans="1:4" x14ac:dyDescent="0.25">
      <c r="A348" s="12">
        <v>477</v>
      </c>
      <c r="B348" s="5">
        <v>-1253.4184914435682</v>
      </c>
      <c r="C348">
        <v>347</v>
      </c>
      <c r="D348" t="str">
        <f t="shared" si="5"/>
        <v/>
      </c>
    </row>
    <row r="349" spans="1:4" x14ac:dyDescent="0.25">
      <c r="A349" s="12">
        <v>6</v>
      </c>
      <c r="B349" s="5">
        <v>-1256.2667868921999</v>
      </c>
      <c r="C349">
        <v>348</v>
      </c>
      <c r="D349" t="str">
        <f t="shared" si="5"/>
        <v/>
      </c>
    </row>
    <row r="350" spans="1:4" x14ac:dyDescent="0.25">
      <c r="A350" s="12">
        <v>29</v>
      </c>
      <c r="B350" s="5">
        <v>-1262.917433992312</v>
      </c>
      <c r="C350">
        <v>349</v>
      </c>
      <c r="D350" t="str">
        <f t="shared" si="5"/>
        <v/>
      </c>
    </row>
    <row r="351" spans="1:4" x14ac:dyDescent="0.25">
      <c r="A351" s="12">
        <v>155</v>
      </c>
      <c r="B351" s="5">
        <v>-1273.7502710140689</v>
      </c>
      <c r="C351">
        <v>350</v>
      </c>
      <c r="D351" t="str">
        <f t="shared" si="5"/>
        <v/>
      </c>
    </row>
    <row r="352" spans="1:4" x14ac:dyDescent="0.25">
      <c r="A352" s="12">
        <v>157</v>
      </c>
      <c r="B352" s="5">
        <v>-1275.8216908341856</v>
      </c>
      <c r="C352">
        <v>351</v>
      </c>
      <c r="D352" t="str">
        <f t="shared" si="5"/>
        <v/>
      </c>
    </row>
    <row r="353" spans="1:4" x14ac:dyDescent="0.25">
      <c r="A353" s="12">
        <v>411</v>
      </c>
      <c r="B353" s="5">
        <v>-1285.1514258125462</v>
      </c>
      <c r="C353">
        <v>352</v>
      </c>
      <c r="D353" t="str">
        <f t="shared" si="5"/>
        <v/>
      </c>
    </row>
    <row r="354" spans="1:4" x14ac:dyDescent="0.25">
      <c r="A354" s="12">
        <v>160</v>
      </c>
      <c r="B354" s="5">
        <v>-1286.7700237142417</v>
      </c>
      <c r="C354">
        <v>353</v>
      </c>
      <c r="D354" t="str">
        <f t="shared" si="5"/>
        <v/>
      </c>
    </row>
    <row r="355" spans="1:4" x14ac:dyDescent="0.25">
      <c r="A355" s="12">
        <v>433</v>
      </c>
      <c r="B355" s="5">
        <v>-1288.4928920479797</v>
      </c>
      <c r="C355">
        <v>354</v>
      </c>
      <c r="D355" t="str">
        <f t="shared" si="5"/>
        <v/>
      </c>
    </row>
    <row r="356" spans="1:4" x14ac:dyDescent="0.25">
      <c r="A356" s="12">
        <v>175</v>
      </c>
      <c r="B356" s="5">
        <v>-1293.7866096315993</v>
      </c>
      <c r="C356">
        <v>355</v>
      </c>
      <c r="D356" t="str">
        <f t="shared" si="5"/>
        <v/>
      </c>
    </row>
    <row r="357" spans="1:4" x14ac:dyDescent="0.25">
      <c r="A357" s="12">
        <v>273</v>
      </c>
      <c r="B357" s="5">
        <v>-1296.9078156514224</v>
      </c>
      <c r="C357">
        <v>356</v>
      </c>
      <c r="D357" t="str">
        <f t="shared" si="5"/>
        <v/>
      </c>
    </row>
    <row r="358" spans="1:4" x14ac:dyDescent="0.25">
      <c r="A358" s="12">
        <v>38</v>
      </c>
      <c r="B358" s="5">
        <v>-1304.8820685850951</v>
      </c>
      <c r="C358">
        <v>357</v>
      </c>
      <c r="D358" t="str">
        <f t="shared" si="5"/>
        <v/>
      </c>
    </row>
    <row r="359" spans="1:4" x14ac:dyDescent="0.25">
      <c r="A359" s="12">
        <v>439</v>
      </c>
      <c r="B359" s="5">
        <v>-1307.438481997764</v>
      </c>
      <c r="C359">
        <v>358</v>
      </c>
      <c r="D359" t="str">
        <f t="shared" si="5"/>
        <v/>
      </c>
    </row>
    <row r="360" spans="1:4" x14ac:dyDescent="0.25">
      <c r="A360" s="12">
        <v>65</v>
      </c>
      <c r="B360" s="5">
        <v>-1308.2244806195595</v>
      </c>
      <c r="C360">
        <v>359</v>
      </c>
      <c r="D360" t="str">
        <f t="shared" si="5"/>
        <v/>
      </c>
    </row>
    <row r="361" spans="1:4" x14ac:dyDescent="0.25">
      <c r="A361" s="12">
        <v>445</v>
      </c>
      <c r="B361" s="5">
        <v>-1310.0151892313661</v>
      </c>
      <c r="C361">
        <v>360</v>
      </c>
      <c r="D361" t="str">
        <f t="shared" si="5"/>
        <v/>
      </c>
    </row>
    <row r="362" spans="1:4" x14ac:dyDescent="0.25">
      <c r="A362" s="12">
        <v>469</v>
      </c>
      <c r="B362" s="5">
        <v>-1310.7257470373152</v>
      </c>
      <c r="C362">
        <v>361</v>
      </c>
      <c r="D362" t="str">
        <f t="shared" si="5"/>
        <v/>
      </c>
    </row>
    <row r="363" spans="1:4" x14ac:dyDescent="0.25">
      <c r="A363" s="12">
        <v>243</v>
      </c>
      <c r="B363" s="5">
        <v>-1310.9720436339558</v>
      </c>
      <c r="C363">
        <v>362</v>
      </c>
      <c r="D363" t="str">
        <f t="shared" si="5"/>
        <v/>
      </c>
    </row>
    <row r="364" spans="1:4" x14ac:dyDescent="0.25">
      <c r="A364" s="12">
        <v>315</v>
      </c>
      <c r="B364" s="5">
        <v>-1311.3994651988178</v>
      </c>
      <c r="C364">
        <v>363</v>
      </c>
      <c r="D364" t="str">
        <f t="shared" si="5"/>
        <v/>
      </c>
    </row>
    <row r="365" spans="1:4" x14ac:dyDescent="0.25">
      <c r="A365" s="12">
        <v>34</v>
      </c>
      <c r="B365" s="5">
        <v>-1324.3440522111996</v>
      </c>
      <c r="C365">
        <v>364</v>
      </c>
      <c r="D365" t="str">
        <f t="shared" si="5"/>
        <v/>
      </c>
    </row>
    <row r="366" spans="1:4" x14ac:dyDescent="0.25">
      <c r="A366" s="12">
        <v>410</v>
      </c>
      <c r="B366" s="5">
        <v>-1331.5076218350368</v>
      </c>
      <c r="C366">
        <v>365</v>
      </c>
      <c r="D366" t="str">
        <f t="shared" si="5"/>
        <v/>
      </c>
    </row>
    <row r="367" spans="1:4" x14ac:dyDescent="0.25">
      <c r="A367" s="12">
        <v>90</v>
      </c>
      <c r="B367" s="5">
        <v>-1332.9899278015218</v>
      </c>
      <c r="C367">
        <v>366</v>
      </c>
      <c r="D367" t="str">
        <f t="shared" si="5"/>
        <v/>
      </c>
    </row>
    <row r="368" spans="1:4" x14ac:dyDescent="0.25">
      <c r="A368" s="12">
        <v>214</v>
      </c>
      <c r="B368" s="5">
        <v>-1334.8160214856471</v>
      </c>
      <c r="C368">
        <v>367</v>
      </c>
      <c r="D368" t="str">
        <f t="shared" si="5"/>
        <v/>
      </c>
    </row>
    <row r="369" spans="1:4" x14ac:dyDescent="0.25">
      <c r="A369" s="12">
        <v>361</v>
      </c>
      <c r="B369" s="5">
        <v>-1339.3106726655387</v>
      </c>
      <c r="C369">
        <v>368</v>
      </c>
      <c r="D369" t="str">
        <f t="shared" si="5"/>
        <v/>
      </c>
    </row>
    <row r="370" spans="1:4" x14ac:dyDescent="0.25">
      <c r="A370" s="12">
        <v>387</v>
      </c>
      <c r="B370" s="5">
        <v>-1342.1592609553991</v>
      </c>
      <c r="C370">
        <v>369</v>
      </c>
      <c r="D370" t="str">
        <f t="shared" si="5"/>
        <v/>
      </c>
    </row>
    <row r="371" spans="1:4" x14ac:dyDescent="0.25">
      <c r="A371" s="12">
        <v>1</v>
      </c>
      <c r="B371" s="5">
        <v>-1343.4653913474031</v>
      </c>
      <c r="C371">
        <v>370</v>
      </c>
      <c r="D371" t="str">
        <f t="shared" si="5"/>
        <v/>
      </c>
    </row>
    <row r="372" spans="1:4" x14ac:dyDescent="0.25">
      <c r="A372" s="12">
        <v>101</v>
      </c>
      <c r="B372" s="5">
        <v>-1346.6816277923936</v>
      </c>
      <c r="C372">
        <v>371</v>
      </c>
      <c r="D372" t="str">
        <f t="shared" si="5"/>
        <v/>
      </c>
    </row>
    <row r="373" spans="1:4" x14ac:dyDescent="0.25">
      <c r="A373" s="12">
        <v>168</v>
      </c>
      <c r="B373" s="5">
        <v>-1348.2297385091151</v>
      </c>
      <c r="C373">
        <v>372</v>
      </c>
      <c r="D373" t="str">
        <f t="shared" si="5"/>
        <v/>
      </c>
    </row>
    <row r="374" spans="1:4" x14ac:dyDescent="0.25">
      <c r="A374" s="12">
        <v>44</v>
      </c>
      <c r="B374" s="5">
        <v>-1352.6396353111195</v>
      </c>
      <c r="C374">
        <v>373</v>
      </c>
      <c r="D374" t="str">
        <f t="shared" si="5"/>
        <v/>
      </c>
    </row>
    <row r="375" spans="1:4" x14ac:dyDescent="0.25">
      <c r="A375" s="12">
        <v>15</v>
      </c>
      <c r="B375" s="5">
        <v>-1355.8987057705308</v>
      </c>
      <c r="C375">
        <v>374</v>
      </c>
      <c r="D375" t="str">
        <f t="shared" si="5"/>
        <v/>
      </c>
    </row>
    <row r="376" spans="1:4" x14ac:dyDescent="0.25">
      <c r="A376" s="12">
        <v>455</v>
      </c>
      <c r="B376" s="5">
        <v>-1357.3944017338945</v>
      </c>
      <c r="C376">
        <v>375</v>
      </c>
      <c r="D376" t="str">
        <f t="shared" si="5"/>
        <v/>
      </c>
    </row>
    <row r="377" spans="1:4" x14ac:dyDescent="0.25">
      <c r="A377" s="12">
        <v>105</v>
      </c>
      <c r="B377" s="5">
        <v>-1360.3359204869412</v>
      </c>
      <c r="C377">
        <v>376</v>
      </c>
      <c r="D377" t="str">
        <f t="shared" si="5"/>
        <v/>
      </c>
    </row>
    <row r="378" spans="1:4" x14ac:dyDescent="0.25">
      <c r="A378" s="12">
        <v>259</v>
      </c>
      <c r="B378" s="5">
        <v>-1366.3052566273982</v>
      </c>
      <c r="C378">
        <v>377</v>
      </c>
      <c r="D378" t="str">
        <f t="shared" si="5"/>
        <v/>
      </c>
    </row>
    <row r="379" spans="1:4" x14ac:dyDescent="0.25">
      <c r="A379" s="12">
        <v>393</v>
      </c>
      <c r="B379" s="5">
        <v>-1375.8595845416276</v>
      </c>
      <c r="C379">
        <v>378</v>
      </c>
      <c r="D379" t="str">
        <f t="shared" si="5"/>
        <v/>
      </c>
    </row>
    <row r="380" spans="1:4" x14ac:dyDescent="0.25">
      <c r="A380" s="12">
        <v>60</v>
      </c>
      <c r="B380" s="5">
        <v>-1378.1450495729732</v>
      </c>
      <c r="C380">
        <v>379</v>
      </c>
      <c r="D380" t="str">
        <f t="shared" si="5"/>
        <v/>
      </c>
    </row>
    <row r="381" spans="1:4" x14ac:dyDescent="0.25">
      <c r="A381" s="12">
        <v>448</v>
      </c>
      <c r="B381" s="5">
        <v>-1378.2435408687888</v>
      </c>
      <c r="C381">
        <v>380</v>
      </c>
      <c r="D381" t="str">
        <f t="shared" si="5"/>
        <v/>
      </c>
    </row>
    <row r="382" spans="1:4" x14ac:dyDescent="0.25">
      <c r="A382" s="12">
        <v>83</v>
      </c>
      <c r="B382" s="5">
        <v>-1378.8432094095187</v>
      </c>
      <c r="C382">
        <v>381</v>
      </c>
      <c r="D382" t="str">
        <f t="shared" si="5"/>
        <v/>
      </c>
    </row>
    <row r="383" spans="1:4" x14ac:dyDescent="0.25">
      <c r="A383" s="12">
        <v>250</v>
      </c>
      <c r="B383" s="5">
        <v>-1381.2945860075706</v>
      </c>
      <c r="C383">
        <v>382</v>
      </c>
      <c r="D383" t="str">
        <f t="shared" si="5"/>
        <v/>
      </c>
    </row>
    <row r="384" spans="1:4" x14ac:dyDescent="0.25">
      <c r="A384" s="12">
        <v>231</v>
      </c>
      <c r="B384" s="5">
        <v>-1381.9309172489884</v>
      </c>
      <c r="C384">
        <v>383</v>
      </c>
      <c r="D384" t="str">
        <f t="shared" si="5"/>
        <v/>
      </c>
    </row>
    <row r="385" spans="1:4" x14ac:dyDescent="0.25">
      <c r="A385" s="12">
        <v>145</v>
      </c>
      <c r="B385" s="5">
        <v>-1384.2436684879794</v>
      </c>
      <c r="C385">
        <v>384</v>
      </c>
      <c r="D385" t="str">
        <f t="shared" si="5"/>
        <v/>
      </c>
    </row>
    <row r="386" spans="1:4" x14ac:dyDescent="0.25">
      <c r="A386" s="12">
        <v>5</v>
      </c>
      <c r="B386" s="5">
        <v>-1397.0039832287439</v>
      </c>
      <c r="C386">
        <v>385</v>
      </c>
      <c r="D386" t="str">
        <f t="shared" si="5"/>
        <v/>
      </c>
    </row>
    <row r="387" spans="1:4" x14ac:dyDescent="0.25">
      <c r="A387" s="12">
        <v>483</v>
      </c>
      <c r="B387" s="5">
        <v>-1421.1376146332477</v>
      </c>
      <c r="C387">
        <v>386</v>
      </c>
      <c r="D387" t="str">
        <f t="shared" ref="D387:D450" si="6">IF(C387=$F$2,1,"")</f>
        <v/>
      </c>
    </row>
    <row r="388" spans="1:4" x14ac:dyDescent="0.25">
      <c r="A388" s="12">
        <v>399</v>
      </c>
      <c r="B388" s="5">
        <v>-1434.5357462835527</v>
      </c>
      <c r="C388">
        <v>387</v>
      </c>
      <c r="D388" t="str">
        <f t="shared" si="6"/>
        <v/>
      </c>
    </row>
    <row r="389" spans="1:4" x14ac:dyDescent="0.25">
      <c r="A389" s="12">
        <v>18</v>
      </c>
      <c r="B389" s="5">
        <v>-1464.2071964617935</v>
      </c>
      <c r="C389">
        <v>388</v>
      </c>
      <c r="D389" t="str">
        <f t="shared" si="6"/>
        <v/>
      </c>
    </row>
    <row r="390" spans="1:4" x14ac:dyDescent="0.25">
      <c r="A390" s="12">
        <v>269</v>
      </c>
      <c r="B390" s="5">
        <v>-1468.056974669722</v>
      </c>
      <c r="C390">
        <v>389</v>
      </c>
      <c r="D390" t="str">
        <f t="shared" si="6"/>
        <v/>
      </c>
    </row>
    <row r="391" spans="1:4" x14ac:dyDescent="0.25">
      <c r="A391" s="12">
        <v>442</v>
      </c>
      <c r="B391" s="5">
        <v>-1497.4242438648944</v>
      </c>
      <c r="C391">
        <v>390</v>
      </c>
      <c r="D391" t="str">
        <f t="shared" si="6"/>
        <v/>
      </c>
    </row>
    <row r="392" spans="1:4" x14ac:dyDescent="0.25">
      <c r="A392" s="12">
        <v>420</v>
      </c>
      <c r="B392" s="5">
        <v>-1502.5310799543076</v>
      </c>
      <c r="C392">
        <v>391</v>
      </c>
      <c r="D392" t="str">
        <f t="shared" si="6"/>
        <v/>
      </c>
    </row>
    <row r="393" spans="1:4" x14ac:dyDescent="0.25">
      <c r="A393" s="12">
        <v>127</v>
      </c>
      <c r="B393" s="5">
        <v>-1508.0311370164709</v>
      </c>
      <c r="C393">
        <v>392</v>
      </c>
      <c r="D393" t="str">
        <f t="shared" si="6"/>
        <v/>
      </c>
    </row>
    <row r="394" spans="1:4" x14ac:dyDescent="0.25">
      <c r="A394" s="12">
        <v>17</v>
      </c>
      <c r="B394" s="5">
        <v>-1528.9244070608693</v>
      </c>
      <c r="C394">
        <v>393</v>
      </c>
      <c r="D394" t="str">
        <f t="shared" si="6"/>
        <v/>
      </c>
    </row>
    <row r="395" spans="1:4" x14ac:dyDescent="0.25">
      <c r="A395" s="12">
        <v>78</v>
      </c>
      <c r="B395" s="5">
        <v>-1529.9139554722642</v>
      </c>
      <c r="C395">
        <v>394</v>
      </c>
      <c r="D395" t="str">
        <f t="shared" si="6"/>
        <v/>
      </c>
    </row>
    <row r="396" spans="1:4" x14ac:dyDescent="0.25">
      <c r="A396" s="12">
        <v>326</v>
      </c>
      <c r="B396" s="5">
        <v>-1529.9945681164681</v>
      </c>
      <c r="C396">
        <v>395</v>
      </c>
      <c r="D396" t="str">
        <f t="shared" si="6"/>
        <v/>
      </c>
    </row>
    <row r="397" spans="1:4" x14ac:dyDescent="0.25">
      <c r="A397" s="12">
        <v>367</v>
      </c>
      <c r="B397" s="5">
        <v>-1537.8096213832614</v>
      </c>
      <c r="C397">
        <v>396</v>
      </c>
      <c r="D397" t="str">
        <f t="shared" si="6"/>
        <v/>
      </c>
    </row>
    <row r="398" spans="1:4" x14ac:dyDescent="0.25">
      <c r="A398" s="12">
        <v>284</v>
      </c>
      <c r="B398" s="5">
        <v>-1540.6568717097762</v>
      </c>
      <c r="C398">
        <v>397</v>
      </c>
      <c r="D398" t="str">
        <f t="shared" si="6"/>
        <v/>
      </c>
    </row>
    <row r="399" spans="1:4" x14ac:dyDescent="0.25">
      <c r="A399" s="12">
        <v>213</v>
      </c>
      <c r="B399" s="5">
        <v>-1548.1013167086858</v>
      </c>
      <c r="C399">
        <v>398</v>
      </c>
      <c r="D399" t="str">
        <f t="shared" si="6"/>
        <v/>
      </c>
    </row>
    <row r="400" spans="1:4" x14ac:dyDescent="0.25">
      <c r="A400" s="12">
        <v>309</v>
      </c>
      <c r="B400" s="5">
        <v>-1550.5073922396114</v>
      </c>
      <c r="C400">
        <v>399</v>
      </c>
      <c r="D400" t="str">
        <f t="shared" si="6"/>
        <v/>
      </c>
    </row>
    <row r="401" spans="1:4" x14ac:dyDescent="0.25">
      <c r="A401" s="12">
        <v>81</v>
      </c>
      <c r="B401" s="5">
        <v>-1574.445206733435</v>
      </c>
      <c r="C401">
        <v>400</v>
      </c>
      <c r="D401" t="str">
        <f t="shared" si="6"/>
        <v/>
      </c>
    </row>
    <row r="402" spans="1:4" x14ac:dyDescent="0.25">
      <c r="A402" s="12">
        <v>288</v>
      </c>
      <c r="B402" s="5">
        <v>-1624.0568962296602</v>
      </c>
      <c r="C402">
        <v>401</v>
      </c>
      <c r="D402" t="str">
        <f t="shared" si="6"/>
        <v/>
      </c>
    </row>
    <row r="403" spans="1:4" x14ac:dyDescent="0.25">
      <c r="A403" s="12">
        <v>245</v>
      </c>
      <c r="B403" s="5">
        <v>-1627.2250242136506</v>
      </c>
      <c r="C403">
        <v>402</v>
      </c>
      <c r="D403" t="str">
        <f t="shared" si="6"/>
        <v/>
      </c>
    </row>
    <row r="404" spans="1:4" x14ac:dyDescent="0.25">
      <c r="A404" s="12">
        <v>79</v>
      </c>
      <c r="B404" s="5">
        <v>-1630.5783544531951</v>
      </c>
      <c r="C404">
        <v>403</v>
      </c>
      <c r="D404" t="str">
        <f t="shared" si="6"/>
        <v/>
      </c>
    </row>
    <row r="405" spans="1:4" x14ac:dyDescent="0.25">
      <c r="A405" s="12">
        <v>186</v>
      </c>
      <c r="B405" s="5">
        <v>-1632.0931444068628</v>
      </c>
      <c r="C405">
        <v>404</v>
      </c>
      <c r="D405" t="str">
        <f t="shared" si="6"/>
        <v/>
      </c>
    </row>
    <row r="406" spans="1:4" x14ac:dyDescent="0.25">
      <c r="A406" s="12">
        <v>151</v>
      </c>
      <c r="B406" s="5">
        <v>-1644.5567682359688</v>
      </c>
      <c r="C406">
        <v>405</v>
      </c>
      <c r="D406" t="str">
        <f t="shared" si="6"/>
        <v/>
      </c>
    </row>
    <row r="407" spans="1:4" x14ac:dyDescent="0.25">
      <c r="A407" s="12">
        <v>197</v>
      </c>
      <c r="B407" s="5">
        <v>-1648.4277017306595</v>
      </c>
      <c r="C407">
        <v>406</v>
      </c>
      <c r="D407" t="str">
        <f t="shared" si="6"/>
        <v/>
      </c>
    </row>
    <row r="408" spans="1:4" x14ac:dyDescent="0.25">
      <c r="A408" s="12">
        <v>267</v>
      </c>
      <c r="B408" s="5">
        <v>-1653.3188408362621</v>
      </c>
      <c r="C408">
        <v>407</v>
      </c>
      <c r="D408" t="str">
        <f t="shared" si="6"/>
        <v/>
      </c>
    </row>
    <row r="409" spans="1:4" x14ac:dyDescent="0.25">
      <c r="A409" s="12">
        <v>211</v>
      </c>
      <c r="B409" s="5">
        <v>-1654.4943521835085</v>
      </c>
      <c r="C409">
        <v>408</v>
      </c>
      <c r="D409" t="str">
        <f t="shared" si="6"/>
        <v/>
      </c>
    </row>
    <row r="410" spans="1:4" x14ac:dyDescent="0.25">
      <c r="A410" s="12">
        <v>384</v>
      </c>
      <c r="B410" s="5">
        <v>-1656.2207543943077</v>
      </c>
      <c r="C410">
        <v>409</v>
      </c>
      <c r="D410" t="str">
        <f t="shared" si="6"/>
        <v/>
      </c>
    </row>
    <row r="411" spans="1:4" x14ac:dyDescent="0.25">
      <c r="A411" s="12">
        <v>28</v>
      </c>
      <c r="B411" s="5">
        <v>-1663.0417252582265</v>
      </c>
      <c r="C411">
        <v>410</v>
      </c>
      <c r="D411" t="str">
        <f t="shared" si="6"/>
        <v/>
      </c>
    </row>
    <row r="412" spans="1:4" x14ac:dyDescent="0.25">
      <c r="A412" s="12">
        <v>456</v>
      </c>
      <c r="B412" s="5">
        <v>-1664.646019959182</v>
      </c>
      <c r="C412">
        <v>411</v>
      </c>
      <c r="D412" t="str">
        <f t="shared" si="6"/>
        <v/>
      </c>
    </row>
    <row r="413" spans="1:4" x14ac:dyDescent="0.25">
      <c r="A413" s="12">
        <v>87</v>
      </c>
      <c r="B413" s="5">
        <v>-1677.6923049923789</v>
      </c>
      <c r="C413">
        <v>412</v>
      </c>
      <c r="D413" t="str">
        <f t="shared" si="6"/>
        <v/>
      </c>
    </row>
    <row r="414" spans="1:4" x14ac:dyDescent="0.25">
      <c r="A414" s="12">
        <v>401</v>
      </c>
      <c r="B414" s="5">
        <v>-1680.6951472220971</v>
      </c>
      <c r="C414">
        <v>413</v>
      </c>
      <c r="D414" t="str">
        <f t="shared" si="6"/>
        <v/>
      </c>
    </row>
    <row r="415" spans="1:4" x14ac:dyDescent="0.25">
      <c r="A415" s="12">
        <v>372</v>
      </c>
      <c r="B415" s="5">
        <v>-1687.3471635402166</v>
      </c>
      <c r="C415">
        <v>414</v>
      </c>
      <c r="D415" t="str">
        <f t="shared" si="6"/>
        <v/>
      </c>
    </row>
    <row r="416" spans="1:4" x14ac:dyDescent="0.25">
      <c r="A416" s="12">
        <v>310</v>
      </c>
      <c r="B416" s="5">
        <v>-1689.5248577022066</v>
      </c>
      <c r="C416">
        <v>415</v>
      </c>
      <c r="D416" t="str">
        <f t="shared" si="6"/>
        <v/>
      </c>
    </row>
    <row r="417" spans="1:4" x14ac:dyDescent="0.25">
      <c r="A417" s="12">
        <v>218</v>
      </c>
      <c r="B417" s="5">
        <v>-1690.1383069742078</v>
      </c>
      <c r="C417">
        <v>416</v>
      </c>
      <c r="D417" t="str">
        <f t="shared" si="6"/>
        <v/>
      </c>
    </row>
    <row r="418" spans="1:4" x14ac:dyDescent="0.25">
      <c r="A418" s="12">
        <v>50</v>
      </c>
      <c r="B418" s="5">
        <v>-1692.0316507488533</v>
      </c>
      <c r="C418">
        <v>417</v>
      </c>
      <c r="D418" t="str">
        <f t="shared" si="6"/>
        <v/>
      </c>
    </row>
    <row r="419" spans="1:4" x14ac:dyDescent="0.25">
      <c r="A419" s="12">
        <v>492</v>
      </c>
      <c r="B419" s="5">
        <v>-1707.3521725585961</v>
      </c>
      <c r="C419">
        <v>418</v>
      </c>
      <c r="D419" t="str">
        <f t="shared" si="6"/>
        <v/>
      </c>
    </row>
    <row r="420" spans="1:4" x14ac:dyDescent="0.25">
      <c r="A420" s="12">
        <v>343</v>
      </c>
      <c r="B420" s="5">
        <v>-1712.13722129292</v>
      </c>
      <c r="C420">
        <v>419</v>
      </c>
      <c r="D420" t="str">
        <f t="shared" si="6"/>
        <v/>
      </c>
    </row>
    <row r="421" spans="1:4" x14ac:dyDescent="0.25">
      <c r="A421" s="12">
        <v>346</v>
      </c>
      <c r="B421" s="5">
        <v>-1733.3564783670954</v>
      </c>
      <c r="C421">
        <v>420</v>
      </c>
      <c r="D421" t="str">
        <f t="shared" si="6"/>
        <v/>
      </c>
    </row>
    <row r="422" spans="1:4" x14ac:dyDescent="0.25">
      <c r="A422" s="12">
        <v>129</v>
      </c>
      <c r="B422" s="5">
        <v>-1749.3127831696038</v>
      </c>
      <c r="C422">
        <v>421</v>
      </c>
      <c r="D422" t="str">
        <f t="shared" si="6"/>
        <v/>
      </c>
    </row>
    <row r="423" spans="1:4" x14ac:dyDescent="0.25">
      <c r="A423" s="12">
        <v>85</v>
      </c>
      <c r="B423" s="5">
        <v>-1753.0283940942318</v>
      </c>
      <c r="C423">
        <v>422</v>
      </c>
      <c r="D423" t="str">
        <f t="shared" si="6"/>
        <v/>
      </c>
    </row>
    <row r="424" spans="1:4" x14ac:dyDescent="0.25">
      <c r="A424" s="12">
        <v>66</v>
      </c>
      <c r="B424" s="5">
        <v>-1756.4225422687741</v>
      </c>
      <c r="C424">
        <v>423</v>
      </c>
      <c r="D424" t="str">
        <f t="shared" si="6"/>
        <v/>
      </c>
    </row>
    <row r="425" spans="1:4" x14ac:dyDescent="0.25">
      <c r="A425" s="12">
        <v>470</v>
      </c>
      <c r="B425" s="5">
        <v>-1760.8708698041009</v>
      </c>
      <c r="C425">
        <v>424</v>
      </c>
      <c r="D425" t="str">
        <f t="shared" si="6"/>
        <v/>
      </c>
    </row>
    <row r="426" spans="1:4" x14ac:dyDescent="0.25">
      <c r="A426" s="12">
        <v>290</v>
      </c>
      <c r="B426" s="5">
        <v>-1770.0019550221477</v>
      </c>
      <c r="C426">
        <v>425</v>
      </c>
      <c r="D426" t="str">
        <f t="shared" si="6"/>
        <v/>
      </c>
    </row>
    <row r="427" spans="1:4" x14ac:dyDescent="0.25">
      <c r="A427" s="12">
        <v>457</v>
      </c>
      <c r="B427" s="5">
        <v>-1774.2700911109278</v>
      </c>
      <c r="C427">
        <v>426</v>
      </c>
      <c r="D427" t="str">
        <f t="shared" si="6"/>
        <v/>
      </c>
    </row>
    <row r="428" spans="1:4" x14ac:dyDescent="0.25">
      <c r="A428" s="12">
        <v>467</v>
      </c>
      <c r="B428" s="5">
        <v>-1780.015283066401</v>
      </c>
      <c r="C428">
        <v>427</v>
      </c>
      <c r="D428" t="str">
        <f t="shared" si="6"/>
        <v/>
      </c>
    </row>
    <row r="429" spans="1:4" x14ac:dyDescent="0.25">
      <c r="A429" s="12">
        <v>120</v>
      </c>
      <c r="B429" s="5">
        <v>-1811.3220558899629</v>
      </c>
      <c r="C429">
        <v>428</v>
      </c>
      <c r="D429" t="str">
        <f t="shared" si="6"/>
        <v/>
      </c>
    </row>
    <row r="430" spans="1:4" x14ac:dyDescent="0.25">
      <c r="A430" s="12">
        <v>208</v>
      </c>
      <c r="B430" s="5">
        <v>-1827.3315887156568</v>
      </c>
      <c r="C430">
        <v>429</v>
      </c>
      <c r="D430" t="str">
        <f t="shared" si="6"/>
        <v/>
      </c>
    </row>
    <row r="431" spans="1:4" x14ac:dyDescent="0.25">
      <c r="A431" s="12">
        <v>4</v>
      </c>
      <c r="B431" s="5">
        <v>-1848.8916006059226</v>
      </c>
      <c r="C431">
        <v>430</v>
      </c>
      <c r="D431" t="str">
        <f t="shared" si="6"/>
        <v/>
      </c>
    </row>
    <row r="432" spans="1:4" x14ac:dyDescent="0.25">
      <c r="A432" s="12">
        <v>229</v>
      </c>
      <c r="B432" s="5">
        <v>-1856.0081392136271</v>
      </c>
      <c r="C432">
        <v>431</v>
      </c>
      <c r="D432" t="str">
        <f t="shared" si="6"/>
        <v/>
      </c>
    </row>
    <row r="433" spans="1:4" x14ac:dyDescent="0.25">
      <c r="A433" s="12">
        <v>23</v>
      </c>
      <c r="B433" s="5">
        <v>-1863.5304366421115</v>
      </c>
      <c r="C433">
        <v>432</v>
      </c>
      <c r="D433" t="str">
        <f t="shared" si="6"/>
        <v/>
      </c>
    </row>
    <row r="434" spans="1:4" x14ac:dyDescent="0.25">
      <c r="A434" s="12">
        <v>234</v>
      </c>
      <c r="B434" s="5">
        <v>-1866.5258605130148</v>
      </c>
      <c r="C434">
        <v>433</v>
      </c>
      <c r="D434" t="str">
        <f t="shared" si="6"/>
        <v/>
      </c>
    </row>
    <row r="435" spans="1:4" x14ac:dyDescent="0.25">
      <c r="A435" s="12">
        <v>47</v>
      </c>
      <c r="B435" s="5">
        <v>-1880.5327016692463</v>
      </c>
      <c r="C435">
        <v>434</v>
      </c>
      <c r="D435" t="str">
        <f t="shared" si="6"/>
        <v/>
      </c>
    </row>
    <row r="436" spans="1:4" x14ac:dyDescent="0.25">
      <c r="A436" s="12">
        <v>413</v>
      </c>
      <c r="B436" s="5">
        <v>-1881.4287849761604</v>
      </c>
      <c r="C436">
        <v>435</v>
      </c>
      <c r="D436" t="str">
        <f t="shared" si="6"/>
        <v/>
      </c>
    </row>
    <row r="437" spans="1:4" x14ac:dyDescent="0.25">
      <c r="A437" s="12">
        <v>43</v>
      </c>
      <c r="B437" s="5">
        <v>-1886.6808947823156</v>
      </c>
      <c r="C437">
        <v>436</v>
      </c>
      <c r="D437" t="str">
        <f t="shared" si="6"/>
        <v/>
      </c>
    </row>
    <row r="438" spans="1:4" x14ac:dyDescent="0.25">
      <c r="A438" s="12">
        <v>195</v>
      </c>
      <c r="B438" s="5">
        <v>-1891.2559859219546</v>
      </c>
      <c r="C438">
        <v>437</v>
      </c>
      <c r="D438" t="str">
        <f t="shared" si="6"/>
        <v/>
      </c>
    </row>
    <row r="439" spans="1:4" x14ac:dyDescent="0.25">
      <c r="A439" s="12">
        <v>209</v>
      </c>
      <c r="B439" s="5">
        <v>-1914.9420904250001</v>
      </c>
      <c r="C439">
        <v>438</v>
      </c>
      <c r="D439" t="str">
        <f t="shared" si="6"/>
        <v/>
      </c>
    </row>
    <row r="440" spans="1:4" x14ac:dyDescent="0.25">
      <c r="A440" s="12">
        <v>352</v>
      </c>
      <c r="B440" s="5">
        <v>-1919.7749529711509</v>
      </c>
      <c r="C440">
        <v>439</v>
      </c>
      <c r="D440" t="str">
        <f t="shared" si="6"/>
        <v/>
      </c>
    </row>
    <row r="441" spans="1:4" x14ac:dyDescent="0.25">
      <c r="A441" s="12">
        <v>286</v>
      </c>
      <c r="B441" s="5">
        <v>-1926.3855196522127</v>
      </c>
      <c r="C441">
        <v>440</v>
      </c>
      <c r="D441" t="str">
        <f t="shared" si="6"/>
        <v/>
      </c>
    </row>
    <row r="442" spans="1:4" x14ac:dyDescent="0.25">
      <c r="A442" s="12">
        <v>276</v>
      </c>
      <c r="B442" s="5">
        <v>-1930.0051712888671</v>
      </c>
      <c r="C442">
        <v>441</v>
      </c>
      <c r="D442" t="str">
        <f t="shared" si="6"/>
        <v/>
      </c>
    </row>
    <row r="443" spans="1:4" x14ac:dyDescent="0.25">
      <c r="A443" s="12">
        <v>482</v>
      </c>
      <c r="B443" s="5">
        <v>-1935.8408890378487</v>
      </c>
      <c r="C443">
        <v>442</v>
      </c>
      <c r="D443" t="str">
        <f t="shared" si="6"/>
        <v/>
      </c>
    </row>
    <row r="444" spans="1:4" x14ac:dyDescent="0.25">
      <c r="A444" s="12">
        <v>251</v>
      </c>
      <c r="B444" s="5">
        <v>-1951.2539458759857</v>
      </c>
      <c r="C444">
        <v>443</v>
      </c>
      <c r="D444" t="str">
        <f t="shared" si="6"/>
        <v/>
      </c>
    </row>
    <row r="445" spans="1:4" x14ac:dyDescent="0.25">
      <c r="A445" s="12">
        <v>238</v>
      </c>
      <c r="B445" s="5">
        <v>-1965.0854154308763</v>
      </c>
      <c r="C445">
        <v>444</v>
      </c>
      <c r="D445" t="str">
        <f t="shared" si="6"/>
        <v/>
      </c>
    </row>
    <row r="446" spans="1:4" x14ac:dyDescent="0.25">
      <c r="A446" s="12">
        <v>396</v>
      </c>
      <c r="B446" s="5">
        <v>-1971.4671847768768</v>
      </c>
      <c r="C446">
        <v>445</v>
      </c>
      <c r="D446" t="str">
        <f t="shared" si="6"/>
        <v/>
      </c>
    </row>
    <row r="447" spans="1:4" x14ac:dyDescent="0.25">
      <c r="A447" s="12">
        <v>371</v>
      </c>
      <c r="B447" s="5">
        <v>-1977.0556150236152</v>
      </c>
      <c r="C447">
        <v>446</v>
      </c>
      <c r="D447" t="str">
        <f t="shared" si="6"/>
        <v/>
      </c>
    </row>
    <row r="448" spans="1:4" x14ac:dyDescent="0.25">
      <c r="A448" s="12">
        <v>306</v>
      </c>
      <c r="B448" s="5">
        <v>-1988.2246317760291</v>
      </c>
      <c r="C448">
        <v>447</v>
      </c>
      <c r="D448" t="str">
        <f t="shared" si="6"/>
        <v/>
      </c>
    </row>
    <row r="449" spans="1:4" x14ac:dyDescent="0.25">
      <c r="A449" s="12">
        <v>41</v>
      </c>
      <c r="B449" s="5">
        <v>-2013.8073358191032</v>
      </c>
      <c r="C449">
        <v>448</v>
      </c>
      <c r="D449" t="str">
        <f t="shared" si="6"/>
        <v/>
      </c>
    </row>
    <row r="450" spans="1:4" x14ac:dyDescent="0.25">
      <c r="A450" s="12">
        <v>144</v>
      </c>
      <c r="B450" s="5">
        <v>-2018.5954464714669</v>
      </c>
      <c r="C450">
        <v>449</v>
      </c>
      <c r="D450" t="str">
        <f t="shared" si="6"/>
        <v/>
      </c>
    </row>
    <row r="451" spans="1:4" x14ac:dyDescent="0.25">
      <c r="A451" s="12">
        <v>287</v>
      </c>
      <c r="B451" s="5">
        <v>-2081.0890079205274</v>
      </c>
      <c r="C451">
        <v>450</v>
      </c>
      <c r="D451" t="str">
        <f t="shared" ref="D451:D501" si="7">IF(C451=$F$2,1,"")</f>
        <v/>
      </c>
    </row>
    <row r="452" spans="1:4" x14ac:dyDescent="0.25">
      <c r="A452" s="12">
        <v>304</v>
      </c>
      <c r="B452" s="5">
        <v>-2089.0951200047493</v>
      </c>
      <c r="C452">
        <v>451</v>
      </c>
      <c r="D452" t="str">
        <f t="shared" si="7"/>
        <v/>
      </c>
    </row>
    <row r="453" spans="1:4" x14ac:dyDescent="0.25">
      <c r="A453" s="12">
        <v>86</v>
      </c>
      <c r="B453" s="5">
        <v>-2095.8412385345655</v>
      </c>
      <c r="C453">
        <v>452</v>
      </c>
      <c r="D453" t="str">
        <f t="shared" si="7"/>
        <v/>
      </c>
    </row>
    <row r="454" spans="1:4" x14ac:dyDescent="0.25">
      <c r="A454" s="12">
        <v>154</v>
      </c>
      <c r="B454" s="5">
        <v>-2101.0892242699774</v>
      </c>
      <c r="C454">
        <v>453</v>
      </c>
      <c r="D454" t="str">
        <f t="shared" si="7"/>
        <v/>
      </c>
    </row>
    <row r="455" spans="1:4" x14ac:dyDescent="0.25">
      <c r="A455" s="12">
        <v>188</v>
      </c>
      <c r="B455" s="5">
        <v>-2109.5008544855446</v>
      </c>
      <c r="C455">
        <v>454</v>
      </c>
      <c r="D455" t="str">
        <f t="shared" si="7"/>
        <v/>
      </c>
    </row>
    <row r="456" spans="1:4" x14ac:dyDescent="0.25">
      <c r="A456" s="12">
        <v>171</v>
      </c>
      <c r="B456" s="5">
        <v>-2111.1671084319896</v>
      </c>
      <c r="C456">
        <v>455</v>
      </c>
      <c r="D456" t="str">
        <f t="shared" si="7"/>
        <v/>
      </c>
    </row>
    <row r="457" spans="1:4" x14ac:dyDescent="0.25">
      <c r="A457" s="12">
        <v>356</v>
      </c>
      <c r="B457" s="5">
        <v>-2124.1010485165752</v>
      </c>
      <c r="C457">
        <v>456</v>
      </c>
      <c r="D457" t="str">
        <f t="shared" si="7"/>
        <v/>
      </c>
    </row>
    <row r="458" spans="1:4" x14ac:dyDescent="0.25">
      <c r="A458" s="12">
        <v>180</v>
      </c>
      <c r="B458" s="5">
        <v>-2132.601045820782</v>
      </c>
      <c r="C458">
        <v>457</v>
      </c>
      <c r="D458" t="str">
        <f t="shared" si="7"/>
        <v/>
      </c>
    </row>
    <row r="459" spans="1:4" x14ac:dyDescent="0.25">
      <c r="A459" s="12">
        <v>221</v>
      </c>
      <c r="B459" s="5">
        <v>-2139.7876155600388</v>
      </c>
      <c r="C459">
        <v>458</v>
      </c>
      <c r="D459" t="str">
        <f t="shared" si="7"/>
        <v/>
      </c>
    </row>
    <row r="460" spans="1:4" x14ac:dyDescent="0.25">
      <c r="A460" s="12">
        <v>235</v>
      </c>
      <c r="B460" s="5">
        <v>-2148.1668365116493</v>
      </c>
      <c r="C460">
        <v>459</v>
      </c>
      <c r="D460" t="str">
        <f t="shared" si="7"/>
        <v/>
      </c>
    </row>
    <row r="461" spans="1:4" x14ac:dyDescent="0.25">
      <c r="A461" s="12">
        <v>39</v>
      </c>
      <c r="B461" s="5">
        <v>-2161.9281444333901</v>
      </c>
      <c r="C461">
        <v>460</v>
      </c>
      <c r="D461" t="str">
        <f t="shared" si="7"/>
        <v/>
      </c>
    </row>
    <row r="462" spans="1:4" x14ac:dyDescent="0.25">
      <c r="A462" s="12">
        <v>257</v>
      </c>
      <c r="B462" s="5">
        <v>-2177.0192217300064</v>
      </c>
      <c r="C462">
        <v>461</v>
      </c>
      <c r="D462" t="str">
        <f t="shared" si="7"/>
        <v/>
      </c>
    </row>
    <row r="463" spans="1:4" x14ac:dyDescent="0.25">
      <c r="A463" s="12">
        <v>300</v>
      </c>
      <c r="B463" s="5">
        <v>-2197.3577620936703</v>
      </c>
      <c r="C463">
        <v>462</v>
      </c>
      <c r="D463" t="str">
        <f t="shared" si="7"/>
        <v/>
      </c>
    </row>
    <row r="464" spans="1:4" x14ac:dyDescent="0.25">
      <c r="A464" s="12">
        <v>360</v>
      </c>
      <c r="B464" s="5">
        <v>-2198.8494364297512</v>
      </c>
      <c r="C464">
        <v>463</v>
      </c>
      <c r="D464" t="str">
        <f t="shared" si="7"/>
        <v/>
      </c>
    </row>
    <row r="465" spans="1:4" x14ac:dyDescent="0.25">
      <c r="A465" s="12">
        <v>122</v>
      </c>
      <c r="B465" s="5">
        <v>-2243.6937386098361</v>
      </c>
      <c r="C465">
        <v>464</v>
      </c>
      <c r="D465" t="str">
        <f t="shared" si="7"/>
        <v/>
      </c>
    </row>
    <row r="466" spans="1:4" x14ac:dyDescent="0.25">
      <c r="A466" s="12">
        <v>199</v>
      </c>
      <c r="B466" s="5">
        <v>-2258.5084554690038</v>
      </c>
      <c r="C466">
        <v>465</v>
      </c>
      <c r="D466" t="str">
        <f t="shared" si="7"/>
        <v/>
      </c>
    </row>
    <row r="467" spans="1:4" x14ac:dyDescent="0.25">
      <c r="A467" s="12">
        <v>32</v>
      </c>
      <c r="B467" s="5">
        <v>-2261.5098775729639</v>
      </c>
      <c r="C467">
        <v>466</v>
      </c>
      <c r="D467" t="str">
        <f t="shared" si="7"/>
        <v/>
      </c>
    </row>
    <row r="468" spans="1:4" x14ac:dyDescent="0.25">
      <c r="A468" s="12">
        <v>135</v>
      </c>
      <c r="B468" s="5">
        <v>-2285.3631683644271</v>
      </c>
      <c r="C468">
        <v>467</v>
      </c>
      <c r="D468" t="str">
        <f t="shared" si="7"/>
        <v/>
      </c>
    </row>
    <row r="469" spans="1:4" x14ac:dyDescent="0.25">
      <c r="A469" s="12">
        <v>137</v>
      </c>
      <c r="B469" s="5">
        <v>-2303.6655853897246</v>
      </c>
      <c r="C469">
        <v>468</v>
      </c>
      <c r="D469" t="str">
        <f t="shared" si="7"/>
        <v/>
      </c>
    </row>
    <row r="470" spans="1:4" x14ac:dyDescent="0.25">
      <c r="A470" s="12">
        <v>325</v>
      </c>
      <c r="B470" s="5">
        <v>-2321.5207711335897</v>
      </c>
      <c r="C470">
        <v>469</v>
      </c>
      <c r="D470" t="str">
        <f t="shared" si="7"/>
        <v/>
      </c>
    </row>
    <row r="471" spans="1:4" x14ac:dyDescent="0.25">
      <c r="A471" s="12">
        <v>189</v>
      </c>
      <c r="B471" s="5">
        <v>-2327.8823373636696</v>
      </c>
      <c r="C471">
        <v>470</v>
      </c>
      <c r="D471" t="str">
        <f t="shared" si="7"/>
        <v/>
      </c>
    </row>
    <row r="472" spans="1:4" x14ac:dyDescent="0.25">
      <c r="A472" s="12">
        <v>33</v>
      </c>
      <c r="B472" s="5">
        <v>-2337.3606316456862</v>
      </c>
      <c r="C472">
        <v>471</v>
      </c>
      <c r="D472" t="str">
        <f t="shared" si="7"/>
        <v/>
      </c>
    </row>
    <row r="473" spans="1:4" x14ac:dyDescent="0.25">
      <c r="A473" s="12">
        <v>462</v>
      </c>
      <c r="B473" s="5">
        <v>-2339.4686403789237</v>
      </c>
      <c r="C473">
        <v>472</v>
      </c>
      <c r="D473" t="str">
        <f t="shared" si="7"/>
        <v/>
      </c>
    </row>
    <row r="474" spans="1:4" x14ac:dyDescent="0.25">
      <c r="A474" s="12">
        <v>479</v>
      </c>
      <c r="B474" s="5">
        <v>-2366.4108849508339</v>
      </c>
      <c r="C474">
        <v>473</v>
      </c>
      <c r="D474" t="str">
        <f t="shared" si="7"/>
        <v/>
      </c>
    </row>
    <row r="475" spans="1:4" x14ac:dyDescent="0.25">
      <c r="A475" s="12">
        <v>142</v>
      </c>
      <c r="B475" s="5">
        <v>-2367.964087950073</v>
      </c>
      <c r="C475">
        <v>474</v>
      </c>
      <c r="D475" t="str">
        <f t="shared" si="7"/>
        <v/>
      </c>
    </row>
    <row r="476" spans="1:4" x14ac:dyDescent="0.25">
      <c r="A476" s="12">
        <v>172</v>
      </c>
      <c r="B476" s="5">
        <v>-2440.9044034536491</v>
      </c>
      <c r="C476">
        <v>475</v>
      </c>
      <c r="D476" t="str">
        <f t="shared" si="7"/>
        <v/>
      </c>
    </row>
    <row r="477" spans="1:4" x14ac:dyDescent="0.25">
      <c r="A477" s="12">
        <v>96</v>
      </c>
      <c r="B477" s="5">
        <v>-2452.5018329100058</v>
      </c>
      <c r="C477">
        <v>476</v>
      </c>
      <c r="D477" t="str">
        <f t="shared" si="7"/>
        <v/>
      </c>
    </row>
    <row r="478" spans="1:4" x14ac:dyDescent="0.25">
      <c r="A478" s="12">
        <v>161</v>
      </c>
      <c r="B478" s="5">
        <v>-2453.2162749873823</v>
      </c>
      <c r="C478">
        <v>477</v>
      </c>
      <c r="D478" t="str">
        <f t="shared" si="7"/>
        <v/>
      </c>
    </row>
    <row r="479" spans="1:4" x14ac:dyDescent="0.25">
      <c r="A479" s="12">
        <v>394</v>
      </c>
      <c r="B479" s="5">
        <v>-2454.9653622535843</v>
      </c>
      <c r="C479">
        <v>478</v>
      </c>
      <c r="D479" t="str">
        <f t="shared" si="7"/>
        <v/>
      </c>
    </row>
    <row r="480" spans="1:4" x14ac:dyDescent="0.25">
      <c r="A480" s="12">
        <v>100</v>
      </c>
      <c r="B480" s="5">
        <v>-2501.4063564766184</v>
      </c>
      <c r="C480">
        <v>479</v>
      </c>
      <c r="D480" t="str">
        <f t="shared" si="7"/>
        <v/>
      </c>
    </row>
    <row r="481" spans="1:4" x14ac:dyDescent="0.25">
      <c r="A481" s="12">
        <v>165</v>
      </c>
      <c r="B481" s="5">
        <v>-2502.6917455411749</v>
      </c>
      <c r="C481">
        <v>480</v>
      </c>
      <c r="D481" t="str">
        <f t="shared" si="7"/>
        <v/>
      </c>
    </row>
    <row r="482" spans="1:4" x14ac:dyDescent="0.25">
      <c r="A482" s="12">
        <v>146</v>
      </c>
      <c r="B482" s="5">
        <v>-2508.8565300996925</v>
      </c>
      <c r="C482">
        <v>481</v>
      </c>
      <c r="D482" t="str">
        <f t="shared" si="7"/>
        <v/>
      </c>
    </row>
    <row r="483" spans="1:4" x14ac:dyDescent="0.25">
      <c r="A483" s="12">
        <v>308</v>
      </c>
      <c r="B483" s="5">
        <v>-2575.8727277696744</v>
      </c>
      <c r="C483">
        <v>482</v>
      </c>
      <c r="D483" t="str">
        <f t="shared" si="7"/>
        <v/>
      </c>
    </row>
    <row r="484" spans="1:4" x14ac:dyDescent="0.25">
      <c r="A484" s="12">
        <v>454</v>
      </c>
      <c r="B484" s="5">
        <v>-2621.9685787139024</v>
      </c>
      <c r="C484">
        <v>483</v>
      </c>
      <c r="D484" t="str">
        <f t="shared" si="7"/>
        <v/>
      </c>
    </row>
    <row r="485" spans="1:4" x14ac:dyDescent="0.25">
      <c r="A485" s="12">
        <v>313</v>
      </c>
      <c r="B485" s="5">
        <v>-2621.9905712695472</v>
      </c>
      <c r="C485">
        <v>484</v>
      </c>
      <c r="D485" t="str">
        <f t="shared" si="7"/>
        <v/>
      </c>
    </row>
    <row r="486" spans="1:4" x14ac:dyDescent="0.25">
      <c r="A486" s="12">
        <v>466</v>
      </c>
      <c r="B486" s="5">
        <v>-2625.4780511552235</v>
      </c>
      <c r="C486">
        <v>485</v>
      </c>
      <c r="D486" t="str">
        <f t="shared" si="7"/>
        <v/>
      </c>
    </row>
    <row r="487" spans="1:4" x14ac:dyDescent="0.25">
      <c r="A487" s="12">
        <v>383</v>
      </c>
      <c r="B487" s="5">
        <v>-2669.6897692971179</v>
      </c>
      <c r="C487">
        <v>486</v>
      </c>
      <c r="D487" t="str">
        <f t="shared" si="7"/>
        <v/>
      </c>
    </row>
    <row r="488" spans="1:4" x14ac:dyDescent="0.25">
      <c r="A488" s="12">
        <v>114</v>
      </c>
      <c r="B488" s="5">
        <v>-2723.2407185023185</v>
      </c>
      <c r="C488">
        <v>487</v>
      </c>
      <c r="D488" t="str">
        <f t="shared" si="7"/>
        <v/>
      </c>
    </row>
    <row r="489" spans="1:4" x14ac:dyDescent="0.25">
      <c r="A489" s="12">
        <v>404</v>
      </c>
      <c r="B489" s="5">
        <v>-2739.1410231145492</v>
      </c>
      <c r="C489">
        <v>488</v>
      </c>
      <c r="D489" t="str">
        <f t="shared" si="7"/>
        <v/>
      </c>
    </row>
    <row r="490" spans="1:4" x14ac:dyDescent="0.25">
      <c r="A490" s="12">
        <v>217</v>
      </c>
      <c r="B490" s="5">
        <v>-2789.4233444823549</v>
      </c>
      <c r="C490">
        <v>489</v>
      </c>
      <c r="D490" t="str">
        <f t="shared" si="7"/>
        <v/>
      </c>
    </row>
    <row r="491" spans="1:4" x14ac:dyDescent="0.25">
      <c r="A491" s="12">
        <v>75</v>
      </c>
      <c r="B491" s="5">
        <v>-2797.664156013052</v>
      </c>
      <c r="C491">
        <v>490</v>
      </c>
      <c r="D491" t="str">
        <f t="shared" si="7"/>
        <v/>
      </c>
    </row>
    <row r="492" spans="1:4" x14ac:dyDescent="0.25">
      <c r="A492" s="12">
        <v>378</v>
      </c>
      <c r="B492" s="5">
        <v>-2819.3680796905828</v>
      </c>
      <c r="C492">
        <v>491</v>
      </c>
      <c r="D492" t="str">
        <f t="shared" si="7"/>
        <v/>
      </c>
    </row>
    <row r="493" spans="1:4" x14ac:dyDescent="0.25">
      <c r="A493" s="12">
        <v>198</v>
      </c>
      <c r="B493" s="5">
        <v>-2845.8977304680957</v>
      </c>
      <c r="C493">
        <v>492</v>
      </c>
      <c r="D493" t="str">
        <f t="shared" si="7"/>
        <v/>
      </c>
    </row>
    <row r="494" spans="1:4" x14ac:dyDescent="0.25">
      <c r="A494" s="12">
        <v>376</v>
      </c>
      <c r="B494" s="5">
        <v>-2991.2454087428996</v>
      </c>
      <c r="C494">
        <v>493</v>
      </c>
      <c r="D494" t="str">
        <f t="shared" si="7"/>
        <v/>
      </c>
    </row>
    <row r="495" spans="1:4" x14ac:dyDescent="0.25">
      <c r="A495" s="12">
        <v>108</v>
      </c>
      <c r="B495" s="5">
        <v>-3098.448178708968</v>
      </c>
      <c r="C495">
        <v>494</v>
      </c>
      <c r="D495" t="str">
        <f t="shared" si="7"/>
        <v/>
      </c>
    </row>
    <row r="496" spans="1:4" x14ac:dyDescent="0.25">
      <c r="A496" s="12">
        <v>59</v>
      </c>
      <c r="B496" s="5">
        <v>-3219.5801543924317</v>
      </c>
      <c r="C496">
        <v>495</v>
      </c>
      <c r="D496" t="str">
        <f t="shared" si="7"/>
        <v/>
      </c>
    </row>
    <row r="497" spans="1:4" x14ac:dyDescent="0.25">
      <c r="A497" s="12">
        <v>93</v>
      </c>
      <c r="B497" s="5">
        <v>-3260.1283926894466</v>
      </c>
      <c r="C497">
        <v>496</v>
      </c>
      <c r="D497" t="str">
        <f t="shared" si="7"/>
        <v/>
      </c>
    </row>
    <row r="498" spans="1:4" x14ac:dyDescent="0.25">
      <c r="A498" s="12">
        <v>262</v>
      </c>
      <c r="B498" s="5">
        <v>-3323.4944321290168</v>
      </c>
      <c r="C498">
        <v>497</v>
      </c>
      <c r="D498" t="str">
        <f t="shared" si="7"/>
        <v/>
      </c>
    </row>
    <row r="499" spans="1:4" x14ac:dyDescent="0.25">
      <c r="A499" s="12">
        <v>340</v>
      </c>
      <c r="B499" s="5">
        <v>-3432.5822630008479</v>
      </c>
      <c r="C499">
        <v>498</v>
      </c>
      <c r="D499" t="str">
        <f t="shared" si="7"/>
        <v/>
      </c>
    </row>
    <row r="500" spans="1:4" x14ac:dyDescent="0.25">
      <c r="A500" s="12">
        <v>488</v>
      </c>
      <c r="B500" s="5">
        <v>-3543.8203870926009</v>
      </c>
      <c r="C500">
        <v>499</v>
      </c>
      <c r="D500" t="str">
        <f t="shared" si="7"/>
        <v/>
      </c>
    </row>
    <row r="501" spans="1:4" x14ac:dyDescent="0.25">
      <c r="A501" s="12">
        <v>496</v>
      </c>
      <c r="B501" s="5">
        <v>-4635.5833527653958</v>
      </c>
      <c r="C501">
        <v>500</v>
      </c>
      <c r="D501" t="str">
        <f t="shared" si="7"/>
        <v/>
      </c>
    </row>
  </sheetData>
  <autoFilter ref="A1:B1">
    <sortState ref="A2:B501">
      <sortCondition descending="1" ref="B1"/>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Data</vt:lpstr>
      <vt:lpstr>Scenarios</vt:lpstr>
      <vt:lpstr>Ranked Loss</vt:lpstr>
      <vt:lpstr>Sc w Weights</vt:lpstr>
      <vt:lpstr>Ranked Loss w Weights</vt:lpstr>
      <vt:lpstr>Lambdas </vt:lpstr>
      <vt:lpstr>Data with Vol Ests</vt:lpstr>
      <vt:lpstr>Vol Adj Scenarios</vt:lpstr>
      <vt:lpstr>Ranked Losses Vol Adj Scenarios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Zeben</cp:lastModifiedBy>
  <dcterms:created xsi:type="dcterms:W3CDTF">2008-12-21T22:40:24Z</dcterms:created>
  <dcterms:modified xsi:type="dcterms:W3CDTF">2016-03-25T20:38:02Z</dcterms:modified>
</cp:coreProperties>
</file>