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eben\Google Drive\_Risk Management\Assignment\"/>
    </mc:Choice>
  </mc:AlternateContent>
  <bookViews>
    <workbookView xWindow="0" yWindow="0" windowWidth="28800" windowHeight="11985" activeTab="2"/>
  </bookViews>
  <sheets>
    <sheet name="Q4" sheetId="1" r:id="rId1"/>
    <sheet name="Q5a" sheetId="2" r:id="rId2"/>
    <sheet name="Q5b" sheetId="3" r:id="rId3"/>
  </sheets>
  <definedNames>
    <definedName name="_xlnm._FilterDatabase" localSheetId="1" hidden="1">Q5a!$A$1:$B$1</definedName>
    <definedName name="_xlnm._FilterDatabase" localSheetId="2" hidden="1">Q5b!$A$1:$B$1</definedName>
    <definedName name="CIQWBGuid" hidden="1">"12190162-6a35-4ca8-b019-369b1aff618f"</definedName>
    <definedName name="solver_adj" localSheetId="1" hidden="1">Q5a!$H$1</definedName>
    <definedName name="solver_adj" localSheetId="2" hidden="1">Q5b!$H$1:$H$3</definedName>
    <definedName name="solver_cvg" localSheetId="1" hidden="1">0.0001</definedName>
    <definedName name="solver_cvg" localSheetId="2" hidden="1">0.0001</definedName>
    <definedName name="solver_drv" localSheetId="1" hidden="1">1</definedName>
    <definedName name="solver_drv" localSheetId="2" hidden="1">1</definedName>
    <definedName name="solver_eng" localSheetId="1" hidden="1">1</definedName>
    <definedName name="solver_eng" localSheetId="2" hidden="1">1</definedName>
    <definedName name="solver_est" localSheetId="1" hidden="1">1</definedName>
    <definedName name="solver_est" localSheetId="2" hidden="1">1</definedName>
    <definedName name="solver_itr" localSheetId="1" hidden="1">2147483647</definedName>
    <definedName name="solver_itr" localSheetId="2" hidden="1">2147483647</definedName>
    <definedName name="solver_lhs1" localSheetId="1" hidden="1">Q5a!$H$1</definedName>
    <definedName name="solver_lhs1" localSheetId="2" hidden="1">Q5b!$H$1</definedName>
    <definedName name="solver_mip" localSheetId="1" hidden="1">2147483647</definedName>
    <definedName name="solver_mip" localSheetId="2" hidden="1">2147483647</definedName>
    <definedName name="solver_mni" localSheetId="1" hidden="1">30</definedName>
    <definedName name="solver_mni" localSheetId="2" hidden="1">30</definedName>
    <definedName name="solver_mrt" localSheetId="1" hidden="1">0.075</definedName>
    <definedName name="solver_mrt" localSheetId="2" hidden="1">0.075</definedName>
    <definedName name="solver_msl" localSheetId="1" hidden="1">2</definedName>
    <definedName name="solver_msl" localSheetId="2" hidden="1">2</definedName>
    <definedName name="solver_neg" localSheetId="1" hidden="1">1</definedName>
    <definedName name="solver_neg" localSheetId="2" hidden="1">1</definedName>
    <definedName name="solver_nod" localSheetId="1" hidden="1">2147483647</definedName>
    <definedName name="solver_nod" localSheetId="2" hidden="1">2147483647</definedName>
    <definedName name="solver_num" localSheetId="1" hidden="1">0</definedName>
    <definedName name="solver_num" localSheetId="2" hidden="1">0</definedName>
    <definedName name="solver_nwt" localSheetId="1" hidden="1">1</definedName>
    <definedName name="solver_nwt" localSheetId="2" hidden="1">1</definedName>
    <definedName name="solver_opt" localSheetId="1" hidden="1">Q5a!$H$3</definedName>
    <definedName name="solver_opt" localSheetId="2" hidden="1">Q5b!$H$9</definedName>
    <definedName name="solver_pre" localSheetId="1" hidden="1">0.000001</definedName>
    <definedName name="solver_pre" localSheetId="2" hidden="1">0.000001</definedName>
    <definedName name="solver_rbv" localSheetId="1" hidden="1">1</definedName>
    <definedName name="solver_rbv" localSheetId="2" hidden="1">1</definedName>
    <definedName name="solver_rel1" localSheetId="1" hidden="1">1</definedName>
    <definedName name="solver_rel1" localSheetId="2" hidden="1">1</definedName>
    <definedName name="solver_rhs1" localSheetId="1" hidden="1">1</definedName>
    <definedName name="solver_rhs1" localSheetId="2" hidden="1">1</definedName>
    <definedName name="solver_rlx" localSheetId="1" hidden="1">2</definedName>
    <definedName name="solver_rlx" localSheetId="2" hidden="1">2</definedName>
    <definedName name="solver_rsd" localSheetId="1" hidden="1">0</definedName>
    <definedName name="solver_rsd" localSheetId="2" hidden="1">0</definedName>
    <definedName name="solver_scl" localSheetId="1" hidden="1">1</definedName>
    <definedName name="solver_scl" localSheetId="2" hidden="1">1</definedName>
    <definedName name="solver_sho" localSheetId="1" hidden="1">2</definedName>
    <definedName name="solver_sho" localSheetId="2" hidden="1">2</definedName>
    <definedName name="solver_ssz" localSheetId="1" hidden="1">100</definedName>
    <definedName name="solver_ssz" localSheetId="2" hidden="1">100</definedName>
    <definedName name="solver_tim" localSheetId="1" hidden="1">2147483647</definedName>
    <definedName name="solver_tim" localSheetId="2" hidden="1">2147483647</definedName>
    <definedName name="solver_tol" localSheetId="1" hidden="1">0.01</definedName>
    <definedName name="solver_tol" localSheetId="2" hidden="1">0.01</definedName>
    <definedName name="solver_typ" localSheetId="1" hidden="1">1</definedName>
    <definedName name="solver_typ" localSheetId="2" hidden="1">1</definedName>
    <definedName name="solver_val" localSheetId="1" hidden="1">0</definedName>
    <definedName name="solver_val" localSheetId="2" hidden="1">0</definedName>
    <definedName name="solver_ver" localSheetId="1" hidden="1">3</definedName>
    <definedName name="solver_ver" localSheetId="2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E4" i="2"/>
  <c r="D5" i="2"/>
  <c r="D14" i="3" l="1"/>
  <c r="C19" i="3"/>
  <c r="C15" i="3"/>
  <c r="H7" i="3"/>
  <c r="D4" i="3"/>
  <c r="E4" i="3" s="1"/>
  <c r="H6" i="3"/>
  <c r="H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8" i="3"/>
  <c r="C17" i="3"/>
  <c r="C16" i="3"/>
  <c r="C14" i="3"/>
  <c r="C13" i="3"/>
  <c r="C12" i="3"/>
  <c r="C11" i="3"/>
  <c r="C10" i="3"/>
  <c r="C9" i="3"/>
  <c r="C8" i="3"/>
  <c r="C7" i="3"/>
  <c r="C6" i="3"/>
  <c r="C5" i="3"/>
  <c r="C4" i="3"/>
  <c r="C3" i="3"/>
  <c r="D6" i="2"/>
  <c r="E6" i="2" s="1"/>
  <c r="D4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D5" i="3" l="1"/>
  <c r="D6" i="3" s="1"/>
  <c r="D7" i="3" s="1"/>
  <c r="D8" i="3" s="1"/>
  <c r="D9" i="3" s="1"/>
  <c r="D10" i="3" s="1"/>
  <c r="D11" i="3" s="1"/>
  <c r="D12" i="3" s="1"/>
  <c r="D13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302" i="3" s="1"/>
  <c r="D303" i="3" s="1"/>
  <c r="D304" i="3" s="1"/>
  <c r="D305" i="3" s="1"/>
  <c r="D306" i="3" s="1"/>
  <c r="D307" i="3" s="1"/>
  <c r="D308" i="3" s="1"/>
  <c r="D309" i="3" s="1"/>
  <c r="D310" i="3" s="1"/>
  <c r="D311" i="3" s="1"/>
  <c r="D312" i="3" s="1"/>
  <c r="D313" i="3" s="1"/>
  <c r="D314" i="3" s="1"/>
  <c r="D315" i="3" s="1"/>
  <c r="D316" i="3" s="1"/>
  <c r="D317" i="3" s="1"/>
  <c r="D318" i="3" s="1"/>
  <c r="D319" i="3" s="1"/>
  <c r="D320" i="3" s="1"/>
  <c r="D321" i="3" s="1"/>
  <c r="D322" i="3" s="1"/>
  <c r="D323" i="3" s="1"/>
  <c r="D324" i="3" s="1"/>
  <c r="D325" i="3" s="1"/>
  <c r="D326" i="3" s="1"/>
  <c r="D327" i="3" s="1"/>
  <c r="D328" i="3" s="1"/>
  <c r="D329" i="3" s="1"/>
  <c r="D330" i="3" s="1"/>
  <c r="D331" i="3" s="1"/>
  <c r="D332" i="3" s="1"/>
  <c r="D333" i="3" s="1"/>
  <c r="D334" i="3" s="1"/>
  <c r="D335" i="3" s="1"/>
  <c r="D336" i="3" s="1"/>
  <c r="D337" i="3" s="1"/>
  <c r="D338" i="3" s="1"/>
  <c r="D339" i="3" s="1"/>
  <c r="D340" i="3" s="1"/>
  <c r="D341" i="3" s="1"/>
  <c r="D342" i="3" s="1"/>
  <c r="D343" i="3" s="1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D357" i="3" s="1"/>
  <c r="D358" i="3" s="1"/>
  <c r="D359" i="3" s="1"/>
  <c r="D360" i="3" s="1"/>
  <c r="D361" i="3" s="1"/>
  <c r="D362" i="3" s="1"/>
  <c r="D363" i="3" s="1"/>
  <c r="D364" i="3" s="1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D376" i="3" s="1"/>
  <c r="D377" i="3" s="1"/>
  <c r="D378" i="3" s="1"/>
  <c r="D379" i="3" s="1"/>
  <c r="D380" i="3" s="1"/>
  <c r="D381" i="3" s="1"/>
  <c r="D382" i="3" s="1"/>
  <c r="D383" i="3" s="1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402" i="3" s="1"/>
  <c r="D403" i="3" s="1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422" i="3" s="1"/>
  <c r="D423" i="3" s="1"/>
  <c r="D424" i="3" s="1"/>
  <c r="D425" i="3" s="1"/>
  <c r="D426" i="3" s="1"/>
  <c r="D427" i="3" s="1"/>
  <c r="D428" i="3" s="1"/>
  <c r="D429" i="3" s="1"/>
  <c r="D430" i="3" s="1"/>
  <c r="D431" i="3" s="1"/>
  <c r="D432" i="3" s="1"/>
  <c r="D433" i="3" s="1"/>
  <c r="D434" i="3" s="1"/>
  <c r="D435" i="3" s="1"/>
  <c r="D436" i="3" s="1"/>
  <c r="D437" i="3" s="1"/>
  <c r="D438" i="3" s="1"/>
  <c r="D439" i="3" s="1"/>
  <c r="D440" i="3" s="1"/>
  <c r="D441" i="3" s="1"/>
  <c r="D442" i="3" s="1"/>
  <c r="D443" i="3" s="1"/>
  <c r="D444" i="3" s="1"/>
  <c r="D445" i="3" s="1"/>
  <c r="D446" i="3" s="1"/>
  <c r="D447" i="3" s="1"/>
  <c r="D448" i="3" s="1"/>
  <c r="D449" i="3" s="1"/>
  <c r="D450" i="3" s="1"/>
  <c r="D451" i="3" s="1"/>
  <c r="D452" i="3" s="1"/>
  <c r="D453" i="3" s="1"/>
  <c r="D454" i="3" s="1"/>
  <c r="D455" i="3" s="1"/>
  <c r="D456" i="3" s="1"/>
  <c r="D457" i="3" s="1"/>
  <c r="D458" i="3" s="1"/>
  <c r="D459" i="3" s="1"/>
  <c r="D460" i="3" s="1"/>
  <c r="D461" i="3" s="1"/>
  <c r="D462" i="3" s="1"/>
  <c r="D463" i="3" s="1"/>
  <c r="D464" i="3" s="1"/>
  <c r="D465" i="3" s="1"/>
  <c r="D466" i="3" s="1"/>
  <c r="D467" i="3" s="1"/>
  <c r="D468" i="3" s="1"/>
  <c r="D469" i="3" s="1"/>
  <c r="D470" i="3" s="1"/>
  <c r="D471" i="3" s="1"/>
  <c r="D472" i="3" s="1"/>
  <c r="D473" i="3" s="1"/>
  <c r="D474" i="3" s="1"/>
  <c r="D475" i="3" s="1"/>
  <c r="D476" i="3" s="1"/>
  <c r="D477" i="3" s="1"/>
  <c r="D478" i="3" s="1"/>
  <c r="D479" i="3" s="1"/>
  <c r="D480" i="3" s="1"/>
  <c r="D481" i="3" s="1"/>
  <c r="D482" i="3" s="1"/>
  <c r="D483" i="3" s="1"/>
  <c r="D484" i="3" s="1"/>
  <c r="D485" i="3" s="1"/>
  <c r="D486" i="3" s="1"/>
  <c r="D487" i="3" s="1"/>
  <c r="D488" i="3" s="1"/>
  <c r="D489" i="3" s="1"/>
  <c r="D490" i="3" s="1"/>
  <c r="D491" i="3" s="1"/>
  <c r="D492" i="3" s="1"/>
  <c r="D493" i="3" s="1"/>
  <c r="D494" i="3" s="1"/>
  <c r="D495" i="3" s="1"/>
  <c r="D496" i="3" s="1"/>
  <c r="D497" i="3" s="1"/>
  <c r="D498" i="3" s="1"/>
  <c r="D499" i="3" s="1"/>
  <c r="D500" i="3" s="1"/>
  <c r="D501" i="3" s="1"/>
  <c r="D502" i="3" s="1"/>
  <c r="D503" i="3" s="1"/>
  <c r="D504" i="3" s="1"/>
  <c r="D505" i="3" s="1"/>
  <c r="D506" i="3" s="1"/>
  <c r="D507" i="3" s="1"/>
  <c r="D508" i="3" s="1"/>
  <c r="D509" i="3" s="1"/>
  <c r="D510" i="3" s="1"/>
  <c r="D511" i="3" s="1"/>
  <c r="D512" i="3" s="1"/>
  <c r="D513" i="3" s="1"/>
  <c r="D514" i="3" s="1"/>
  <c r="D515" i="3" s="1"/>
  <c r="D516" i="3" s="1"/>
  <c r="D517" i="3" s="1"/>
  <c r="D518" i="3" s="1"/>
  <c r="D519" i="3" s="1"/>
  <c r="D520" i="3" s="1"/>
  <c r="D521" i="3" s="1"/>
  <c r="D522" i="3" s="1"/>
  <c r="D523" i="3" s="1"/>
  <c r="D524" i="3" s="1"/>
  <c r="D525" i="3" s="1"/>
  <c r="D526" i="3" s="1"/>
  <c r="D527" i="3" s="1"/>
  <c r="D528" i="3" s="1"/>
  <c r="D529" i="3" s="1"/>
  <c r="D530" i="3" s="1"/>
  <c r="D531" i="3" s="1"/>
  <c r="D532" i="3" s="1"/>
  <c r="D533" i="3" s="1"/>
  <c r="D534" i="3" s="1"/>
  <c r="D535" i="3" s="1"/>
  <c r="D536" i="3" s="1"/>
  <c r="D537" i="3" s="1"/>
  <c r="D538" i="3" s="1"/>
  <c r="D539" i="3" s="1"/>
  <c r="D540" i="3" s="1"/>
  <c r="D541" i="3" s="1"/>
  <c r="D542" i="3" s="1"/>
  <c r="D543" i="3" s="1"/>
  <c r="D544" i="3" s="1"/>
  <c r="D545" i="3" s="1"/>
  <c r="D546" i="3" s="1"/>
  <c r="D547" i="3" s="1"/>
  <c r="D548" i="3" s="1"/>
  <c r="D549" i="3" s="1"/>
  <c r="D550" i="3" s="1"/>
  <c r="D551" i="3" s="1"/>
  <c r="D552" i="3" s="1"/>
  <c r="D553" i="3" s="1"/>
  <c r="D554" i="3" s="1"/>
  <c r="D555" i="3" s="1"/>
  <c r="D556" i="3" s="1"/>
  <c r="D557" i="3" s="1"/>
  <c r="D558" i="3" s="1"/>
  <c r="D559" i="3" s="1"/>
  <c r="D560" i="3" s="1"/>
  <c r="D561" i="3" s="1"/>
  <c r="D562" i="3" s="1"/>
  <c r="D563" i="3" s="1"/>
  <c r="D564" i="3" s="1"/>
  <c r="D565" i="3" s="1"/>
  <c r="D566" i="3" s="1"/>
  <c r="D567" i="3" s="1"/>
  <c r="D568" i="3" s="1"/>
  <c r="D569" i="3" s="1"/>
  <c r="D570" i="3" s="1"/>
  <c r="D571" i="3" s="1"/>
  <c r="D572" i="3" s="1"/>
  <c r="D573" i="3" s="1"/>
  <c r="D574" i="3" s="1"/>
  <c r="D575" i="3" s="1"/>
  <c r="D576" i="3" s="1"/>
  <c r="D577" i="3" s="1"/>
  <c r="D578" i="3" s="1"/>
  <c r="D579" i="3" s="1"/>
  <c r="D580" i="3" s="1"/>
  <c r="D581" i="3" s="1"/>
  <c r="D582" i="3" s="1"/>
  <c r="D583" i="3" s="1"/>
  <c r="D584" i="3" s="1"/>
  <c r="D585" i="3" s="1"/>
  <c r="D586" i="3" s="1"/>
  <c r="D587" i="3" s="1"/>
  <c r="D588" i="3" s="1"/>
  <c r="D589" i="3" s="1"/>
  <c r="D590" i="3" s="1"/>
  <c r="D591" i="3" s="1"/>
  <c r="D592" i="3" s="1"/>
  <c r="D593" i="3" s="1"/>
  <c r="D594" i="3" s="1"/>
  <c r="D595" i="3" s="1"/>
  <c r="D596" i="3" s="1"/>
  <c r="D597" i="3" s="1"/>
  <c r="D598" i="3" s="1"/>
  <c r="D599" i="3" s="1"/>
  <c r="D600" i="3" s="1"/>
  <c r="D601" i="3" s="1"/>
  <c r="D602" i="3" s="1"/>
  <c r="D603" i="3" s="1"/>
  <c r="D604" i="3" s="1"/>
  <c r="D605" i="3" s="1"/>
  <c r="D606" i="3" s="1"/>
  <c r="D607" i="3" s="1"/>
  <c r="D608" i="3" s="1"/>
  <c r="D609" i="3" s="1"/>
  <c r="D610" i="3" s="1"/>
  <c r="D611" i="3" s="1"/>
  <c r="D612" i="3" s="1"/>
  <c r="D613" i="3" s="1"/>
  <c r="D614" i="3" s="1"/>
  <c r="D615" i="3" s="1"/>
  <c r="D616" i="3" s="1"/>
  <c r="D617" i="3" s="1"/>
  <c r="D618" i="3" s="1"/>
  <c r="D619" i="3" s="1"/>
  <c r="D620" i="3" s="1"/>
  <c r="D621" i="3" s="1"/>
  <c r="D622" i="3" s="1"/>
  <c r="D623" i="3" s="1"/>
  <c r="D624" i="3" s="1"/>
  <c r="D625" i="3" s="1"/>
  <c r="D626" i="3" s="1"/>
  <c r="D627" i="3" s="1"/>
  <c r="D628" i="3" s="1"/>
  <c r="D629" i="3" s="1"/>
  <c r="D630" i="3" s="1"/>
  <c r="D631" i="3" s="1"/>
  <c r="D632" i="3" s="1"/>
  <c r="D633" i="3" s="1"/>
  <c r="D634" i="3" s="1"/>
  <c r="D635" i="3" s="1"/>
  <c r="D636" i="3" s="1"/>
  <c r="D637" i="3" s="1"/>
  <c r="D638" i="3" s="1"/>
  <c r="D639" i="3" s="1"/>
  <c r="D640" i="3" s="1"/>
  <c r="D641" i="3" s="1"/>
  <c r="D642" i="3" s="1"/>
  <c r="D643" i="3" s="1"/>
  <c r="D644" i="3" s="1"/>
  <c r="D645" i="3" s="1"/>
  <c r="D646" i="3" s="1"/>
  <c r="D647" i="3" s="1"/>
  <c r="D648" i="3" s="1"/>
  <c r="D649" i="3" s="1"/>
  <c r="D650" i="3" s="1"/>
  <c r="D651" i="3" s="1"/>
  <c r="D652" i="3" s="1"/>
  <c r="D653" i="3" s="1"/>
  <c r="D654" i="3" s="1"/>
  <c r="D655" i="3" s="1"/>
  <c r="D656" i="3" s="1"/>
  <c r="D657" i="3" s="1"/>
  <c r="D658" i="3" s="1"/>
  <c r="D659" i="3" s="1"/>
  <c r="D660" i="3" s="1"/>
  <c r="D661" i="3" s="1"/>
  <c r="D662" i="3" s="1"/>
  <c r="D663" i="3" s="1"/>
  <c r="D664" i="3" s="1"/>
  <c r="D665" i="3" s="1"/>
  <c r="D666" i="3" s="1"/>
  <c r="D667" i="3" s="1"/>
  <c r="D668" i="3" s="1"/>
  <c r="D669" i="3" s="1"/>
  <c r="D670" i="3" s="1"/>
  <c r="D671" i="3" s="1"/>
  <c r="D672" i="3" s="1"/>
  <c r="D673" i="3" s="1"/>
  <c r="D674" i="3" s="1"/>
  <c r="D675" i="3" s="1"/>
  <c r="D676" i="3" s="1"/>
  <c r="D677" i="3" s="1"/>
  <c r="D678" i="3" s="1"/>
  <c r="D679" i="3" s="1"/>
  <c r="D680" i="3" s="1"/>
  <c r="D681" i="3" s="1"/>
  <c r="D682" i="3" s="1"/>
  <c r="D683" i="3" s="1"/>
  <c r="D684" i="3" s="1"/>
  <c r="D685" i="3" s="1"/>
  <c r="D686" i="3" s="1"/>
  <c r="D687" i="3" s="1"/>
  <c r="D688" i="3" s="1"/>
  <c r="D689" i="3" s="1"/>
  <c r="D690" i="3" s="1"/>
  <c r="D691" i="3" s="1"/>
  <c r="D692" i="3" s="1"/>
  <c r="D693" i="3" s="1"/>
  <c r="D694" i="3" s="1"/>
  <c r="D695" i="3" s="1"/>
  <c r="D696" i="3" s="1"/>
  <c r="D697" i="3" s="1"/>
  <c r="D698" i="3" s="1"/>
  <c r="D699" i="3" s="1"/>
  <c r="D700" i="3" s="1"/>
  <c r="D701" i="3" s="1"/>
  <c r="D702" i="3" s="1"/>
  <c r="D703" i="3" s="1"/>
  <c r="D704" i="3" s="1"/>
  <c r="D705" i="3" s="1"/>
  <c r="D706" i="3" s="1"/>
  <c r="D707" i="3" s="1"/>
  <c r="D708" i="3" s="1"/>
  <c r="D709" i="3" s="1"/>
  <c r="D710" i="3" s="1"/>
  <c r="D711" i="3" s="1"/>
  <c r="D712" i="3" s="1"/>
  <c r="D713" i="3" s="1"/>
  <c r="D714" i="3" s="1"/>
  <c r="D715" i="3" s="1"/>
  <c r="D716" i="3" s="1"/>
  <c r="D717" i="3" s="1"/>
  <c r="D718" i="3" s="1"/>
  <c r="D719" i="3" s="1"/>
  <c r="D720" i="3" s="1"/>
  <c r="D721" i="3" s="1"/>
  <c r="D722" i="3" s="1"/>
  <c r="D723" i="3" s="1"/>
  <c r="D724" i="3" s="1"/>
  <c r="D725" i="3" s="1"/>
  <c r="D726" i="3" s="1"/>
  <c r="D727" i="3" s="1"/>
  <c r="D728" i="3" s="1"/>
  <c r="D729" i="3" s="1"/>
  <c r="D730" i="3" s="1"/>
  <c r="D731" i="3" s="1"/>
  <c r="D732" i="3" s="1"/>
  <c r="D733" i="3" s="1"/>
  <c r="D734" i="3" s="1"/>
  <c r="D735" i="3" s="1"/>
  <c r="D736" i="3" s="1"/>
  <c r="D737" i="3" s="1"/>
  <c r="D738" i="3" s="1"/>
  <c r="D739" i="3" s="1"/>
  <c r="D740" i="3" s="1"/>
  <c r="D741" i="3" s="1"/>
  <c r="D742" i="3" s="1"/>
  <c r="D743" i="3" s="1"/>
  <c r="D744" i="3" s="1"/>
  <c r="D745" i="3" s="1"/>
  <c r="D746" i="3" s="1"/>
  <c r="D747" i="3" s="1"/>
  <c r="D748" i="3" s="1"/>
  <c r="D749" i="3" s="1"/>
  <c r="D750" i="3" s="1"/>
  <c r="D751" i="3" s="1"/>
  <c r="D752" i="3" s="1"/>
  <c r="D753" i="3" s="1"/>
  <c r="D754" i="3" s="1"/>
  <c r="D755" i="3" s="1"/>
  <c r="D756" i="3" s="1"/>
  <c r="D757" i="3" s="1"/>
  <c r="D758" i="3" s="1"/>
  <c r="D759" i="3" s="1"/>
  <c r="D760" i="3" s="1"/>
  <c r="D761" i="3" s="1"/>
  <c r="D762" i="3" s="1"/>
  <c r="D763" i="3" s="1"/>
  <c r="D764" i="3" s="1"/>
  <c r="D765" i="3" s="1"/>
  <c r="D766" i="3" s="1"/>
  <c r="D767" i="3" s="1"/>
  <c r="D768" i="3" s="1"/>
  <c r="D769" i="3" s="1"/>
  <c r="D770" i="3" s="1"/>
  <c r="D771" i="3" s="1"/>
  <c r="D772" i="3" s="1"/>
  <c r="D773" i="3" s="1"/>
  <c r="D774" i="3" s="1"/>
  <c r="D775" i="3" s="1"/>
  <c r="D776" i="3" s="1"/>
  <c r="D777" i="3" s="1"/>
  <c r="D778" i="3" s="1"/>
  <c r="D779" i="3" s="1"/>
  <c r="D780" i="3" s="1"/>
  <c r="D781" i="3" s="1"/>
  <c r="D782" i="3" s="1"/>
  <c r="D783" i="3" s="1"/>
  <c r="D784" i="3" s="1"/>
  <c r="D785" i="3" s="1"/>
  <c r="D786" i="3" s="1"/>
  <c r="D787" i="3" s="1"/>
  <c r="D788" i="3" s="1"/>
  <c r="D789" i="3" s="1"/>
  <c r="D790" i="3" s="1"/>
  <c r="D791" i="3" s="1"/>
  <c r="D792" i="3" s="1"/>
  <c r="D793" i="3" s="1"/>
  <c r="D794" i="3" s="1"/>
  <c r="D795" i="3" s="1"/>
  <c r="D796" i="3" s="1"/>
  <c r="D797" i="3" s="1"/>
  <c r="D798" i="3" s="1"/>
  <c r="D799" i="3" s="1"/>
  <c r="D800" i="3" s="1"/>
  <c r="D801" i="3" s="1"/>
  <c r="D802" i="3" s="1"/>
  <c r="D803" i="3" s="1"/>
  <c r="D804" i="3" s="1"/>
  <c r="D805" i="3" s="1"/>
  <c r="D806" i="3" s="1"/>
  <c r="D807" i="3" s="1"/>
  <c r="D808" i="3" s="1"/>
  <c r="D809" i="3" s="1"/>
  <c r="D810" i="3" s="1"/>
  <c r="D811" i="3" s="1"/>
  <c r="D812" i="3" s="1"/>
  <c r="D813" i="3" s="1"/>
  <c r="D814" i="3" s="1"/>
  <c r="D815" i="3" s="1"/>
  <c r="D816" i="3" s="1"/>
  <c r="D817" i="3" s="1"/>
  <c r="D818" i="3" s="1"/>
  <c r="D819" i="3" s="1"/>
  <c r="D820" i="3" s="1"/>
  <c r="D821" i="3" s="1"/>
  <c r="D822" i="3" s="1"/>
  <c r="D823" i="3" s="1"/>
  <c r="D824" i="3" s="1"/>
  <c r="D825" i="3" s="1"/>
  <c r="D826" i="3" s="1"/>
  <c r="D827" i="3" s="1"/>
  <c r="D828" i="3" s="1"/>
  <c r="D829" i="3" s="1"/>
  <c r="D830" i="3" s="1"/>
  <c r="D831" i="3" s="1"/>
  <c r="D832" i="3" s="1"/>
  <c r="D833" i="3" s="1"/>
  <c r="D834" i="3" s="1"/>
  <c r="D835" i="3" s="1"/>
  <c r="D836" i="3" s="1"/>
  <c r="D837" i="3" s="1"/>
  <c r="D838" i="3" s="1"/>
  <c r="D839" i="3" s="1"/>
  <c r="D840" i="3" s="1"/>
  <c r="D841" i="3" s="1"/>
  <c r="D842" i="3" s="1"/>
  <c r="D843" i="3" s="1"/>
  <c r="D844" i="3" s="1"/>
  <c r="D845" i="3" s="1"/>
  <c r="D846" i="3" s="1"/>
  <c r="D847" i="3" s="1"/>
  <c r="D848" i="3" s="1"/>
  <c r="D849" i="3" s="1"/>
  <c r="D850" i="3" s="1"/>
  <c r="D851" i="3" s="1"/>
  <c r="D852" i="3" s="1"/>
  <c r="D853" i="3" s="1"/>
  <c r="D854" i="3" s="1"/>
  <c r="D855" i="3" s="1"/>
  <c r="D856" i="3" s="1"/>
  <c r="D857" i="3" s="1"/>
  <c r="D858" i="3" s="1"/>
  <c r="D859" i="3" s="1"/>
  <c r="D860" i="3" s="1"/>
  <c r="D861" i="3" s="1"/>
  <c r="D862" i="3" s="1"/>
  <c r="D863" i="3" s="1"/>
  <c r="D864" i="3" s="1"/>
  <c r="D865" i="3" s="1"/>
  <c r="D866" i="3" s="1"/>
  <c r="D867" i="3" s="1"/>
  <c r="D868" i="3" s="1"/>
  <c r="D869" i="3" s="1"/>
  <c r="D870" i="3" s="1"/>
  <c r="D871" i="3" s="1"/>
  <c r="D872" i="3" s="1"/>
  <c r="D873" i="3" s="1"/>
  <c r="D874" i="3" s="1"/>
  <c r="D875" i="3" s="1"/>
  <c r="D876" i="3" s="1"/>
  <c r="D877" i="3" s="1"/>
  <c r="D878" i="3" s="1"/>
  <c r="D879" i="3" s="1"/>
  <c r="D880" i="3" s="1"/>
  <c r="D881" i="3" s="1"/>
  <c r="D882" i="3" s="1"/>
  <c r="D883" i="3" s="1"/>
  <c r="D884" i="3" s="1"/>
  <c r="D885" i="3" s="1"/>
  <c r="D886" i="3" s="1"/>
  <c r="D887" i="3" s="1"/>
  <c r="D888" i="3" s="1"/>
  <c r="D889" i="3" s="1"/>
  <c r="D890" i="3" s="1"/>
  <c r="D891" i="3" s="1"/>
  <c r="D892" i="3" s="1"/>
  <c r="D893" i="3" s="1"/>
  <c r="D894" i="3" s="1"/>
  <c r="D895" i="3" s="1"/>
  <c r="D896" i="3" s="1"/>
  <c r="D897" i="3" s="1"/>
  <c r="D898" i="3" s="1"/>
  <c r="D899" i="3" s="1"/>
  <c r="D900" i="3" s="1"/>
  <c r="D901" i="3" s="1"/>
  <c r="D902" i="3" s="1"/>
  <c r="D903" i="3" s="1"/>
  <c r="D904" i="3" s="1"/>
  <c r="D905" i="3" s="1"/>
  <c r="D906" i="3" s="1"/>
  <c r="D907" i="3" s="1"/>
  <c r="D908" i="3" s="1"/>
  <c r="D909" i="3" s="1"/>
  <c r="E5" i="2"/>
  <c r="D7" i="2"/>
  <c r="E5" i="3" l="1"/>
  <c r="E6" i="3"/>
  <c r="D8" i="2"/>
  <c r="E7" i="2"/>
  <c r="E7" i="3" l="1"/>
  <c r="D9" i="2"/>
  <c r="E8" i="2"/>
  <c r="E8" i="3" l="1"/>
  <c r="D10" i="2"/>
  <c r="E9" i="2"/>
  <c r="E9" i="3" l="1"/>
  <c r="D11" i="2"/>
  <c r="E10" i="2"/>
  <c r="E10" i="3" l="1"/>
  <c r="D12" i="2"/>
  <c r="E11" i="2"/>
  <c r="E11" i="3" l="1"/>
  <c r="D13" i="2"/>
  <c r="E12" i="2"/>
  <c r="E12" i="3" l="1"/>
  <c r="D14" i="2"/>
  <c r="E13" i="2"/>
  <c r="E13" i="3" l="1"/>
  <c r="D15" i="2"/>
  <c r="E14" i="2"/>
  <c r="E14" i="3" l="1"/>
  <c r="D16" i="2"/>
  <c r="E15" i="2"/>
  <c r="E15" i="3" l="1"/>
  <c r="D17" i="2"/>
  <c r="E16" i="2"/>
  <c r="E16" i="3" l="1"/>
  <c r="D18" i="2"/>
  <c r="E17" i="2"/>
  <c r="E17" i="3" l="1"/>
  <c r="D19" i="2"/>
  <c r="E18" i="2"/>
  <c r="E18" i="3" l="1"/>
  <c r="D20" i="2"/>
  <c r="E19" i="2"/>
  <c r="E19" i="3" l="1"/>
  <c r="D21" i="2"/>
  <c r="E20" i="2"/>
  <c r="E20" i="3" l="1"/>
  <c r="D22" i="2"/>
  <c r="E21" i="2"/>
  <c r="E21" i="3" l="1"/>
  <c r="D23" i="2"/>
  <c r="E22" i="2"/>
  <c r="E22" i="3" l="1"/>
  <c r="D24" i="2"/>
  <c r="E23" i="2"/>
  <c r="E23" i="3" l="1"/>
  <c r="D25" i="2"/>
  <c r="E24" i="2"/>
  <c r="E24" i="3" l="1"/>
  <c r="D26" i="2"/>
  <c r="E25" i="2"/>
  <c r="E25" i="3" l="1"/>
  <c r="D27" i="2"/>
  <c r="E26" i="2"/>
  <c r="E26" i="3" l="1"/>
  <c r="D28" i="2"/>
  <c r="E27" i="2"/>
  <c r="E27" i="3" l="1"/>
  <c r="D29" i="2"/>
  <c r="E28" i="2"/>
  <c r="E28" i="3" l="1"/>
  <c r="D30" i="2"/>
  <c r="E29" i="2"/>
  <c r="E29" i="3" l="1"/>
  <c r="D31" i="2"/>
  <c r="E30" i="2"/>
  <c r="E30" i="3" l="1"/>
  <c r="D32" i="2"/>
  <c r="E31" i="2"/>
  <c r="E31" i="3" l="1"/>
  <c r="D33" i="2"/>
  <c r="E32" i="2"/>
  <c r="E32" i="3" l="1"/>
  <c r="D34" i="2"/>
  <c r="E33" i="2"/>
  <c r="E33" i="3" l="1"/>
  <c r="D35" i="2"/>
  <c r="E34" i="2"/>
  <c r="E34" i="3" l="1"/>
  <c r="D36" i="2"/>
  <c r="E35" i="2"/>
  <c r="E35" i="3" l="1"/>
  <c r="D37" i="2"/>
  <c r="E36" i="2"/>
  <c r="E36" i="3" l="1"/>
  <c r="D38" i="2"/>
  <c r="E37" i="2"/>
  <c r="E37" i="3" l="1"/>
  <c r="D39" i="2"/>
  <c r="E38" i="2"/>
  <c r="E38" i="3" l="1"/>
  <c r="D40" i="2"/>
  <c r="E39" i="2"/>
  <c r="E39" i="3" l="1"/>
  <c r="D41" i="2"/>
  <c r="E40" i="2"/>
  <c r="E40" i="3" l="1"/>
  <c r="D42" i="2"/>
  <c r="E41" i="2"/>
  <c r="E41" i="3" l="1"/>
  <c r="D43" i="2"/>
  <c r="E42" i="2"/>
  <c r="E42" i="3" l="1"/>
  <c r="D44" i="2"/>
  <c r="E43" i="2"/>
  <c r="E43" i="3" l="1"/>
  <c r="D45" i="2"/>
  <c r="E44" i="2"/>
  <c r="E44" i="3" l="1"/>
  <c r="D46" i="2"/>
  <c r="E45" i="2"/>
  <c r="E45" i="3" l="1"/>
  <c r="D47" i="2"/>
  <c r="E46" i="2"/>
  <c r="E46" i="3" l="1"/>
  <c r="D48" i="2"/>
  <c r="E47" i="2"/>
  <c r="E47" i="3" l="1"/>
  <c r="D49" i="2"/>
  <c r="E48" i="2"/>
  <c r="E48" i="3" l="1"/>
  <c r="D50" i="2"/>
  <c r="E49" i="2"/>
  <c r="E49" i="3" l="1"/>
  <c r="D51" i="2"/>
  <c r="E50" i="2"/>
  <c r="E50" i="3" l="1"/>
  <c r="D52" i="2"/>
  <c r="E51" i="2"/>
  <c r="E51" i="3" l="1"/>
  <c r="D53" i="2"/>
  <c r="E52" i="2"/>
  <c r="E52" i="3" l="1"/>
  <c r="D54" i="2"/>
  <c r="E53" i="2"/>
  <c r="E53" i="3" l="1"/>
  <c r="D55" i="2"/>
  <c r="E54" i="2"/>
  <c r="E54" i="3" l="1"/>
  <c r="D56" i="2"/>
  <c r="E55" i="2"/>
  <c r="E55" i="3" l="1"/>
  <c r="D57" i="2"/>
  <c r="E56" i="2"/>
  <c r="E56" i="3" l="1"/>
  <c r="D58" i="2"/>
  <c r="E57" i="2"/>
  <c r="E57" i="3" l="1"/>
  <c r="D59" i="2"/>
  <c r="E58" i="2"/>
  <c r="E58" i="3" l="1"/>
  <c r="D60" i="2"/>
  <c r="E59" i="2"/>
  <c r="E59" i="3" l="1"/>
  <c r="D61" i="2"/>
  <c r="E60" i="2"/>
  <c r="E60" i="3" l="1"/>
  <c r="D62" i="2"/>
  <c r="E61" i="2"/>
  <c r="E61" i="3" l="1"/>
  <c r="D63" i="2"/>
  <c r="E62" i="2"/>
  <c r="E62" i="3" l="1"/>
  <c r="D64" i="2"/>
  <c r="E63" i="2"/>
  <c r="E63" i="3" l="1"/>
  <c r="D65" i="2"/>
  <c r="E64" i="2"/>
  <c r="E64" i="3" l="1"/>
  <c r="D66" i="2"/>
  <c r="E65" i="2"/>
  <c r="E65" i="3" l="1"/>
  <c r="D67" i="2"/>
  <c r="E66" i="2"/>
  <c r="E66" i="3" l="1"/>
  <c r="D68" i="2"/>
  <c r="E67" i="2"/>
  <c r="E67" i="3" l="1"/>
  <c r="D69" i="2"/>
  <c r="E68" i="2"/>
  <c r="E68" i="3" l="1"/>
  <c r="D70" i="2"/>
  <c r="E69" i="2"/>
  <c r="E69" i="3" l="1"/>
  <c r="D71" i="2"/>
  <c r="E70" i="2"/>
  <c r="E70" i="3" l="1"/>
  <c r="D72" i="2"/>
  <c r="E71" i="2"/>
  <c r="E71" i="3" l="1"/>
  <c r="D73" i="2"/>
  <c r="E72" i="2"/>
  <c r="E72" i="3" l="1"/>
  <c r="D74" i="2"/>
  <c r="E73" i="2"/>
  <c r="E73" i="3" l="1"/>
  <c r="D75" i="2"/>
  <c r="E74" i="2"/>
  <c r="E74" i="3" l="1"/>
  <c r="D76" i="2"/>
  <c r="E75" i="2"/>
  <c r="E75" i="3" l="1"/>
  <c r="D77" i="2"/>
  <c r="E76" i="2"/>
  <c r="E76" i="3" l="1"/>
  <c r="D78" i="2"/>
  <c r="E77" i="2"/>
  <c r="E77" i="3" l="1"/>
  <c r="D79" i="2"/>
  <c r="E78" i="2"/>
  <c r="E78" i="3" l="1"/>
  <c r="D80" i="2"/>
  <c r="E79" i="2"/>
  <c r="E79" i="3" l="1"/>
  <c r="D81" i="2"/>
  <c r="E80" i="2"/>
  <c r="E80" i="3" l="1"/>
  <c r="D82" i="2"/>
  <c r="E81" i="2"/>
  <c r="E81" i="3" l="1"/>
  <c r="D83" i="2"/>
  <c r="E82" i="2"/>
  <c r="E82" i="3" l="1"/>
  <c r="D84" i="2"/>
  <c r="E83" i="2"/>
  <c r="E83" i="3" l="1"/>
  <c r="D85" i="2"/>
  <c r="E84" i="2"/>
  <c r="E84" i="3" l="1"/>
  <c r="D86" i="2"/>
  <c r="E85" i="2"/>
  <c r="E85" i="3" l="1"/>
  <c r="D87" i="2"/>
  <c r="E86" i="2"/>
  <c r="E86" i="3" l="1"/>
  <c r="D88" i="2"/>
  <c r="E87" i="2"/>
  <c r="E87" i="3" l="1"/>
  <c r="D89" i="2"/>
  <c r="E88" i="2"/>
  <c r="E88" i="3" l="1"/>
  <c r="D90" i="2"/>
  <c r="E89" i="2"/>
  <c r="E89" i="3" l="1"/>
  <c r="D91" i="2"/>
  <c r="E90" i="2"/>
  <c r="E90" i="3" l="1"/>
  <c r="D92" i="2"/>
  <c r="E91" i="2"/>
  <c r="E91" i="3" l="1"/>
  <c r="D93" i="2"/>
  <c r="E92" i="2"/>
  <c r="E92" i="3" l="1"/>
  <c r="D94" i="2"/>
  <c r="E93" i="2"/>
  <c r="E93" i="3" l="1"/>
  <c r="D95" i="2"/>
  <c r="E94" i="2"/>
  <c r="E94" i="3" l="1"/>
  <c r="D96" i="2"/>
  <c r="E95" i="2"/>
  <c r="E95" i="3" l="1"/>
  <c r="D97" i="2"/>
  <c r="E96" i="2"/>
  <c r="E96" i="3" l="1"/>
  <c r="D98" i="2"/>
  <c r="E97" i="2"/>
  <c r="E97" i="3" l="1"/>
  <c r="D99" i="2"/>
  <c r="E98" i="2"/>
  <c r="E98" i="3" l="1"/>
  <c r="D100" i="2"/>
  <c r="E99" i="2"/>
  <c r="E99" i="3" l="1"/>
  <c r="D101" i="2"/>
  <c r="E100" i="2"/>
  <c r="E100" i="3" l="1"/>
  <c r="D102" i="2"/>
  <c r="E101" i="2"/>
  <c r="E101" i="3" l="1"/>
  <c r="D103" i="2"/>
  <c r="E102" i="2"/>
  <c r="E102" i="3" l="1"/>
  <c r="D104" i="2"/>
  <c r="E103" i="2"/>
  <c r="E103" i="3" l="1"/>
  <c r="D105" i="2"/>
  <c r="E104" i="2"/>
  <c r="E104" i="3" l="1"/>
  <c r="D106" i="2"/>
  <c r="E105" i="2"/>
  <c r="E105" i="3" l="1"/>
  <c r="D107" i="2"/>
  <c r="E106" i="2"/>
  <c r="E106" i="3" l="1"/>
  <c r="D108" i="2"/>
  <c r="E107" i="2"/>
  <c r="E107" i="3" l="1"/>
  <c r="D109" i="2"/>
  <c r="E108" i="2"/>
  <c r="E108" i="3" l="1"/>
  <c r="D110" i="2"/>
  <c r="E109" i="2"/>
  <c r="E109" i="3" l="1"/>
  <c r="D111" i="2"/>
  <c r="E110" i="2"/>
  <c r="E110" i="3" l="1"/>
  <c r="D112" i="2"/>
  <c r="E111" i="2"/>
  <c r="E111" i="3" l="1"/>
  <c r="D113" i="2"/>
  <c r="E112" i="2"/>
  <c r="E112" i="3" l="1"/>
  <c r="D114" i="2"/>
  <c r="E113" i="2"/>
  <c r="E113" i="3" l="1"/>
  <c r="D115" i="2"/>
  <c r="E114" i="2"/>
  <c r="E114" i="3" l="1"/>
  <c r="D116" i="2"/>
  <c r="E115" i="2"/>
  <c r="E115" i="3" l="1"/>
  <c r="D117" i="2"/>
  <c r="E116" i="2"/>
  <c r="E116" i="3" l="1"/>
  <c r="D118" i="2"/>
  <c r="E117" i="2"/>
  <c r="E117" i="3" l="1"/>
  <c r="D119" i="2"/>
  <c r="E118" i="2"/>
  <c r="E118" i="3" l="1"/>
  <c r="D120" i="2"/>
  <c r="E119" i="2"/>
  <c r="E119" i="3" l="1"/>
  <c r="D121" i="2"/>
  <c r="E120" i="2"/>
  <c r="E120" i="3" l="1"/>
  <c r="D122" i="2"/>
  <c r="E121" i="2"/>
  <c r="E121" i="3" l="1"/>
  <c r="D123" i="2"/>
  <c r="E122" i="2"/>
  <c r="E122" i="3" l="1"/>
  <c r="D124" i="2"/>
  <c r="E123" i="2"/>
  <c r="E123" i="3" l="1"/>
  <c r="D125" i="2"/>
  <c r="E124" i="2"/>
  <c r="E124" i="3" l="1"/>
  <c r="D126" i="2"/>
  <c r="E125" i="2"/>
  <c r="E125" i="3" l="1"/>
  <c r="D127" i="2"/>
  <c r="E126" i="2"/>
  <c r="E126" i="3" l="1"/>
  <c r="D128" i="2"/>
  <c r="E127" i="2"/>
  <c r="E127" i="3" l="1"/>
  <c r="D129" i="2"/>
  <c r="E128" i="2"/>
  <c r="E128" i="3" l="1"/>
  <c r="D130" i="2"/>
  <c r="E129" i="2"/>
  <c r="E129" i="3" l="1"/>
  <c r="D131" i="2"/>
  <c r="E130" i="2"/>
  <c r="E130" i="3" l="1"/>
  <c r="D132" i="2"/>
  <c r="E131" i="2"/>
  <c r="E131" i="3" l="1"/>
  <c r="D133" i="2"/>
  <c r="E132" i="2"/>
  <c r="E132" i="3" l="1"/>
  <c r="D134" i="2"/>
  <c r="E133" i="2"/>
  <c r="E133" i="3" l="1"/>
  <c r="D135" i="2"/>
  <c r="E134" i="2"/>
  <c r="E134" i="3" l="1"/>
  <c r="D136" i="2"/>
  <c r="E135" i="2"/>
  <c r="E135" i="3" l="1"/>
  <c r="D137" i="2"/>
  <c r="E136" i="2"/>
  <c r="E136" i="3" l="1"/>
  <c r="D138" i="2"/>
  <c r="E137" i="2"/>
  <c r="E137" i="3" l="1"/>
  <c r="D139" i="2"/>
  <c r="E138" i="2"/>
  <c r="E138" i="3" l="1"/>
  <c r="D140" i="2"/>
  <c r="E139" i="2"/>
  <c r="E139" i="3" l="1"/>
  <c r="D141" i="2"/>
  <c r="E140" i="2"/>
  <c r="E140" i="3" l="1"/>
  <c r="D142" i="2"/>
  <c r="E141" i="2"/>
  <c r="E141" i="3" l="1"/>
  <c r="D143" i="2"/>
  <c r="E142" i="2"/>
  <c r="E142" i="3" l="1"/>
  <c r="D144" i="2"/>
  <c r="E143" i="2"/>
  <c r="E143" i="3" l="1"/>
  <c r="D145" i="2"/>
  <c r="E144" i="2"/>
  <c r="E144" i="3" l="1"/>
  <c r="D146" i="2"/>
  <c r="E145" i="2"/>
  <c r="E145" i="3" l="1"/>
  <c r="D147" i="2"/>
  <c r="E146" i="2"/>
  <c r="E146" i="3" l="1"/>
  <c r="D148" i="2"/>
  <c r="E147" i="2"/>
  <c r="E147" i="3" l="1"/>
  <c r="D149" i="2"/>
  <c r="E148" i="2"/>
  <c r="E148" i="3" l="1"/>
  <c r="D150" i="2"/>
  <c r="E149" i="2"/>
  <c r="E149" i="3" l="1"/>
  <c r="D151" i="2"/>
  <c r="E150" i="2"/>
  <c r="E150" i="3" l="1"/>
  <c r="D152" i="2"/>
  <c r="E151" i="2"/>
  <c r="E151" i="3" l="1"/>
  <c r="D153" i="2"/>
  <c r="E152" i="2"/>
  <c r="E152" i="3" l="1"/>
  <c r="D154" i="2"/>
  <c r="E153" i="2"/>
  <c r="E153" i="3" l="1"/>
  <c r="D155" i="2"/>
  <c r="E154" i="2"/>
  <c r="E154" i="3" l="1"/>
  <c r="D156" i="2"/>
  <c r="E155" i="2"/>
  <c r="E155" i="3" l="1"/>
  <c r="D157" i="2"/>
  <c r="E156" i="2"/>
  <c r="E156" i="3" l="1"/>
  <c r="D158" i="2"/>
  <c r="E157" i="2"/>
  <c r="E157" i="3" l="1"/>
  <c r="D159" i="2"/>
  <c r="E158" i="2"/>
  <c r="E158" i="3" l="1"/>
  <c r="D160" i="2"/>
  <c r="E159" i="2"/>
  <c r="E159" i="3" l="1"/>
  <c r="D161" i="2"/>
  <c r="E160" i="2"/>
  <c r="E160" i="3" l="1"/>
  <c r="D162" i="2"/>
  <c r="E161" i="2"/>
  <c r="E161" i="3" l="1"/>
  <c r="D163" i="2"/>
  <c r="E162" i="2"/>
  <c r="E162" i="3" l="1"/>
  <c r="D164" i="2"/>
  <c r="E163" i="2"/>
  <c r="E163" i="3" l="1"/>
  <c r="D165" i="2"/>
  <c r="E164" i="2"/>
  <c r="E164" i="3" l="1"/>
  <c r="D166" i="2"/>
  <c r="E165" i="2"/>
  <c r="E165" i="3" l="1"/>
  <c r="D167" i="2"/>
  <c r="E166" i="2"/>
  <c r="E166" i="3" l="1"/>
  <c r="D168" i="2"/>
  <c r="E167" i="2"/>
  <c r="E167" i="3" l="1"/>
  <c r="D169" i="2"/>
  <c r="E168" i="2"/>
  <c r="E168" i="3" l="1"/>
  <c r="D170" i="2"/>
  <c r="E169" i="2"/>
  <c r="E169" i="3" l="1"/>
  <c r="D171" i="2"/>
  <c r="E170" i="2"/>
  <c r="E170" i="3" l="1"/>
  <c r="D172" i="2"/>
  <c r="E171" i="2"/>
  <c r="E171" i="3" l="1"/>
  <c r="D173" i="2"/>
  <c r="E172" i="2"/>
  <c r="E172" i="3" l="1"/>
  <c r="D174" i="2"/>
  <c r="E173" i="2"/>
  <c r="E173" i="3" l="1"/>
  <c r="D175" i="2"/>
  <c r="E174" i="2"/>
  <c r="E174" i="3" l="1"/>
  <c r="D176" i="2"/>
  <c r="E175" i="2"/>
  <c r="E175" i="3" l="1"/>
  <c r="D177" i="2"/>
  <c r="E176" i="2"/>
  <c r="E176" i="3" l="1"/>
  <c r="D178" i="2"/>
  <c r="E177" i="2"/>
  <c r="E177" i="3" l="1"/>
  <c r="D179" i="2"/>
  <c r="E178" i="2"/>
  <c r="E178" i="3" l="1"/>
  <c r="D180" i="2"/>
  <c r="E179" i="2"/>
  <c r="E179" i="3" l="1"/>
  <c r="D181" i="2"/>
  <c r="E180" i="2"/>
  <c r="E180" i="3" l="1"/>
  <c r="D182" i="2"/>
  <c r="E181" i="2"/>
  <c r="E181" i="3" l="1"/>
  <c r="D183" i="2"/>
  <c r="E182" i="2"/>
  <c r="E182" i="3" l="1"/>
  <c r="D184" i="2"/>
  <c r="E183" i="2"/>
  <c r="E183" i="3" l="1"/>
  <c r="D185" i="2"/>
  <c r="E184" i="2"/>
  <c r="E184" i="3" l="1"/>
  <c r="D186" i="2"/>
  <c r="E185" i="2"/>
  <c r="E185" i="3" l="1"/>
  <c r="D187" i="2"/>
  <c r="E186" i="2"/>
  <c r="E186" i="3" l="1"/>
  <c r="D188" i="2"/>
  <c r="E187" i="2"/>
  <c r="E187" i="3" l="1"/>
  <c r="D189" i="2"/>
  <c r="E188" i="2"/>
  <c r="E188" i="3" l="1"/>
  <c r="D190" i="2"/>
  <c r="E189" i="2"/>
  <c r="E189" i="3" l="1"/>
  <c r="D191" i="2"/>
  <c r="E190" i="2"/>
  <c r="E190" i="3" l="1"/>
  <c r="D192" i="2"/>
  <c r="E191" i="2"/>
  <c r="E191" i="3" l="1"/>
  <c r="D193" i="2"/>
  <c r="E192" i="2"/>
  <c r="E192" i="3" l="1"/>
  <c r="D194" i="2"/>
  <c r="E193" i="2"/>
  <c r="E193" i="3" l="1"/>
  <c r="D195" i="2"/>
  <c r="E194" i="2"/>
  <c r="E194" i="3" l="1"/>
  <c r="D196" i="2"/>
  <c r="E195" i="2"/>
  <c r="E195" i="3" l="1"/>
  <c r="D197" i="2"/>
  <c r="E196" i="2"/>
  <c r="E196" i="3" l="1"/>
  <c r="D198" i="2"/>
  <c r="E197" i="2"/>
  <c r="E197" i="3" l="1"/>
  <c r="D199" i="2"/>
  <c r="E198" i="2"/>
  <c r="E198" i="3" l="1"/>
  <c r="D200" i="2"/>
  <c r="E199" i="2"/>
  <c r="E199" i="3" l="1"/>
  <c r="D201" i="2"/>
  <c r="E200" i="2"/>
  <c r="E200" i="3" l="1"/>
  <c r="D202" i="2"/>
  <c r="E201" i="2"/>
  <c r="E201" i="3" l="1"/>
  <c r="D203" i="2"/>
  <c r="E202" i="2"/>
  <c r="E202" i="3" l="1"/>
  <c r="D204" i="2"/>
  <c r="E203" i="2"/>
  <c r="E203" i="3" l="1"/>
  <c r="D205" i="2"/>
  <c r="E204" i="2"/>
  <c r="E204" i="3" l="1"/>
  <c r="D206" i="2"/>
  <c r="E205" i="2"/>
  <c r="E205" i="3" l="1"/>
  <c r="D207" i="2"/>
  <c r="E206" i="2"/>
  <c r="E206" i="3" l="1"/>
  <c r="D208" i="2"/>
  <c r="E207" i="2"/>
  <c r="E207" i="3" l="1"/>
  <c r="D209" i="2"/>
  <c r="E208" i="2"/>
  <c r="E208" i="3" l="1"/>
  <c r="D210" i="2"/>
  <c r="E209" i="2"/>
  <c r="E209" i="3" l="1"/>
  <c r="D211" i="2"/>
  <c r="E210" i="2"/>
  <c r="E210" i="3" l="1"/>
  <c r="D212" i="2"/>
  <c r="E211" i="2"/>
  <c r="E211" i="3" l="1"/>
  <c r="D213" i="2"/>
  <c r="E212" i="2"/>
  <c r="E212" i="3" l="1"/>
  <c r="D214" i="2"/>
  <c r="E213" i="2"/>
  <c r="E213" i="3" l="1"/>
  <c r="D215" i="2"/>
  <c r="E214" i="2"/>
  <c r="E214" i="3" l="1"/>
  <c r="D216" i="2"/>
  <c r="E215" i="2"/>
  <c r="E215" i="3" l="1"/>
  <c r="D217" i="2"/>
  <c r="E216" i="2"/>
  <c r="E216" i="3" l="1"/>
  <c r="D218" i="2"/>
  <c r="E217" i="2"/>
  <c r="E217" i="3" l="1"/>
  <c r="D219" i="2"/>
  <c r="E218" i="2"/>
  <c r="E218" i="3" l="1"/>
  <c r="D220" i="2"/>
  <c r="E219" i="2"/>
  <c r="E219" i="3" l="1"/>
  <c r="D221" i="2"/>
  <c r="E220" i="2"/>
  <c r="E220" i="3" l="1"/>
  <c r="D222" i="2"/>
  <c r="E221" i="2"/>
  <c r="E221" i="3" l="1"/>
  <c r="D223" i="2"/>
  <c r="E222" i="2"/>
  <c r="E222" i="3" l="1"/>
  <c r="D224" i="2"/>
  <c r="E223" i="2"/>
  <c r="E223" i="3" l="1"/>
  <c r="D225" i="2"/>
  <c r="E224" i="2"/>
  <c r="E224" i="3" l="1"/>
  <c r="D226" i="2"/>
  <c r="E225" i="2"/>
  <c r="E225" i="3" l="1"/>
  <c r="D227" i="2"/>
  <c r="E226" i="2"/>
  <c r="E226" i="3" l="1"/>
  <c r="D228" i="2"/>
  <c r="E227" i="2"/>
  <c r="E227" i="3" l="1"/>
  <c r="D229" i="2"/>
  <c r="E228" i="2"/>
  <c r="E228" i="3" l="1"/>
  <c r="D230" i="2"/>
  <c r="E229" i="2"/>
  <c r="E229" i="3" l="1"/>
  <c r="D231" i="2"/>
  <c r="E230" i="2"/>
  <c r="E230" i="3" l="1"/>
  <c r="D232" i="2"/>
  <c r="E231" i="2"/>
  <c r="E231" i="3" l="1"/>
  <c r="D233" i="2"/>
  <c r="E232" i="2"/>
  <c r="E232" i="3" l="1"/>
  <c r="D234" i="2"/>
  <c r="E233" i="2"/>
  <c r="E233" i="3" l="1"/>
  <c r="D235" i="2"/>
  <c r="E234" i="2"/>
  <c r="E234" i="3" l="1"/>
  <c r="D236" i="2"/>
  <c r="E235" i="2"/>
  <c r="E235" i="3" l="1"/>
  <c r="D237" i="2"/>
  <c r="E236" i="2"/>
  <c r="E236" i="3" l="1"/>
  <c r="D238" i="2"/>
  <c r="E237" i="2"/>
  <c r="E237" i="3" l="1"/>
  <c r="D239" i="2"/>
  <c r="E238" i="2"/>
  <c r="E238" i="3" l="1"/>
  <c r="D240" i="2"/>
  <c r="E239" i="2"/>
  <c r="E239" i="3" l="1"/>
  <c r="D241" i="2"/>
  <c r="E240" i="2"/>
  <c r="E240" i="3" l="1"/>
  <c r="D242" i="2"/>
  <c r="E241" i="2"/>
  <c r="E241" i="3" l="1"/>
  <c r="D243" i="2"/>
  <c r="E242" i="2"/>
  <c r="E242" i="3" l="1"/>
  <c r="D244" i="2"/>
  <c r="E243" i="2"/>
  <c r="E243" i="3" l="1"/>
  <c r="D245" i="2"/>
  <c r="E244" i="2"/>
  <c r="E244" i="3" l="1"/>
  <c r="D246" i="2"/>
  <c r="E245" i="2"/>
  <c r="E245" i="3" l="1"/>
  <c r="D247" i="2"/>
  <c r="E246" i="2"/>
  <c r="E246" i="3" l="1"/>
  <c r="D248" i="2"/>
  <c r="E247" i="2"/>
  <c r="E247" i="3" l="1"/>
  <c r="D249" i="2"/>
  <c r="E248" i="2"/>
  <c r="E248" i="3" l="1"/>
  <c r="D250" i="2"/>
  <c r="E249" i="2"/>
  <c r="E249" i="3" l="1"/>
  <c r="D251" i="2"/>
  <c r="E250" i="2"/>
  <c r="E250" i="3" l="1"/>
  <c r="D252" i="2"/>
  <c r="E251" i="2"/>
  <c r="E251" i="3" l="1"/>
  <c r="D253" i="2"/>
  <c r="E252" i="2"/>
  <c r="E252" i="3" l="1"/>
  <c r="D254" i="2"/>
  <c r="E253" i="2"/>
  <c r="E253" i="3" l="1"/>
  <c r="D255" i="2"/>
  <c r="E254" i="2"/>
  <c r="E254" i="3" l="1"/>
  <c r="D256" i="2"/>
  <c r="E255" i="2"/>
  <c r="E255" i="3" l="1"/>
  <c r="D257" i="2"/>
  <c r="E256" i="2"/>
  <c r="E256" i="3" l="1"/>
  <c r="D258" i="2"/>
  <c r="E257" i="2"/>
  <c r="E257" i="3" l="1"/>
  <c r="D259" i="2"/>
  <c r="E258" i="2"/>
  <c r="E258" i="3" l="1"/>
  <c r="D260" i="2"/>
  <c r="E259" i="2"/>
  <c r="E259" i="3" l="1"/>
  <c r="D261" i="2"/>
  <c r="E260" i="2"/>
  <c r="E260" i="3" l="1"/>
  <c r="D262" i="2"/>
  <c r="E261" i="2"/>
  <c r="E261" i="3" l="1"/>
  <c r="D263" i="2"/>
  <c r="E262" i="2"/>
  <c r="E262" i="3" l="1"/>
  <c r="D264" i="2"/>
  <c r="E263" i="2"/>
  <c r="E263" i="3" l="1"/>
  <c r="D265" i="2"/>
  <c r="E264" i="2"/>
  <c r="E264" i="3" l="1"/>
  <c r="D266" i="2"/>
  <c r="E265" i="2"/>
  <c r="E265" i="3" l="1"/>
  <c r="D267" i="2"/>
  <c r="E266" i="2"/>
  <c r="E266" i="3" l="1"/>
  <c r="D268" i="2"/>
  <c r="E267" i="2"/>
  <c r="E267" i="3" l="1"/>
  <c r="D269" i="2"/>
  <c r="E268" i="2"/>
  <c r="E268" i="3" l="1"/>
  <c r="D270" i="2"/>
  <c r="E269" i="2"/>
  <c r="E269" i="3" l="1"/>
  <c r="D271" i="2"/>
  <c r="E270" i="2"/>
  <c r="E270" i="3" l="1"/>
  <c r="D272" i="2"/>
  <c r="E271" i="2"/>
  <c r="E271" i="3" l="1"/>
  <c r="D273" i="2"/>
  <c r="E272" i="2"/>
  <c r="E272" i="3" l="1"/>
  <c r="D274" i="2"/>
  <c r="E273" i="2"/>
  <c r="E273" i="3" l="1"/>
  <c r="D275" i="2"/>
  <c r="E274" i="2"/>
  <c r="E274" i="3" l="1"/>
  <c r="D276" i="2"/>
  <c r="E275" i="2"/>
  <c r="E275" i="3" l="1"/>
  <c r="D277" i="2"/>
  <c r="E276" i="2"/>
  <c r="E276" i="3" l="1"/>
  <c r="D278" i="2"/>
  <c r="E277" i="2"/>
  <c r="E277" i="3" l="1"/>
  <c r="D279" i="2"/>
  <c r="E278" i="2"/>
  <c r="E278" i="3" l="1"/>
  <c r="D280" i="2"/>
  <c r="E279" i="2"/>
  <c r="E279" i="3" l="1"/>
  <c r="D281" i="2"/>
  <c r="E280" i="2"/>
  <c r="E280" i="3" l="1"/>
  <c r="D282" i="2"/>
  <c r="E281" i="2"/>
  <c r="E281" i="3" l="1"/>
  <c r="D283" i="2"/>
  <c r="E282" i="2"/>
  <c r="E282" i="3" l="1"/>
  <c r="D284" i="2"/>
  <c r="E283" i="2"/>
  <c r="E283" i="3" l="1"/>
  <c r="D285" i="2"/>
  <c r="E284" i="2"/>
  <c r="E284" i="3" l="1"/>
  <c r="D286" i="2"/>
  <c r="E285" i="2"/>
  <c r="E285" i="3" l="1"/>
  <c r="D287" i="2"/>
  <c r="E286" i="2"/>
  <c r="E286" i="3" l="1"/>
  <c r="D288" i="2"/>
  <c r="E287" i="2"/>
  <c r="E287" i="3" l="1"/>
  <c r="D289" i="2"/>
  <c r="E288" i="2"/>
  <c r="E288" i="3" l="1"/>
  <c r="D290" i="2"/>
  <c r="E289" i="2"/>
  <c r="E289" i="3" l="1"/>
  <c r="D291" i="2"/>
  <c r="E290" i="2"/>
  <c r="E290" i="3" l="1"/>
  <c r="D292" i="2"/>
  <c r="E291" i="2"/>
  <c r="E291" i="3" l="1"/>
  <c r="D293" i="2"/>
  <c r="E292" i="2"/>
  <c r="E292" i="3" l="1"/>
  <c r="D294" i="2"/>
  <c r="E293" i="2"/>
  <c r="E293" i="3" l="1"/>
  <c r="D295" i="2"/>
  <c r="E294" i="2"/>
  <c r="E294" i="3" l="1"/>
  <c r="D296" i="2"/>
  <c r="E295" i="2"/>
  <c r="E295" i="3" l="1"/>
  <c r="D297" i="2"/>
  <c r="E296" i="2"/>
  <c r="E296" i="3" l="1"/>
  <c r="D298" i="2"/>
  <c r="E297" i="2"/>
  <c r="E297" i="3" l="1"/>
  <c r="D299" i="2"/>
  <c r="E298" i="2"/>
  <c r="E298" i="3" l="1"/>
  <c r="D300" i="2"/>
  <c r="E299" i="2"/>
  <c r="E299" i="3" l="1"/>
  <c r="D301" i="2"/>
  <c r="E300" i="2"/>
  <c r="E300" i="3" l="1"/>
  <c r="D302" i="2"/>
  <c r="E301" i="2"/>
  <c r="E301" i="3" l="1"/>
  <c r="D303" i="2"/>
  <c r="E302" i="2"/>
  <c r="E302" i="3" l="1"/>
  <c r="D304" i="2"/>
  <c r="E303" i="2"/>
  <c r="E303" i="3" l="1"/>
  <c r="D305" i="2"/>
  <c r="E304" i="2"/>
  <c r="E304" i="3" l="1"/>
  <c r="D306" i="2"/>
  <c r="E305" i="2"/>
  <c r="E305" i="3" l="1"/>
  <c r="D307" i="2"/>
  <c r="E306" i="2"/>
  <c r="E306" i="3" l="1"/>
  <c r="D308" i="2"/>
  <c r="E307" i="2"/>
  <c r="E307" i="3" l="1"/>
  <c r="D309" i="2"/>
  <c r="E308" i="2"/>
  <c r="E308" i="3" l="1"/>
  <c r="D310" i="2"/>
  <c r="E309" i="2"/>
  <c r="E309" i="3" l="1"/>
  <c r="D311" i="2"/>
  <c r="E310" i="2"/>
  <c r="E310" i="3" l="1"/>
  <c r="D312" i="2"/>
  <c r="E311" i="2"/>
  <c r="E311" i="3" l="1"/>
  <c r="D313" i="2"/>
  <c r="E312" i="2"/>
  <c r="E312" i="3" l="1"/>
  <c r="D314" i="2"/>
  <c r="E313" i="2"/>
  <c r="E313" i="3" l="1"/>
  <c r="D315" i="2"/>
  <c r="E314" i="2"/>
  <c r="E314" i="3" l="1"/>
  <c r="D316" i="2"/>
  <c r="E315" i="2"/>
  <c r="E315" i="3" l="1"/>
  <c r="D317" i="2"/>
  <c r="E316" i="2"/>
  <c r="E316" i="3" l="1"/>
  <c r="D318" i="2"/>
  <c r="E317" i="2"/>
  <c r="E317" i="3" l="1"/>
  <c r="D319" i="2"/>
  <c r="E318" i="2"/>
  <c r="E318" i="3" l="1"/>
  <c r="D320" i="2"/>
  <c r="E319" i="2"/>
  <c r="E319" i="3" l="1"/>
  <c r="D321" i="2"/>
  <c r="E320" i="2"/>
  <c r="E320" i="3" l="1"/>
  <c r="D322" i="2"/>
  <c r="E321" i="2"/>
  <c r="E321" i="3" l="1"/>
  <c r="D323" i="2"/>
  <c r="E322" i="2"/>
  <c r="E322" i="3" l="1"/>
  <c r="D324" i="2"/>
  <c r="E323" i="2"/>
  <c r="E323" i="3" l="1"/>
  <c r="D325" i="2"/>
  <c r="E324" i="2"/>
  <c r="E324" i="3" l="1"/>
  <c r="D326" i="2"/>
  <c r="E325" i="2"/>
  <c r="E325" i="3" l="1"/>
  <c r="D327" i="2"/>
  <c r="E326" i="2"/>
  <c r="E326" i="3" l="1"/>
  <c r="D328" i="2"/>
  <c r="E327" i="2"/>
  <c r="E327" i="3" l="1"/>
  <c r="D329" i="2"/>
  <c r="E328" i="2"/>
  <c r="E328" i="3" l="1"/>
  <c r="D330" i="2"/>
  <c r="E329" i="2"/>
  <c r="E329" i="3" l="1"/>
  <c r="D331" i="2"/>
  <c r="E330" i="2"/>
  <c r="E330" i="3" l="1"/>
  <c r="D332" i="2"/>
  <c r="E331" i="2"/>
  <c r="E331" i="3" l="1"/>
  <c r="D333" i="2"/>
  <c r="E332" i="2"/>
  <c r="E332" i="3" l="1"/>
  <c r="D334" i="2"/>
  <c r="E333" i="2"/>
  <c r="E333" i="3" l="1"/>
  <c r="D335" i="2"/>
  <c r="E334" i="2"/>
  <c r="E334" i="3" l="1"/>
  <c r="D336" i="2"/>
  <c r="E335" i="2"/>
  <c r="E335" i="3" l="1"/>
  <c r="D337" i="2"/>
  <c r="E336" i="2"/>
  <c r="E336" i="3" l="1"/>
  <c r="D338" i="2"/>
  <c r="E337" i="2"/>
  <c r="E337" i="3" l="1"/>
  <c r="D339" i="2"/>
  <c r="E338" i="2"/>
  <c r="E338" i="3" l="1"/>
  <c r="D340" i="2"/>
  <c r="E339" i="2"/>
  <c r="E339" i="3" l="1"/>
  <c r="D341" i="2"/>
  <c r="E340" i="2"/>
  <c r="E340" i="3" l="1"/>
  <c r="D342" i="2"/>
  <c r="E341" i="2"/>
  <c r="E341" i="3" l="1"/>
  <c r="D343" i="2"/>
  <c r="E342" i="2"/>
  <c r="E342" i="3" l="1"/>
  <c r="D344" i="2"/>
  <c r="E343" i="2"/>
  <c r="E343" i="3" l="1"/>
  <c r="D345" i="2"/>
  <c r="E344" i="2"/>
  <c r="E344" i="3" l="1"/>
  <c r="D346" i="2"/>
  <c r="E345" i="2"/>
  <c r="E345" i="3" l="1"/>
  <c r="D347" i="2"/>
  <c r="E346" i="2"/>
  <c r="E346" i="3" l="1"/>
  <c r="D348" i="2"/>
  <c r="E347" i="2"/>
  <c r="E347" i="3" l="1"/>
  <c r="D349" i="2"/>
  <c r="E348" i="2"/>
  <c r="E348" i="3" l="1"/>
  <c r="D350" i="2"/>
  <c r="E349" i="2"/>
  <c r="E349" i="3" l="1"/>
  <c r="D351" i="2"/>
  <c r="E350" i="2"/>
  <c r="E350" i="3" l="1"/>
  <c r="D352" i="2"/>
  <c r="E351" i="2"/>
  <c r="E351" i="3" l="1"/>
  <c r="D353" i="2"/>
  <c r="E352" i="2"/>
  <c r="E352" i="3" l="1"/>
  <c r="D354" i="2"/>
  <c r="E353" i="2"/>
  <c r="E353" i="3" l="1"/>
  <c r="D355" i="2"/>
  <c r="E354" i="2"/>
  <c r="E354" i="3" l="1"/>
  <c r="D356" i="2"/>
  <c r="E355" i="2"/>
  <c r="E355" i="3" l="1"/>
  <c r="D357" i="2"/>
  <c r="E356" i="2"/>
  <c r="E356" i="3" l="1"/>
  <c r="D358" i="2"/>
  <c r="E357" i="2"/>
  <c r="E357" i="3" l="1"/>
  <c r="D359" i="2"/>
  <c r="E358" i="2"/>
  <c r="E358" i="3" l="1"/>
  <c r="D360" i="2"/>
  <c r="E359" i="2"/>
  <c r="E359" i="3" l="1"/>
  <c r="D361" i="2"/>
  <c r="E360" i="2"/>
  <c r="E360" i="3" l="1"/>
  <c r="D362" i="2"/>
  <c r="E361" i="2"/>
  <c r="E361" i="3" l="1"/>
  <c r="D363" i="2"/>
  <c r="E362" i="2"/>
  <c r="E362" i="3" l="1"/>
  <c r="D364" i="2"/>
  <c r="E363" i="2"/>
  <c r="E363" i="3" l="1"/>
  <c r="D365" i="2"/>
  <c r="E364" i="2"/>
  <c r="E364" i="3" l="1"/>
  <c r="D366" i="2"/>
  <c r="E365" i="2"/>
  <c r="E365" i="3" l="1"/>
  <c r="D367" i="2"/>
  <c r="E366" i="2"/>
  <c r="E366" i="3" l="1"/>
  <c r="D368" i="2"/>
  <c r="E367" i="2"/>
  <c r="E367" i="3" l="1"/>
  <c r="D369" i="2"/>
  <c r="E368" i="2"/>
  <c r="E368" i="3" l="1"/>
  <c r="D370" i="2"/>
  <c r="E369" i="2"/>
  <c r="E369" i="3" l="1"/>
  <c r="D371" i="2"/>
  <c r="E370" i="2"/>
  <c r="E370" i="3" l="1"/>
  <c r="D372" i="2"/>
  <c r="E371" i="2"/>
  <c r="E371" i="3" l="1"/>
  <c r="D373" i="2"/>
  <c r="E372" i="2"/>
  <c r="E372" i="3" l="1"/>
  <c r="D374" i="2"/>
  <c r="E373" i="2"/>
  <c r="E373" i="3" l="1"/>
  <c r="D375" i="2"/>
  <c r="E374" i="2"/>
  <c r="E374" i="3" l="1"/>
  <c r="D376" i="2"/>
  <c r="E375" i="2"/>
  <c r="E375" i="3" l="1"/>
  <c r="D377" i="2"/>
  <c r="E376" i="2"/>
  <c r="E376" i="3" l="1"/>
  <c r="D378" i="2"/>
  <c r="E377" i="2"/>
  <c r="E377" i="3" l="1"/>
  <c r="D379" i="2"/>
  <c r="E378" i="2"/>
  <c r="E378" i="3" l="1"/>
  <c r="D380" i="2"/>
  <c r="E379" i="2"/>
  <c r="E379" i="3" l="1"/>
  <c r="D381" i="2"/>
  <c r="E380" i="2"/>
  <c r="E380" i="3" l="1"/>
  <c r="D382" i="2"/>
  <c r="E381" i="2"/>
  <c r="E381" i="3" l="1"/>
  <c r="D383" i="2"/>
  <c r="E382" i="2"/>
  <c r="E382" i="3" l="1"/>
  <c r="D384" i="2"/>
  <c r="E383" i="2"/>
  <c r="E383" i="3" l="1"/>
  <c r="D385" i="2"/>
  <c r="E384" i="2"/>
  <c r="E384" i="3" l="1"/>
  <c r="D386" i="2"/>
  <c r="E385" i="2"/>
  <c r="E385" i="3" l="1"/>
  <c r="D387" i="2"/>
  <c r="E386" i="2"/>
  <c r="E386" i="3" l="1"/>
  <c r="D388" i="2"/>
  <c r="E387" i="2"/>
  <c r="E387" i="3" l="1"/>
  <c r="D389" i="2"/>
  <c r="E388" i="2"/>
  <c r="E388" i="3" l="1"/>
  <c r="D390" i="2"/>
  <c r="E389" i="2"/>
  <c r="E389" i="3" l="1"/>
  <c r="D391" i="2"/>
  <c r="E390" i="2"/>
  <c r="E390" i="3" l="1"/>
  <c r="D392" i="2"/>
  <c r="E391" i="2"/>
  <c r="E391" i="3" l="1"/>
  <c r="D393" i="2"/>
  <c r="E392" i="2"/>
  <c r="E392" i="3" l="1"/>
  <c r="D394" i="2"/>
  <c r="E393" i="2"/>
  <c r="E393" i="3" l="1"/>
  <c r="D395" i="2"/>
  <c r="E394" i="2"/>
  <c r="E394" i="3" l="1"/>
  <c r="D396" i="2"/>
  <c r="E395" i="2"/>
  <c r="E395" i="3" l="1"/>
  <c r="D397" i="2"/>
  <c r="E396" i="2"/>
  <c r="B22" i="1"/>
  <c r="B19" i="1"/>
  <c r="F17" i="1"/>
  <c r="F16" i="1"/>
  <c r="C16" i="1"/>
  <c r="C17" i="1" s="1"/>
  <c r="I3" i="1"/>
  <c r="E3" i="1" s="1"/>
  <c r="E4" i="1" s="1"/>
  <c r="D4" i="1"/>
  <c r="E396" i="3" l="1"/>
  <c r="D398" i="2"/>
  <c r="E397" i="2"/>
  <c r="E397" i="3" l="1"/>
  <c r="D399" i="2"/>
  <c r="E398" i="2"/>
  <c r="E398" i="3" l="1"/>
  <c r="D400" i="2"/>
  <c r="E399" i="2"/>
  <c r="E399" i="3" l="1"/>
  <c r="D401" i="2"/>
  <c r="E400" i="2"/>
  <c r="E400" i="3" l="1"/>
  <c r="D402" i="2"/>
  <c r="E401" i="2"/>
  <c r="E401" i="3" l="1"/>
  <c r="D403" i="2"/>
  <c r="E402" i="2"/>
  <c r="E402" i="3" l="1"/>
  <c r="D404" i="2"/>
  <c r="E403" i="2"/>
  <c r="E403" i="3" l="1"/>
  <c r="D405" i="2"/>
  <c r="E404" i="2"/>
  <c r="E404" i="3" l="1"/>
  <c r="D406" i="2"/>
  <c r="E405" i="2"/>
  <c r="E405" i="3" l="1"/>
  <c r="D407" i="2"/>
  <c r="E406" i="2"/>
  <c r="E406" i="3" l="1"/>
  <c r="D408" i="2"/>
  <c r="E407" i="2"/>
  <c r="E407" i="3" l="1"/>
  <c r="D409" i="2"/>
  <c r="E408" i="2"/>
  <c r="E408" i="3" l="1"/>
  <c r="D410" i="2"/>
  <c r="E409" i="2"/>
  <c r="E409" i="3" l="1"/>
  <c r="D411" i="2"/>
  <c r="E410" i="2"/>
  <c r="E410" i="3" l="1"/>
  <c r="D412" i="2"/>
  <c r="E411" i="2"/>
  <c r="E411" i="3" l="1"/>
  <c r="D413" i="2"/>
  <c r="E412" i="2"/>
  <c r="E412" i="3" l="1"/>
  <c r="D414" i="2"/>
  <c r="E413" i="2"/>
  <c r="E413" i="3" l="1"/>
  <c r="D415" i="2"/>
  <c r="E414" i="2"/>
  <c r="E414" i="3" l="1"/>
  <c r="D416" i="2"/>
  <c r="E415" i="2"/>
  <c r="E415" i="3" l="1"/>
  <c r="D417" i="2"/>
  <c r="E416" i="2"/>
  <c r="E416" i="3" l="1"/>
  <c r="D418" i="2"/>
  <c r="E417" i="2"/>
  <c r="E417" i="3" l="1"/>
  <c r="D419" i="2"/>
  <c r="E418" i="2"/>
  <c r="E418" i="3" l="1"/>
  <c r="D420" i="2"/>
  <c r="E419" i="2"/>
  <c r="E419" i="3" l="1"/>
  <c r="D421" i="2"/>
  <c r="E420" i="2"/>
  <c r="E420" i="3" l="1"/>
  <c r="D422" i="2"/>
  <c r="E421" i="2"/>
  <c r="E421" i="3" l="1"/>
  <c r="D423" i="2"/>
  <c r="E422" i="2"/>
  <c r="E422" i="3" l="1"/>
  <c r="D424" i="2"/>
  <c r="E423" i="2"/>
  <c r="E423" i="3" l="1"/>
  <c r="D425" i="2"/>
  <c r="E424" i="2"/>
  <c r="E424" i="3" l="1"/>
  <c r="D426" i="2"/>
  <c r="E425" i="2"/>
  <c r="E425" i="3" l="1"/>
  <c r="D427" i="2"/>
  <c r="E426" i="2"/>
  <c r="E426" i="3" l="1"/>
  <c r="D428" i="2"/>
  <c r="E427" i="2"/>
  <c r="E427" i="3" l="1"/>
  <c r="D429" i="2"/>
  <c r="E428" i="2"/>
  <c r="E428" i="3" l="1"/>
  <c r="D430" i="2"/>
  <c r="E429" i="2"/>
  <c r="E429" i="3" l="1"/>
  <c r="D431" i="2"/>
  <c r="E430" i="2"/>
  <c r="E430" i="3" l="1"/>
  <c r="D432" i="2"/>
  <c r="E431" i="2"/>
  <c r="E431" i="3" l="1"/>
  <c r="D433" i="2"/>
  <c r="E432" i="2"/>
  <c r="E432" i="3" l="1"/>
  <c r="D434" i="2"/>
  <c r="E433" i="2"/>
  <c r="E433" i="3" l="1"/>
  <c r="D435" i="2"/>
  <c r="E434" i="2"/>
  <c r="E434" i="3" l="1"/>
  <c r="D436" i="2"/>
  <c r="E435" i="2"/>
  <c r="E435" i="3" l="1"/>
  <c r="D437" i="2"/>
  <c r="E436" i="2"/>
  <c r="E436" i="3" l="1"/>
  <c r="D438" i="2"/>
  <c r="E437" i="2"/>
  <c r="E437" i="3" l="1"/>
  <c r="D439" i="2"/>
  <c r="E438" i="2"/>
  <c r="E438" i="3" l="1"/>
  <c r="D440" i="2"/>
  <c r="E439" i="2"/>
  <c r="E439" i="3" l="1"/>
  <c r="D441" i="2"/>
  <c r="E440" i="2"/>
  <c r="E440" i="3" l="1"/>
  <c r="D442" i="2"/>
  <c r="E441" i="2"/>
  <c r="E441" i="3" l="1"/>
  <c r="D443" i="2"/>
  <c r="E442" i="2"/>
  <c r="E442" i="3" l="1"/>
  <c r="D444" i="2"/>
  <c r="E443" i="2"/>
  <c r="E443" i="3" l="1"/>
  <c r="D445" i="2"/>
  <c r="E444" i="2"/>
  <c r="E444" i="3" l="1"/>
  <c r="D446" i="2"/>
  <c r="E445" i="2"/>
  <c r="E445" i="3" l="1"/>
  <c r="D447" i="2"/>
  <c r="E446" i="2"/>
  <c r="E446" i="3" l="1"/>
  <c r="D448" i="2"/>
  <c r="E447" i="2"/>
  <c r="E447" i="3" l="1"/>
  <c r="D449" i="2"/>
  <c r="E448" i="2"/>
  <c r="E448" i="3" l="1"/>
  <c r="D450" i="2"/>
  <c r="E449" i="2"/>
  <c r="E449" i="3" l="1"/>
  <c r="D451" i="2"/>
  <c r="E450" i="2"/>
  <c r="E450" i="3" l="1"/>
  <c r="D452" i="2"/>
  <c r="E451" i="2"/>
  <c r="E451" i="3" l="1"/>
  <c r="D453" i="2"/>
  <c r="E452" i="2"/>
  <c r="E452" i="3" l="1"/>
  <c r="D454" i="2"/>
  <c r="E453" i="2"/>
  <c r="E453" i="3" l="1"/>
  <c r="D455" i="2"/>
  <c r="E454" i="2"/>
  <c r="E454" i="3" l="1"/>
  <c r="D456" i="2"/>
  <c r="E455" i="2"/>
  <c r="E455" i="3" l="1"/>
  <c r="D457" i="2"/>
  <c r="E456" i="2"/>
  <c r="E456" i="3" l="1"/>
  <c r="D458" i="2"/>
  <c r="E457" i="2"/>
  <c r="E457" i="3" l="1"/>
  <c r="D459" i="2"/>
  <c r="E458" i="2"/>
  <c r="E458" i="3" l="1"/>
  <c r="D460" i="2"/>
  <c r="E459" i="2"/>
  <c r="E459" i="3" l="1"/>
  <c r="D461" i="2"/>
  <c r="E460" i="2"/>
  <c r="E460" i="3" l="1"/>
  <c r="D462" i="2"/>
  <c r="E461" i="2"/>
  <c r="E461" i="3" l="1"/>
  <c r="D463" i="2"/>
  <c r="E462" i="2"/>
  <c r="E462" i="3" l="1"/>
  <c r="D464" i="2"/>
  <c r="E463" i="2"/>
  <c r="E463" i="3" l="1"/>
  <c r="D465" i="2"/>
  <c r="E464" i="2"/>
  <c r="E464" i="3" l="1"/>
  <c r="D466" i="2"/>
  <c r="E465" i="2"/>
  <c r="E465" i="3" l="1"/>
  <c r="D467" i="2"/>
  <c r="E466" i="2"/>
  <c r="E466" i="3" l="1"/>
  <c r="D468" i="2"/>
  <c r="E467" i="2"/>
  <c r="E467" i="3" l="1"/>
  <c r="D469" i="2"/>
  <c r="E468" i="2"/>
  <c r="E468" i="3" l="1"/>
  <c r="D470" i="2"/>
  <c r="E469" i="2"/>
  <c r="E469" i="3" l="1"/>
  <c r="D471" i="2"/>
  <c r="E470" i="2"/>
  <c r="E470" i="3" l="1"/>
  <c r="D472" i="2"/>
  <c r="E471" i="2"/>
  <c r="E471" i="3" l="1"/>
  <c r="D473" i="2"/>
  <c r="E472" i="2"/>
  <c r="E472" i="3" l="1"/>
  <c r="D474" i="2"/>
  <c r="E473" i="2"/>
  <c r="E473" i="3" l="1"/>
  <c r="D475" i="2"/>
  <c r="E474" i="2"/>
  <c r="E474" i="3" l="1"/>
  <c r="D476" i="2"/>
  <c r="E475" i="2"/>
  <c r="E475" i="3" l="1"/>
  <c r="D477" i="2"/>
  <c r="E476" i="2"/>
  <c r="E476" i="3" l="1"/>
  <c r="D478" i="2"/>
  <c r="E477" i="2"/>
  <c r="E477" i="3" l="1"/>
  <c r="D479" i="2"/>
  <c r="E478" i="2"/>
  <c r="E478" i="3" l="1"/>
  <c r="D480" i="2"/>
  <c r="E479" i="2"/>
  <c r="E479" i="3" l="1"/>
  <c r="D481" i="2"/>
  <c r="E480" i="2"/>
  <c r="E480" i="3" l="1"/>
  <c r="D482" i="2"/>
  <c r="E481" i="2"/>
  <c r="E481" i="3" l="1"/>
  <c r="D483" i="2"/>
  <c r="E482" i="2"/>
  <c r="E482" i="3" l="1"/>
  <c r="D484" i="2"/>
  <c r="E483" i="2"/>
  <c r="E483" i="3" l="1"/>
  <c r="D485" i="2"/>
  <c r="E484" i="2"/>
  <c r="E484" i="3" l="1"/>
  <c r="D486" i="2"/>
  <c r="E485" i="2"/>
  <c r="E485" i="3" l="1"/>
  <c r="D487" i="2"/>
  <c r="E486" i="2"/>
  <c r="E486" i="3" l="1"/>
  <c r="D488" i="2"/>
  <c r="E487" i="2"/>
  <c r="E487" i="3" l="1"/>
  <c r="D489" i="2"/>
  <c r="E488" i="2"/>
  <c r="E488" i="3" l="1"/>
  <c r="D490" i="2"/>
  <c r="E489" i="2"/>
  <c r="E489" i="3" l="1"/>
  <c r="D491" i="2"/>
  <c r="E490" i="2"/>
  <c r="E490" i="3" l="1"/>
  <c r="D492" i="2"/>
  <c r="E491" i="2"/>
  <c r="E491" i="3" l="1"/>
  <c r="D493" i="2"/>
  <c r="E492" i="2"/>
  <c r="E492" i="3" l="1"/>
  <c r="D494" i="2"/>
  <c r="E493" i="2"/>
  <c r="E493" i="3" l="1"/>
  <c r="D495" i="2"/>
  <c r="E494" i="2"/>
  <c r="E494" i="3" l="1"/>
  <c r="D496" i="2"/>
  <c r="E495" i="2"/>
  <c r="E495" i="3" l="1"/>
  <c r="D497" i="2"/>
  <c r="E496" i="2"/>
  <c r="E496" i="3" l="1"/>
  <c r="D498" i="2"/>
  <c r="E497" i="2"/>
  <c r="E497" i="3" l="1"/>
  <c r="D499" i="2"/>
  <c r="E498" i="2"/>
  <c r="E498" i="3" l="1"/>
  <c r="D500" i="2"/>
  <c r="E499" i="2"/>
  <c r="E499" i="3" l="1"/>
  <c r="D501" i="2"/>
  <c r="E500" i="2"/>
  <c r="E500" i="3" l="1"/>
  <c r="D502" i="2"/>
  <c r="E501" i="2"/>
  <c r="E501" i="3" l="1"/>
  <c r="D503" i="2"/>
  <c r="E502" i="2"/>
  <c r="E502" i="3" l="1"/>
  <c r="D504" i="2"/>
  <c r="E504" i="2" s="1"/>
  <c r="E503" i="2"/>
  <c r="E504" i="3" l="1"/>
  <c r="E503" i="3"/>
  <c r="H9" i="3" l="1"/>
</calcChain>
</file>

<file path=xl/sharedStrings.xml><?xml version="1.0" encoding="utf-8"?>
<sst xmlns="http://schemas.openxmlformats.org/spreadsheetml/2006/main" count="41" uniqueCount="29">
  <si>
    <t>Date</t>
  </si>
  <si>
    <t>n-1</t>
  </si>
  <si>
    <t>n</t>
  </si>
  <si>
    <t>n+1</t>
  </si>
  <si>
    <t>Return, u</t>
  </si>
  <si>
    <t>Var Est,v</t>
  </si>
  <si>
    <t xml:space="preserve">Price </t>
  </si>
  <si>
    <t>Volatility</t>
  </si>
  <si>
    <t>Variance</t>
  </si>
  <si>
    <t>Lambda</t>
  </si>
  <si>
    <t>n-2</t>
  </si>
  <si>
    <t>Var est (v)</t>
  </si>
  <si>
    <t>omega</t>
  </si>
  <si>
    <t>alpha</t>
  </si>
  <si>
    <t>beta</t>
  </si>
  <si>
    <r>
      <t>μ</t>
    </r>
    <r>
      <rPr>
        <vertAlign val="subscript"/>
        <sz val="11"/>
        <color theme="1"/>
        <rFont val="Calibri"/>
        <family val="2"/>
        <scheme val="minor"/>
      </rPr>
      <t xml:space="preserve"> n-1</t>
    </r>
    <r>
      <rPr>
        <vertAlign val="superscript"/>
        <sz val="11"/>
        <color theme="1"/>
        <rFont val="Calibri"/>
        <family val="2"/>
        <scheme val="minor"/>
      </rPr>
      <t xml:space="preserve">2 </t>
    </r>
  </si>
  <si>
    <r>
      <t>μ</t>
    </r>
    <r>
      <rPr>
        <vertAlign val="subscript"/>
        <sz val="11"/>
        <color theme="1"/>
        <rFont val="Calibri"/>
        <family val="2"/>
        <scheme val="minor"/>
      </rPr>
      <t xml:space="preserve"> n-1</t>
    </r>
  </si>
  <si>
    <r>
      <t>α *μ</t>
    </r>
    <r>
      <rPr>
        <vertAlign val="subscript"/>
        <sz val="11"/>
        <color theme="1"/>
        <rFont val="Calibri"/>
        <family val="2"/>
        <scheme val="minor"/>
      </rPr>
      <t xml:space="preserve"> n-1</t>
    </r>
    <r>
      <rPr>
        <vertAlign val="superscript"/>
        <sz val="11"/>
        <color theme="1"/>
        <rFont val="Calibri"/>
        <family val="2"/>
        <scheme val="minor"/>
      </rPr>
      <t xml:space="preserve">2 </t>
    </r>
  </si>
  <si>
    <r>
      <t>σ</t>
    </r>
    <r>
      <rPr>
        <vertAlign val="subscript"/>
        <sz val="11"/>
        <color theme="1"/>
        <rFont val="Calibri"/>
        <family val="2"/>
        <scheme val="minor"/>
      </rPr>
      <t xml:space="preserve"> n-1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</si>
  <si>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r>
      <t>σ</t>
    </r>
    <r>
      <rPr>
        <vertAlign val="subscript"/>
        <sz val="11"/>
        <color theme="1"/>
        <rFont val="Calibri"/>
        <family val="2"/>
        <scheme val="minor"/>
      </rPr>
      <t xml:space="preserve"> n-1</t>
    </r>
  </si>
  <si>
    <r>
      <t>β * σ</t>
    </r>
    <r>
      <rPr>
        <vertAlign val="subscript"/>
        <sz val="11"/>
        <color theme="1"/>
        <rFont val="Calibri"/>
        <family val="2"/>
        <scheme val="minor"/>
      </rPr>
      <t xml:space="preserve"> n-1</t>
    </r>
    <r>
      <rPr>
        <vertAlign val="superscript"/>
        <sz val="11"/>
        <color theme="1"/>
        <rFont val="Calibri"/>
        <family val="2"/>
        <scheme val="minor"/>
      </rPr>
      <t>2</t>
    </r>
  </si>
  <si>
    <t>GARCH(1,1)</t>
  </si>
  <si>
    <t>Long Run Avg Vol</t>
  </si>
  <si>
    <t>Adj Close</t>
  </si>
  <si>
    <t>lambda</t>
  </si>
  <si>
    <t>Likelihood</t>
  </si>
  <si>
    <t>-LN(v)-u*u/v</t>
  </si>
  <si>
    <t>omega*100000</t>
  </si>
  <si>
    <t>0.1*beta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</si>
</sst>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0.0000000000"/>
    <numFmt numFmtId="166" formatCode="0.000000000"/>
    <numFmt numFmtId="167" formatCode="0.0"/>
    <numFmt numFmtId="168" formatCode="0.000000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6" fillId="0" borderId="0" xfId="0" quotePrefix="1" applyFont="1" applyAlignment="1">
      <alignment horizontal="left"/>
    </xf>
    <xf numFmtId="0" fontId="16" fillId="0" borderId="0" xfId="0" applyFont="1"/>
    <xf numFmtId="0" fontId="0" fillId="0" borderId="0" xfId="0"/>
    <xf numFmtId="0" fontId="16" fillId="0" borderId="0" xfId="0" applyFont="1"/>
    <xf numFmtId="165" fontId="0" fillId="0" borderId="0" xfId="0" applyNumberFormat="1"/>
    <xf numFmtId="166" fontId="0" fillId="0" borderId="0" xfId="0" applyNumberFormat="1"/>
    <xf numFmtId="166" fontId="16" fillId="0" borderId="0" xfId="0" applyNumberFormat="1" applyFont="1"/>
    <xf numFmtId="166" fontId="16" fillId="0" borderId="0" xfId="0" quotePrefix="1" applyNumberFormat="1" applyFont="1"/>
    <xf numFmtId="164" fontId="0" fillId="0" borderId="0" xfId="1" applyFont="1"/>
    <xf numFmtId="164" fontId="16" fillId="0" borderId="0" xfId="1" applyFont="1"/>
    <xf numFmtId="168" fontId="0" fillId="0" borderId="0" xfId="0" applyNumberFormat="1"/>
    <xf numFmtId="167" fontId="0" fillId="0" borderId="0" xfId="0" applyNumberFormat="1"/>
    <xf numFmtId="0" fontId="0" fillId="0" borderId="0" xfId="0"/>
    <xf numFmtId="14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workbookViewId="0">
      <selection activeCell="C20" sqref="C20"/>
    </sheetView>
  </sheetViews>
  <sheetFormatPr defaultRowHeight="15" x14ac:dyDescent="0.25"/>
  <cols>
    <col min="2" max="2" width="16.42578125" customWidth="1"/>
    <col min="3" max="3" width="19.42578125" customWidth="1"/>
    <col min="4" max="4" width="15" customWidth="1"/>
    <col min="6" max="6" width="19" customWidth="1"/>
    <col min="9" max="9" width="18.28515625" customWidth="1"/>
  </cols>
  <sheetData>
    <row r="2" spans="2:9" x14ac:dyDescent="0.25">
      <c r="B2" s="1" t="s">
        <v>0</v>
      </c>
      <c r="C2" s="2" t="s">
        <v>6</v>
      </c>
      <c r="D2" s="2" t="s">
        <v>4</v>
      </c>
      <c r="E2" s="2" t="s">
        <v>11</v>
      </c>
      <c r="F2" s="2"/>
      <c r="H2" t="s">
        <v>7</v>
      </c>
      <c r="I2">
        <v>1.6E-2</v>
      </c>
    </row>
    <row r="3" spans="2:9" x14ac:dyDescent="0.25">
      <c r="B3" t="s">
        <v>10</v>
      </c>
      <c r="C3">
        <v>312</v>
      </c>
      <c r="E3">
        <f>I3</f>
        <v>2.5599999999999999E-4</v>
      </c>
      <c r="H3" t="s">
        <v>8</v>
      </c>
      <c r="I3">
        <f>I2*I2</f>
        <v>2.5599999999999999E-4</v>
      </c>
    </row>
    <row r="4" spans="2:9" x14ac:dyDescent="0.25">
      <c r="B4" t="s">
        <v>1</v>
      </c>
      <c r="C4">
        <v>306</v>
      </c>
      <c r="D4">
        <f>(C4-C3)/C3</f>
        <v>-1.9230769230769232E-2</v>
      </c>
      <c r="E4">
        <f>I4*E3+(1-I4)*D4</f>
        <v>-1.3029415384615379E-3</v>
      </c>
      <c r="H4" t="s">
        <v>9</v>
      </c>
      <c r="I4">
        <v>0.92</v>
      </c>
    </row>
    <row r="5" spans="2:9" x14ac:dyDescent="0.25">
      <c r="B5" t="s">
        <v>2</v>
      </c>
    </row>
    <row r="6" spans="2:9" x14ac:dyDescent="0.25">
      <c r="B6" t="s">
        <v>3</v>
      </c>
    </row>
    <row r="10" spans="2:9" x14ac:dyDescent="0.25">
      <c r="B10" s="3" t="s">
        <v>12</v>
      </c>
      <c r="C10" s="5">
        <v>2.7074999999999999E-6</v>
      </c>
    </row>
    <row r="11" spans="2:9" x14ac:dyDescent="0.25">
      <c r="B11" s="3" t="s">
        <v>13</v>
      </c>
      <c r="C11" s="3">
        <v>0.05</v>
      </c>
    </row>
    <row r="12" spans="2:9" x14ac:dyDescent="0.25">
      <c r="B12" s="3" t="s">
        <v>14</v>
      </c>
      <c r="C12" s="3">
        <v>0.92</v>
      </c>
    </row>
    <row r="15" spans="2:9" ht="18" x14ac:dyDescent="0.35">
      <c r="B15" t="s">
        <v>16</v>
      </c>
      <c r="C15">
        <v>-1.9230769000000002E-2</v>
      </c>
      <c r="E15" t="s">
        <v>19</v>
      </c>
      <c r="F15">
        <v>1.6E-2</v>
      </c>
    </row>
    <row r="16" spans="2:9" ht="18.75" x14ac:dyDescent="0.35">
      <c r="B16" t="s">
        <v>15</v>
      </c>
      <c r="C16">
        <f>C15*C15</f>
        <v>3.6982247633136108E-4</v>
      </c>
      <c r="E16" t="s">
        <v>18</v>
      </c>
      <c r="F16">
        <f>F15*F15</f>
        <v>2.5599999999999999E-4</v>
      </c>
    </row>
    <row r="17" spans="2:6" ht="18.75" x14ac:dyDescent="0.35">
      <c r="B17" t="s">
        <v>17</v>
      </c>
      <c r="C17" s="5">
        <f>C11*C16</f>
        <v>1.8491123816568055E-5</v>
      </c>
      <c r="E17" t="s">
        <v>20</v>
      </c>
      <c r="F17">
        <f>F16*C12</f>
        <v>2.3551999999999999E-4</v>
      </c>
    </row>
    <row r="18" spans="2:6" x14ac:dyDescent="0.25">
      <c r="B18" s="3" t="s">
        <v>21</v>
      </c>
    </row>
    <row r="19" spans="2:6" x14ac:dyDescent="0.25">
      <c r="B19" s="5">
        <f>C10+C17+F17</f>
        <v>2.5671862381656803E-4</v>
      </c>
    </row>
    <row r="21" spans="2:6" x14ac:dyDescent="0.25">
      <c r="B21" t="s">
        <v>22</v>
      </c>
    </row>
    <row r="22" spans="2:6" x14ac:dyDescent="0.25">
      <c r="B22">
        <f>F17/(1-(F17+C17))</f>
        <v>2.355798398998815E-4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4"/>
  <sheetViews>
    <sheetView workbookViewId="0">
      <selection activeCell="H4" sqref="H4"/>
    </sheetView>
  </sheetViews>
  <sheetFormatPr defaultRowHeight="15" x14ac:dyDescent="0.25"/>
  <cols>
    <col min="1" max="1" width="14.28515625" customWidth="1"/>
    <col min="2" max="2" width="14.28515625" style="9" customWidth="1"/>
    <col min="3" max="5" width="14.28515625" style="6" customWidth="1"/>
    <col min="7" max="7" width="17.85546875" customWidth="1"/>
    <col min="8" max="8" width="14.7109375" bestFit="1" customWidth="1"/>
  </cols>
  <sheetData>
    <row r="1" spans="1:8" s="4" customFormat="1" x14ac:dyDescent="0.25">
      <c r="A1" s="4" t="s">
        <v>0</v>
      </c>
      <c r="B1" s="10" t="s">
        <v>23</v>
      </c>
      <c r="C1" s="7" t="s">
        <v>4</v>
      </c>
      <c r="D1" s="7" t="s">
        <v>5</v>
      </c>
      <c r="E1" s="8" t="s">
        <v>26</v>
      </c>
      <c r="G1" s="13" t="s">
        <v>24</v>
      </c>
      <c r="H1" s="13">
        <v>0.97566039293921059</v>
      </c>
    </row>
    <row r="2" spans="1:8" x14ac:dyDescent="0.25">
      <c r="A2" s="14">
        <v>41589</v>
      </c>
      <c r="B2" s="9">
        <v>35.098357999999998</v>
      </c>
      <c r="G2" s="13"/>
      <c r="H2" s="13"/>
    </row>
    <row r="3" spans="1:8" x14ac:dyDescent="0.25">
      <c r="A3" s="14">
        <v>41590</v>
      </c>
      <c r="B3" s="9">
        <v>34.883603999999998</v>
      </c>
      <c r="C3" s="6">
        <f>(B3-B2)/B2</f>
        <v>-6.1186338118723168E-3</v>
      </c>
      <c r="G3" s="13" t="s">
        <v>25</v>
      </c>
      <c r="H3" s="12">
        <f>SUM(E4:E504)</f>
        <v>3676.5725908397385</v>
      </c>
    </row>
    <row r="4" spans="1:8" x14ac:dyDescent="0.25">
      <c r="A4" s="14">
        <v>41591</v>
      </c>
      <c r="B4" s="9">
        <v>35.630575</v>
      </c>
      <c r="C4" s="6">
        <f t="shared" ref="C4:C67" si="0">(B4-B3)/B3</f>
        <v>2.1413240443848694E-2</v>
      </c>
      <c r="D4" s="6">
        <f>C3*C3</f>
        <v>3.7437679723787158E-5</v>
      </c>
      <c r="E4" s="6">
        <f>-LN(D4)-C4*C4/D4</f>
        <v>-2.0549044166012589</v>
      </c>
    </row>
    <row r="5" spans="1:8" x14ac:dyDescent="0.25">
      <c r="A5" s="14">
        <v>41592</v>
      </c>
      <c r="B5" s="9">
        <v>35.499856000000001</v>
      </c>
      <c r="C5" s="6">
        <f t="shared" si="0"/>
        <v>-3.6687311389164822E-3</v>
      </c>
      <c r="D5" s="6">
        <f>$H$1*D4+(1-$H$1)*C4*C4</f>
        <v>4.7686825062747537E-5</v>
      </c>
      <c r="E5" s="6">
        <f t="shared" ref="E5:E68" si="1">-LN(D5)-C5*C5/D5</f>
        <v>9.6686057841036934</v>
      </c>
    </row>
    <row r="6" spans="1:8" x14ac:dyDescent="0.25">
      <c r="A6" s="14">
        <v>41593</v>
      </c>
      <c r="B6" s="9">
        <v>35.331786000000001</v>
      </c>
      <c r="C6" s="6">
        <f t="shared" si="0"/>
        <v>-4.7343854014506468E-3</v>
      </c>
      <c r="D6" s="6">
        <f>$H$1*D5+(1-$H$1)*C5*C5</f>
        <v>4.6853747565993125E-5</v>
      </c>
      <c r="E6" s="6">
        <f t="shared" si="1"/>
        <v>9.4900886902782737</v>
      </c>
    </row>
    <row r="7" spans="1:8" x14ac:dyDescent="0.25">
      <c r="A7" s="14">
        <v>41596</v>
      </c>
      <c r="B7" s="9">
        <v>34.734209</v>
      </c>
      <c r="C7" s="6">
        <f t="shared" si="0"/>
        <v>-1.6913297278546891E-2</v>
      </c>
      <c r="D7" s="6">
        <f t="shared" ref="D7:D69" si="2">$H$1*D6+(1-$H$1)*C6*C6</f>
        <v>4.6258903574264052E-5</v>
      </c>
      <c r="E7" s="6">
        <f t="shared" si="1"/>
        <v>3.7973740909208979</v>
      </c>
    </row>
    <row r="8" spans="1:8" x14ac:dyDescent="0.25">
      <c r="A8" s="14">
        <v>41597</v>
      </c>
      <c r="B8" s="9">
        <v>34.564867</v>
      </c>
      <c r="C8" s="6">
        <f t="shared" si="0"/>
        <v>-4.8753665298668621E-3</v>
      </c>
      <c r="D8" s="6">
        <f>$H$1*D7+(1-$H$1)*C7*C7</f>
        <v>5.209555890258345E-5</v>
      </c>
      <c r="E8" s="6">
        <f t="shared" si="1"/>
        <v>9.406169336351109</v>
      </c>
    </row>
    <row r="9" spans="1:8" x14ac:dyDescent="0.25">
      <c r="A9" s="14">
        <v>41598</v>
      </c>
      <c r="B9" s="9">
        <v>34.884737999999999</v>
      </c>
      <c r="C9" s="6">
        <f t="shared" si="0"/>
        <v>9.2542233708001569E-3</v>
      </c>
      <c r="D9" s="6">
        <f t="shared" si="2"/>
        <v>5.1406106428237434E-5</v>
      </c>
      <c r="E9" s="6">
        <f t="shared" si="1"/>
        <v>8.2097910006548886</v>
      </c>
    </row>
    <row r="10" spans="1:8" x14ac:dyDescent="0.25">
      <c r="A10" s="14">
        <v>41599</v>
      </c>
      <c r="B10" s="9">
        <v>35.185792999999997</v>
      </c>
      <c r="C10" s="6">
        <f t="shared" si="0"/>
        <v>8.6299917172947688E-3</v>
      </c>
      <c r="D10" s="6">
        <f t="shared" si="2"/>
        <v>5.2239361771466333E-5</v>
      </c>
      <c r="E10" s="6">
        <f t="shared" si="1"/>
        <v>8.4339915385482414</v>
      </c>
    </row>
    <row r="11" spans="1:8" x14ac:dyDescent="0.25">
      <c r="A11" s="14">
        <v>41600</v>
      </c>
      <c r="B11" s="9">
        <v>35.345725999999999</v>
      </c>
      <c r="C11" s="6">
        <f t="shared" si="0"/>
        <v>4.5453856901847382E-3</v>
      </c>
      <c r="D11" s="6">
        <f t="shared" si="2"/>
        <v>5.2780611234371927E-5</v>
      </c>
      <c r="E11" s="6">
        <f t="shared" si="1"/>
        <v>9.4579249673066759</v>
      </c>
    </row>
    <row r="12" spans="1:8" x14ac:dyDescent="0.25">
      <c r="A12" s="14">
        <v>41603</v>
      </c>
      <c r="B12" s="9">
        <v>35.411582000000003</v>
      </c>
      <c r="C12" s="6">
        <f t="shared" si="0"/>
        <v>1.863195567124684E-3</v>
      </c>
      <c r="D12" s="6">
        <f t="shared" si="2"/>
        <v>5.1998821104471788E-5</v>
      </c>
      <c r="E12" s="6">
        <f t="shared" si="1"/>
        <v>9.7975284255981165</v>
      </c>
    </row>
    <row r="13" spans="1:8" x14ac:dyDescent="0.25">
      <c r="A13" s="14">
        <v>41604</v>
      </c>
      <c r="B13" s="9">
        <v>35.138750000000002</v>
      </c>
      <c r="C13" s="6">
        <f t="shared" si="0"/>
        <v>-7.7045978911645645E-3</v>
      </c>
      <c r="D13" s="6">
        <f t="shared" si="2"/>
        <v>5.0817685121614821E-5</v>
      </c>
      <c r="E13" s="6">
        <f t="shared" si="1"/>
        <v>8.7191525404356494</v>
      </c>
    </row>
    <row r="14" spans="1:8" x14ac:dyDescent="0.25">
      <c r="A14" s="14">
        <v>41605</v>
      </c>
      <c r="B14" s="9">
        <v>35.373949000000003</v>
      </c>
      <c r="C14" s="6">
        <f t="shared" si="0"/>
        <v>6.6934367329515559E-3</v>
      </c>
      <c r="D14" s="6">
        <f t="shared" si="2"/>
        <v>5.1025621878513481E-5</v>
      </c>
      <c r="E14" s="6">
        <f t="shared" si="1"/>
        <v>9.0051513187652237</v>
      </c>
    </row>
    <row r="15" spans="1:8" x14ac:dyDescent="0.25">
      <c r="A15" s="14">
        <v>41607</v>
      </c>
      <c r="B15" s="9">
        <v>35.872574</v>
      </c>
      <c r="C15" s="6">
        <f t="shared" si="0"/>
        <v>1.4095825150875775E-2</v>
      </c>
      <c r="D15" s="6">
        <f t="shared" si="2"/>
        <v>5.0874143687012017E-5</v>
      </c>
      <c r="E15" s="6">
        <f t="shared" si="1"/>
        <v>5.9805905161651678</v>
      </c>
    </row>
    <row r="16" spans="1:8" x14ac:dyDescent="0.25">
      <c r="A16" s="14">
        <v>41610</v>
      </c>
      <c r="B16" s="9">
        <v>36.173628000000001</v>
      </c>
      <c r="C16" s="6">
        <f t="shared" si="0"/>
        <v>8.3923166483676533E-3</v>
      </c>
      <c r="D16" s="6">
        <f t="shared" si="2"/>
        <v>5.4471979204015792E-5</v>
      </c>
      <c r="E16" s="6">
        <f t="shared" si="1"/>
        <v>8.5248478205136031</v>
      </c>
    </row>
    <row r="17" spans="1:5" x14ac:dyDescent="0.25">
      <c r="A17" s="14">
        <v>41611</v>
      </c>
      <c r="B17" s="9">
        <v>36.041916999999998</v>
      </c>
      <c r="C17" s="6">
        <f t="shared" si="0"/>
        <v>-3.6410779698404262E-3</v>
      </c>
      <c r="D17" s="6">
        <f t="shared" si="2"/>
        <v>5.4860414981475622E-5</v>
      </c>
      <c r="E17" s="6">
        <f t="shared" si="1"/>
        <v>9.5690606791110167</v>
      </c>
    </row>
    <row r="18" spans="1:5" x14ac:dyDescent="0.25">
      <c r="A18" s="14">
        <v>41612</v>
      </c>
      <c r="B18" s="9">
        <v>36.634616999999999</v>
      </c>
      <c r="C18" s="6">
        <f t="shared" si="0"/>
        <v>1.6444741271669894E-2</v>
      </c>
      <c r="D18" s="6">
        <f t="shared" si="2"/>
        <v>5.3847815131628213E-5</v>
      </c>
      <c r="E18" s="6">
        <f t="shared" si="1"/>
        <v>4.8072412421376782</v>
      </c>
    </row>
    <row r="19" spans="1:5" x14ac:dyDescent="0.25">
      <c r="A19" s="14">
        <v>41613</v>
      </c>
      <c r="B19" s="9">
        <v>35.750269000000003</v>
      </c>
      <c r="C19" s="6">
        <f t="shared" si="0"/>
        <v>-2.4139681875205512E-2</v>
      </c>
      <c r="D19" s="6">
        <f t="shared" si="2"/>
        <v>5.9119328614961266E-5</v>
      </c>
      <c r="E19" s="6">
        <f t="shared" si="1"/>
        <v>-0.12079395750295774</v>
      </c>
    </row>
    <row r="20" spans="1:5" x14ac:dyDescent="0.25">
      <c r="A20" s="14">
        <v>41614</v>
      </c>
      <c r="B20" s="9">
        <v>36.088956000000003</v>
      </c>
      <c r="C20" s="6">
        <f t="shared" si="0"/>
        <v>9.4736909532065379E-3</v>
      </c>
      <c r="D20" s="6">
        <f t="shared" si="2"/>
        <v>7.1863666438391451E-5</v>
      </c>
      <c r="E20" s="6">
        <f t="shared" si="1"/>
        <v>8.2918357582972071</v>
      </c>
    </row>
    <row r="21" spans="1:5" x14ac:dyDescent="0.25">
      <c r="A21" s="14">
        <v>41617</v>
      </c>
      <c r="B21" s="9">
        <v>36.418233999999998</v>
      </c>
      <c r="C21" s="6">
        <f t="shared" si="0"/>
        <v>9.124065545148911E-3</v>
      </c>
      <c r="D21" s="6">
        <f t="shared" si="2"/>
        <v>7.2299032734255851E-5</v>
      </c>
      <c r="E21" s="6">
        <f t="shared" si="1"/>
        <v>8.3832518706238375</v>
      </c>
    </row>
    <row r="22" spans="1:5" x14ac:dyDescent="0.25">
      <c r="A22" s="14">
        <v>41618</v>
      </c>
      <c r="B22" s="9">
        <v>35.853757000000002</v>
      </c>
      <c r="C22" s="6">
        <f t="shared" si="0"/>
        <v>-1.5499845489487398E-2</v>
      </c>
      <c r="D22" s="6">
        <f t="shared" si="2"/>
        <v>7.2565540219237434E-5</v>
      </c>
      <c r="E22" s="6">
        <f t="shared" si="1"/>
        <v>6.2202862778900041</v>
      </c>
    </row>
    <row r="23" spans="1:5" x14ac:dyDescent="0.25">
      <c r="A23" s="14">
        <v>41619</v>
      </c>
      <c r="B23" s="9">
        <v>35.383358999999999</v>
      </c>
      <c r="C23" s="6">
        <f t="shared" si="0"/>
        <v>-1.3119908187027735E-2</v>
      </c>
      <c r="D23" s="6">
        <f t="shared" si="2"/>
        <v>7.6646797498602947E-5</v>
      </c>
      <c r="E23" s="6">
        <f t="shared" si="1"/>
        <v>7.2305208301751858</v>
      </c>
    </row>
    <row r="24" spans="1:5" x14ac:dyDescent="0.25">
      <c r="A24" s="14">
        <v>41620</v>
      </c>
      <c r="B24" s="9">
        <v>35.016449000000001</v>
      </c>
      <c r="C24" s="6">
        <f t="shared" si="0"/>
        <v>-1.036956383931772E-2</v>
      </c>
      <c r="D24" s="6">
        <f t="shared" si="2"/>
        <v>7.8970869584559604E-5</v>
      </c>
      <c r="E24" s="6">
        <f t="shared" si="1"/>
        <v>8.0848173533922516</v>
      </c>
    </row>
    <row r="25" spans="1:5" x14ac:dyDescent="0.25">
      <c r="A25" s="14">
        <v>41621</v>
      </c>
      <c r="B25" s="9">
        <v>34.517823999999997</v>
      </c>
      <c r="C25" s="6">
        <f t="shared" si="0"/>
        <v>-1.4239736302216255E-2</v>
      </c>
      <c r="D25" s="6">
        <f t="shared" si="2"/>
        <v>7.9665935369370897E-5</v>
      </c>
      <c r="E25" s="6">
        <f t="shared" si="1"/>
        <v>6.8924138554478649</v>
      </c>
    </row>
    <row r="26" spans="1:5" x14ac:dyDescent="0.25">
      <c r="A26" s="14">
        <v>41624</v>
      </c>
      <c r="B26" s="9">
        <v>34.705984000000001</v>
      </c>
      <c r="C26" s="6">
        <f t="shared" si="0"/>
        <v>5.4510968014670758E-3</v>
      </c>
      <c r="D26" s="6">
        <f t="shared" si="2"/>
        <v>8.2662242119576072E-5</v>
      </c>
      <c r="E26" s="6">
        <f t="shared" si="1"/>
        <v>9.0412793162990059</v>
      </c>
    </row>
    <row r="27" spans="1:5" x14ac:dyDescent="0.25">
      <c r="A27" s="14">
        <v>41625</v>
      </c>
      <c r="B27" s="9">
        <v>34.357891000000002</v>
      </c>
      <c r="C27" s="6">
        <f t="shared" si="0"/>
        <v>-1.0029768929761469E-2</v>
      </c>
      <c r="D27" s="6">
        <f t="shared" si="2"/>
        <v>8.1373513818937141E-5</v>
      </c>
      <c r="E27" s="6">
        <f t="shared" si="1"/>
        <v>8.1802321244179836</v>
      </c>
    </row>
    <row r="28" spans="1:5" x14ac:dyDescent="0.25">
      <c r="A28" s="14">
        <v>41626</v>
      </c>
      <c r="B28" s="9">
        <v>34.414340000000003</v>
      </c>
      <c r="C28" s="6">
        <f t="shared" si="0"/>
        <v>1.6429704605559355E-3</v>
      </c>
      <c r="D28" s="6">
        <f t="shared" si="2"/>
        <v>8.1841388024064138E-5</v>
      </c>
      <c r="E28" s="6">
        <f t="shared" si="1"/>
        <v>9.377744751988816</v>
      </c>
    </row>
    <row r="29" spans="1:5" x14ac:dyDescent="0.25">
      <c r="A29" s="14">
        <v>41627</v>
      </c>
      <c r="B29" s="9">
        <v>34.103875000000002</v>
      </c>
      <c r="C29" s="6">
        <f t="shared" si="0"/>
        <v>-9.0213846902192692E-3</v>
      </c>
      <c r="D29" s="6">
        <f t="shared" si="2"/>
        <v>7.9915101963647483E-5</v>
      </c>
      <c r="E29" s="6">
        <f t="shared" si="1"/>
        <v>8.4161476907285522</v>
      </c>
    </row>
    <row r="30" spans="1:5" x14ac:dyDescent="0.25">
      <c r="A30" s="14">
        <v>41628</v>
      </c>
      <c r="B30" s="9">
        <v>34.621312000000003</v>
      </c>
      <c r="C30" s="6">
        <f t="shared" si="0"/>
        <v>1.5172381437593264E-2</v>
      </c>
      <c r="D30" s="6">
        <f t="shared" si="2"/>
        <v>7.9950887995403709E-5</v>
      </c>
      <c r="E30" s="6">
        <f t="shared" si="1"/>
        <v>6.5548159393340848</v>
      </c>
    </row>
    <row r="31" spans="1:5" x14ac:dyDescent="0.25">
      <c r="A31" s="14">
        <v>41631</v>
      </c>
      <c r="B31" s="9">
        <v>34.451968999999998</v>
      </c>
      <c r="C31" s="6">
        <f t="shared" si="0"/>
        <v>-4.8912935477432194E-3</v>
      </c>
      <c r="D31" s="6">
        <f t="shared" si="2"/>
        <v>8.3607920539966561E-5</v>
      </c>
      <c r="E31" s="6">
        <f t="shared" si="1"/>
        <v>9.1032181594085948</v>
      </c>
    </row>
    <row r="32" spans="1:5" x14ac:dyDescent="0.25">
      <c r="A32" s="14">
        <v>41632</v>
      </c>
      <c r="B32" s="9">
        <v>34.884737999999999</v>
      </c>
      <c r="C32" s="6">
        <f t="shared" si="0"/>
        <v>1.256151716611612E-2</v>
      </c>
      <c r="D32" s="6">
        <f t="shared" si="2"/>
        <v>8.2155255683439212E-5</v>
      </c>
      <c r="E32" s="6">
        <f t="shared" si="1"/>
        <v>7.4862470404758072</v>
      </c>
    </row>
    <row r="33" spans="1:5" x14ac:dyDescent="0.25">
      <c r="A33" s="14">
        <v>41634</v>
      </c>
      <c r="B33" s="9">
        <v>35.223421999999999</v>
      </c>
      <c r="C33" s="6">
        <f t="shared" si="0"/>
        <v>9.7086582676928993E-3</v>
      </c>
      <c r="D33" s="6">
        <f t="shared" si="2"/>
        <v>8.3996217346520366E-5</v>
      </c>
      <c r="E33" s="6">
        <f t="shared" si="1"/>
        <v>8.2625686710149857</v>
      </c>
    </row>
    <row r="34" spans="1:5" x14ac:dyDescent="0.25">
      <c r="A34" s="14">
        <v>41635</v>
      </c>
      <c r="B34" s="9">
        <v>35.082304000000001</v>
      </c>
      <c r="C34" s="6">
        <f t="shared" si="0"/>
        <v>-4.0063682625725216E-3</v>
      </c>
      <c r="D34" s="6">
        <f t="shared" si="2"/>
        <v>8.4245986208065669E-5</v>
      </c>
      <c r="E34" s="6">
        <f t="shared" si="1"/>
        <v>9.1912443923345677</v>
      </c>
    </row>
    <row r="35" spans="1:5" x14ac:dyDescent="0.25">
      <c r="A35" s="14">
        <v>41638</v>
      </c>
      <c r="B35" s="9">
        <v>35.082304000000001</v>
      </c>
      <c r="C35" s="6">
        <f t="shared" si="0"/>
        <v>0</v>
      </c>
      <c r="D35" s="6">
        <f t="shared" si="2"/>
        <v>8.2586146715441823E-5</v>
      </c>
      <c r="E35" s="6">
        <f t="shared" si="1"/>
        <v>9.4016686068125477</v>
      </c>
    </row>
    <row r="36" spans="1:5" x14ac:dyDescent="0.25">
      <c r="A36" s="14">
        <v>41639</v>
      </c>
      <c r="B36" s="9">
        <v>35.195199000000002</v>
      </c>
      <c r="C36" s="6">
        <f t="shared" si="0"/>
        <v>3.2180041538891445E-3</v>
      </c>
      <c r="D36" s="6">
        <f t="shared" si="2"/>
        <v>8.0576032355723267E-5</v>
      </c>
      <c r="E36" s="6">
        <f t="shared" si="1"/>
        <v>9.2977903225527232</v>
      </c>
    </row>
    <row r="37" spans="1:5" x14ac:dyDescent="0.25">
      <c r="A37" s="14">
        <v>41641</v>
      </c>
      <c r="B37" s="9">
        <v>34.96</v>
      </c>
      <c r="C37" s="6">
        <f t="shared" si="0"/>
        <v>-6.6827012400186023E-3</v>
      </c>
      <c r="D37" s="6">
        <f t="shared" si="2"/>
        <v>7.886689342544204E-5</v>
      </c>
      <c r="E37" s="6">
        <f t="shared" si="1"/>
        <v>8.8814975305153858</v>
      </c>
    </row>
    <row r="38" spans="1:5" x14ac:dyDescent="0.25">
      <c r="A38" s="14">
        <v>41642</v>
      </c>
      <c r="B38" s="9">
        <v>34.724800999999999</v>
      </c>
      <c r="C38" s="6">
        <f t="shared" si="0"/>
        <v>-6.7276601830664039E-3</v>
      </c>
      <c r="D38" s="6">
        <f t="shared" si="2"/>
        <v>7.8034274470601363E-5</v>
      </c>
      <c r="E38" s="6">
        <f t="shared" si="1"/>
        <v>8.8783427746688801</v>
      </c>
    </row>
    <row r="39" spans="1:5" x14ac:dyDescent="0.25">
      <c r="A39" s="14">
        <v>41645</v>
      </c>
      <c r="B39" s="9">
        <v>33.990980999999998</v>
      </c>
      <c r="C39" s="6">
        <f t="shared" si="0"/>
        <v>-2.1132446518556045E-2</v>
      </c>
      <c r="D39" s="6">
        <f t="shared" si="2"/>
        <v>7.723659586458462E-5</v>
      </c>
      <c r="E39" s="6">
        <f t="shared" si="1"/>
        <v>3.6866592023565401</v>
      </c>
    </row>
    <row r="40" spans="1:5" x14ac:dyDescent="0.25">
      <c r="A40" s="14">
        <v>41646</v>
      </c>
      <c r="B40" s="9">
        <v>34.254401999999999</v>
      </c>
      <c r="C40" s="6">
        <f t="shared" si="0"/>
        <v>7.7497322010212366E-3</v>
      </c>
      <c r="D40" s="6">
        <f t="shared" si="2"/>
        <v>8.622627639284215E-5</v>
      </c>
      <c r="E40" s="6">
        <f t="shared" si="1"/>
        <v>8.662015327671897</v>
      </c>
    </row>
    <row r="41" spans="1:5" x14ac:dyDescent="0.25">
      <c r="A41" s="14">
        <v>41647</v>
      </c>
      <c r="B41" s="9">
        <v>33.642882999999998</v>
      </c>
      <c r="C41" s="6">
        <f t="shared" si="0"/>
        <v>-1.7852274869664963E-2</v>
      </c>
      <c r="D41" s="6">
        <f t="shared" si="2"/>
        <v>8.5589359327069886E-5</v>
      </c>
      <c r="E41" s="6">
        <f t="shared" si="1"/>
        <v>5.6423124396208584</v>
      </c>
    </row>
    <row r="42" spans="1:5" x14ac:dyDescent="0.25">
      <c r="A42" s="14">
        <v>41648</v>
      </c>
      <c r="B42" s="9">
        <v>33.426499999999997</v>
      </c>
      <c r="C42" s="6">
        <f t="shared" si="0"/>
        <v>-6.4317615110453061E-3</v>
      </c>
      <c r="D42" s="6">
        <f t="shared" si="2"/>
        <v>9.1263271217934135E-5</v>
      </c>
      <c r="E42" s="6">
        <f t="shared" si="1"/>
        <v>8.8484849808662318</v>
      </c>
    </row>
    <row r="43" spans="1:5" x14ac:dyDescent="0.25">
      <c r="A43" s="14">
        <v>41649</v>
      </c>
      <c r="B43" s="9">
        <v>33.906309</v>
      </c>
      <c r="C43" s="6">
        <f t="shared" si="0"/>
        <v>1.435415015032992E-2</v>
      </c>
      <c r="D43" s="6">
        <f t="shared" si="2"/>
        <v>9.0048829118797533E-5</v>
      </c>
      <c r="E43" s="6">
        <f t="shared" si="1"/>
        <v>7.0270484874040342</v>
      </c>
    </row>
    <row r="44" spans="1:5" x14ac:dyDescent="0.25">
      <c r="A44" s="14">
        <v>41652</v>
      </c>
      <c r="B44" s="9">
        <v>32.909063000000003</v>
      </c>
      <c r="C44" s="6">
        <f t="shared" si="0"/>
        <v>-2.9411812415205588E-2</v>
      </c>
      <c r="D44" s="6">
        <f t="shared" si="2"/>
        <v>9.2872048229867936E-5</v>
      </c>
      <c r="E44" s="6">
        <f t="shared" si="1"/>
        <v>-3.0190803001495681E-2</v>
      </c>
    </row>
    <row r="45" spans="1:5" x14ac:dyDescent="0.25">
      <c r="A45" s="14">
        <v>41653</v>
      </c>
      <c r="B45" s="9">
        <v>33.661700000000003</v>
      </c>
      <c r="C45" s="6">
        <f t="shared" si="0"/>
        <v>2.2870204478322581E-2</v>
      </c>
      <c r="D45" s="6">
        <f t="shared" si="2"/>
        <v>1.1166667078548744E-4</v>
      </c>
      <c r="E45" s="6">
        <f t="shared" si="1"/>
        <v>4.415996156241051</v>
      </c>
    </row>
    <row r="46" spans="1:5" x14ac:dyDescent="0.25">
      <c r="A46" s="14">
        <v>41654</v>
      </c>
      <c r="B46" s="9">
        <v>34.583680000000001</v>
      </c>
      <c r="C46" s="6">
        <f t="shared" si="0"/>
        <v>2.7389585196231851E-2</v>
      </c>
      <c r="D46" s="6">
        <f t="shared" si="2"/>
        <v>1.2167948816650661E-4</v>
      </c>
      <c r="E46" s="6">
        <f t="shared" si="1"/>
        <v>2.848829741463077</v>
      </c>
    </row>
    <row r="47" spans="1:5" x14ac:dyDescent="0.25">
      <c r="A47" s="14">
        <v>41655</v>
      </c>
      <c r="B47" s="9">
        <v>34.705984000000001</v>
      </c>
      <c r="C47" s="6">
        <f t="shared" si="0"/>
        <v>3.5364657549456779E-3</v>
      </c>
      <c r="D47" s="6">
        <f t="shared" si="2"/>
        <v>1.3697717189992898E-4</v>
      </c>
      <c r="E47" s="6">
        <f t="shared" si="1"/>
        <v>8.8043920822459807</v>
      </c>
    </row>
    <row r="48" spans="1:5" x14ac:dyDescent="0.25">
      <c r="A48" s="14">
        <v>41656</v>
      </c>
      <c r="B48" s="9">
        <v>34.226179999999999</v>
      </c>
      <c r="C48" s="6">
        <f t="shared" si="0"/>
        <v>-1.382482052662738E-2</v>
      </c>
      <c r="D48" s="6">
        <f t="shared" si="2"/>
        <v>1.3394760684673078E-4</v>
      </c>
      <c r="E48" s="6">
        <f t="shared" si="1"/>
        <v>7.4911930165867844</v>
      </c>
    </row>
    <row r="49" spans="1:5" x14ac:dyDescent="0.25">
      <c r="A49" s="14">
        <v>41660</v>
      </c>
      <c r="B49" s="9">
        <v>34.02861</v>
      </c>
      <c r="C49" s="6">
        <f t="shared" si="0"/>
        <v>-5.7724817668813443E-3</v>
      </c>
      <c r="D49" s="6">
        <f t="shared" si="2"/>
        <v>1.3533929825610601E-4</v>
      </c>
      <c r="E49" s="6">
        <f t="shared" si="1"/>
        <v>8.6615181456628498</v>
      </c>
    </row>
    <row r="50" spans="1:5" x14ac:dyDescent="0.25">
      <c r="A50" s="14">
        <v>41661</v>
      </c>
      <c r="B50" s="9">
        <v>33.802819999999997</v>
      </c>
      <c r="C50" s="6">
        <f t="shared" si="0"/>
        <v>-6.6352989440357241E-3</v>
      </c>
      <c r="D50" s="6">
        <f t="shared" si="2"/>
        <v>1.3285622624685764E-4</v>
      </c>
      <c r="E50" s="6">
        <f t="shared" si="1"/>
        <v>8.594853266539257</v>
      </c>
    </row>
    <row r="51" spans="1:5" x14ac:dyDescent="0.25">
      <c r="A51" s="14">
        <v>41662</v>
      </c>
      <c r="B51" s="9">
        <v>33.925125000000001</v>
      </c>
      <c r="C51" s="6">
        <f t="shared" si="0"/>
        <v>3.6181892516661137E-3</v>
      </c>
      <c r="D51" s="6">
        <f t="shared" si="2"/>
        <v>1.3069416245956709E-4</v>
      </c>
      <c r="E51" s="6">
        <f t="shared" si="1"/>
        <v>8.8424832095508101</v>
      </c>
    </row>
    <row r="52" spans="1:5" x14ac:dyDescent="0.25">
      <c r="A52" s="14">
        <v>41663</v>
      </c>
      <c r="B52" s="9">
        <v>34.630721999999999</v>
      </c>
      <c r="C52" s="6">
        <f t="shared" si="0"/>
        <v>2.0798655863463945E-2</v>
      </c>
      <c r="D52" s="6">
        <f t="shared" si="2"/>
        <v>1.2783175483891738E-4</v>
      </c>
      <c r="E52" s="6">
        <f t="shared" si="1"/>
        <v>5.5807844081037929</v>
      </c>
    </row>
    <row r="53" spans="1:5" x14ac:dyDescent="0.25">
      <c r="A53" s="14">
        <v>41666</v>
      </c>
      <c r="B53" s="9">
        <v>33.896898999999998</v>
      </c>
      <c r="C53" s="6">
        <f t="shared" si="0"/>
        <v>-2.118994227148949E-2</v>
      </c>
      <c r="D53" s="6">
        <f t="shared" si="2"/>
        <v>1.352493068235882E-4</v>
      </c>
      <c r="E53" s="6">
        <f t="shared" si="1"/>
        <v>5.5884946120338235</v>
      </c>
    </row>
    <row r="54" spans="1:5" x14ac:dyDescent="0.25">
      <c r="A54" s="14">
        <v>41667</v>
      </c>
      <c r="B54" s="9">
        <v>34.122691000000003</v>
      </c>
      <c r="C54" s="6">
        <f t="shared" si="0"/>
        <v>6.66114030076927E-3</v>
      </c>
      <c r="D54" s="6">
        <f t="shared" si="2"/>
        <v>1.4288620773062423E-4</v>
      </c>
      <c r="E54" s="6">
        <f t="shared" si="1"/>
        <v>8.5429296429559241</v>
      </c>
    </row>
    <row r="55" spans="1:5" x14ac:dyDescent="0.25">
      <c r="A55" s="14">
        <v>41668</v>
      </c>
      <c r="B55" s="9">
        <v>34.489601999999998</v>
      </c>
      <c r="C55" s="6">
        <f t="shared" si="0"/>
        <v>1.075269825583201E-2</v>
      </c>
      <c r="D55" s="6">
        <f t="shared" si="2"/>
        <v>1.4048838117622427E-4</v>
      </c>
      <c r="E55" s="6">
        <f t="shared" si="1"/>
        <v>8.0473958617068124</v>
      </c>
    </row>
    <row r="56" spans="1:5" x14ac:dyDescent="0.25">
      <c r="A56" s="14">
        <v>41669</v>
      </c>
      <c r="B56" s="9">
        <v>34.677762000000001</v>
      </c>
      <c r="C56" s="6">
        <f t="shared" si="0"/>
        <v>5.4555573010092564E-3</v>
      </c>
      <c r="D56" s="6">
        <f t="shared" si="2"/>
        <v>1.3988310720142166E-4</v>
      </c>
      <c r="E56" s="6">
        <f t="shared" si="1"/>
        <v>8.6619321691581863</v>
      </c>
    </row>
    <row r="57" spans="1:5" x14ac:dyDescent="0.25">
      <c r="A57" s="14">
        <v>41670</v>
      </c>
      <c r="B57" s="9">
        <v>35.599741999999999</v>
      </c>
      <c r="C57" s="6">
        <f t="shared" si="0"/>
        <v>2.6587067527598745E-2</v>
      </c>
      <c r="D57" s="6">
        <f t="shared" si="2"/>
        <v>1.3720282962961387E-4</v>
      </c>
      <c r="E57" s="6">
        <f t="shared" si="1"/>
        <v>3.7420270307180692</v>
      </c>
    </row>
    <row r="58" spans="1:5" x14ac:dyDescent="0.25">
      <c r="A58" s="14">
        <v>41673</v>
      </c>
      <c r="B58" s="9">
        <v>34.320258000000003</v>
      </c>
      <c r="C58" s="6">
        <f t="shared" si="0"/>
        <v>-3.5940822267756786E-2</v>
      </c>
      <c r="D58" s="6">
        <f t="shared" si="2"/>
        <v>1.5106835727852634E-4</v>
      </c>
      <c r="E58" s="6">
        <f t="shared" si="1"/>
        <v>0.24706155969800392</v>
      </c>
    </row>
    <row r="59" spans="1:5" x14ac:dyDescent="0.25">
      <c r="A59" s="14">
        <v>41674</v>
      </c>
      <c r="B59" s="9">
        <v>34.197952999999998</v>
      </c>
      <c r="C59" s="6">
        <f t="shared" si="0"/>
        <v>-3.563638711573914E-3</v>
      </c>
      <c r="D59" s="6">
        <f t="shared" si="2"/>
        <v>1.7883192269326479E-4</v>
      </c>
      <c r="E59" s="6">
        <f t="shared" si="1"/>
        <v>8.5580504482384185</v>
      </c>
    </row>
    <row r="60" spans="1:5" x14ac:dyDescent="0.25">
      <c r="A60" s="14">
        <v>41675</v>
      </c>
      <c r="B60" s="9">
        <v>33.699331999999998</v>
      </c>
      <c r="C60" s="6">
        <f t="shared" si="0"/>
        <v>-1.4580434097912235E-2</v>
      </c>
      <c r="D60" s="6">
        <f t="shared" si="2"/>
        <v>1.7478832531273928E-4</v>
      </c>
      <c r="E60" s="6">
        <f t="shared" si="1"/>
        <v>7.4356691077348351</v>
      </c>
    </row>
    <row r="61" spans="1:5" x14ac:dyDescent="0.25">
      <c r="A61" s="14">
        <v>41676</v>
      </c>
      <c r="B61" s="9">
        <v>34.038020000000003</v>
      </c>
      <c r="C61" s="6">
        <f t="shared" si="0"/>
        <v>1.0050288237167573E-2</v>
      </c>
      <c r="D61" s="6">
        <f t="shared" si="2"/>
        <v>1.7570838030472684E-4</v>
      </c>
      <c r="E61" s="6">
        <f t="shared" si="1"/>
        <v>8.0718215996200176</v>
      </c>
    </row>
    <row r="62" spans="1:5" x14ac:dyDescent="0.25">
      <c r="A62" s="14">
        <v>41677</v>
      </c>
      <c r="B62" s="9">
        <v>34.395522999999997</v>
      </c>
      <c r="C62" s="6">
        <f t="shared" si="0"/>
        <v>1.0503049237293888E-2</v>
      </c>
      <c r="D62" s="6">
        <f t="shared" si="2"/>
        <v>1.738902095481475E-4</v>
      </c>
      <c r="E62" s="6">
        <f t="shared" si="1"/>
        <v>8.0226973964722301</v>
      </c>
    </row>
    <row r="63" spans="1:5" ht="15" customHeight="1" x14ac:dyDescent="0.25">
      <c r="A63" s="14">
        <v>41680</v>
      </c>
      <c r="B63" s="9">
        <v>34.621312000000003</v>
      </c>
      <c r="C63" s="6">
        <f t="shared" si="0"/>
        <v>6.5644880585187214E-3</v>
      </c>
      <c r="D63" s="6">
        <f t="shared" si="2"/>
        <v>1.723427906427742E-4</v>
      </c>
      <c r="E63" s="6">
        <f t="shared" si="1"/>
        <v>8.4159856056661759</v>
      </c>
    </row>
    <row r="64" spans="1:5" x14ac:dyDescent="0.25">
      <c r="A64" s="14">
        <v>41681</v>
      </c>
      <c r="B64" s="9">
        <v>34.969405999999999</v>
      </c>
      <c r="C64" s="6">
        <f t="shared" si="0"/>
        <v>1.005432723057971E-2</v>
      </c>
      <c r="D64" s="6">
        <f t="shared" si="2"/>
        <v>1.6919688944050525E-4</v>
      </c>
      <c r="E64" s="6">
        <f t="shared" si="1"/>
        <v>8.0869808606325684</v>
      </c>
    </row>
    <row r="65" spans="1:5" x14ac:dyDescent="0.25">
      <c r="A65" s="14">
        <v>41682</v>
      </c>
      <c r="B65" s="9">
        <v>35.251648000000003</v>
      </c>
      <c r="C65" s="6">
        <f t="shared" si="0"/>
        <v>8.0711122173480337E-3</v>
      </c>
      <c r="D65" s="6">
        <f t="shared" si="2"/>
        <v>1.6753918224767883E-4</v>
      </c>
      <c r="E65" s="6">
        <f t="shared" si="1"/>
        <v>8.3054717130486182</v>
      </c>
    </row>
    <row r="66" spans="1:5" x14ac:dyDescent="0.25">
      <c r="A66" s="14">
        <v>41683</v>
      </c>
      <c r="B66" s="9">
        <v>35.383358999999999</v>
      </c>
      <c r="C66" s="6">
        <f t="shared" si="0"/>
        <v>3.7363075904989088E-3</v>
      </c>
      <c r="D66" s="6">
        <f t="shared" si="2"/>
        <v>1.6504689581532843E-4</v>
      </c>
      <c r="E66" s="6">
        <f t="shared" si="1"/>
        <v>8.6246989202947919</v>
      </c>
    </row>
    <row r="67" spans="1:5" x14ac:dyDescent="0.25">
      <c r="A67" s="14">
        <v>41684</v>
      </c>
      <c r="B67" s="9">
        <v>35.392764999999997</v>
      </c>
      <c r="C67" s="6">
        <f t="shared" si="0"/>
        <v>2.6583117787088757E-4</v>
      </c>
      <c r="D67" s="6">
        <f t="shared" si="2"/>
        <v>1.6136950000311047E-4</v>
      </c>
      <c r="E67" s="6">
        <f t="shared" si="1"/>
        <v>8.7313758759048561</v>
      </c>
    </row>
    <row r="68" spans="1:5" x14ac:dyDescent="0.25">
      <c r="A68" s="14">
        <v>41688</v>
      </c>
      <c r="B68" s="9">
        <v>35.468592000000001</v>
      </c>
      <c r="C68" s="6">
        <f t="shared" ref="C68:C131" si="3">(B68-B67)/B67</f>
        <v>2.1424435191769804E-3</v>
      </c>
      <c r="D68" s="6">
        <f t="shared" si="2"/>
        <v>1.574435497693474E-4</v>
      </c>
      <c r="E68" s="6">
        <f t="shared" si="1"/>
        <v>8.7272898640325813</v>
      </c>
    </row>
    <row r="69" spans="1:5" x14ac:dyDescent="0.25">
      <c r="A69" s="14">
        <v>41689</v>
      </c>
      <c r="B69" s="9">
        <v>35.553897999999997</v>
      </c>
      <c r="C69" s="6">
        <f t="shared" si="3"/>
        <v>2.4051137975816934E-3</v>
      </c>
      <c r="D69" s="6">
        <f t="shared" si="2"/>
        <v>1.5372315599351734E-4</v>
      </c>
      <c r="E69" s="6">
        <f t="shared" ref="E69:E132" si="4">-LN(D69)-C69*C69/D69</f>
        <v>8.7427274567158637</v>
      </c>
    </row>
    <row r="70" spans="1:5" x14ac:dyDescent="0.25">
      <c r="A70" s="14">
        <v>41690</v>
      </c>
      <c r="B70" s="9">
        <v>35.781384000000003</v>
      </c>
      <c r="C70" s="6">
        <f t="shared" si="3"/>
        <v>6.3983420327078083E-3</v>
      </c>
      <c r="D70" s="6">
        <f t="shared" ref="D70:D133" si="5">$H$1*D69+(1-$H$1)*C69*C69</f>
        <v>1.5012238899921797E-4</v>
      </c>
      <c r="E70" s="6">
        <f t="shared" si="4"/>
        <v>8.5313569701803473</v>
      </c>
    </row>
    <row r="71" spans="1:5" x14ac:dyDescent="0.25">
      <c r="A71" s="14">
        <v>41691</v>
      </c>
      <c r="B71" s="9">
        <v>35.999389999999998</v>
      </c>
      <c r="C71" s="6">
        <f t="shared" si="3"/>
        <v>6.092721287695173E-3</v>
      </c>
      <c r="D71" s="6">
        <f t="shared" si="5"/>
        <v>1.4746490287737915E-4</v>
      </c>
      <c r="E71" s="6">
        <f t="shared" si="4"/>
        <v>8.5701909491774355</v>
      </c>
    </row>
    <row r="72" spans="1:5" x14ac:dyDescent="0.25">
      <c r="A72" s="14">
        <v>41694</v>
      </c>
      <c r="B72" s="9">
        <v>35.724511999999997</v>
      </c>
      <c r="C72" s="6">
        <f t="shared" si="3"/>
        <v>-7.6356293814978833E-3</v>
      </c>
      <c r="D72" s="6">
        <f t="shared" si="5"/>
        <v>1.447791817901538E-4</v>
      </c>
      <c r="E72" s="6">
        <f t="shared" si="4"/>
        <v>8.4375990678228092</v>
      </c>
    </row>
    <row r="73" spans="1:5" x14ac:dyDescent="0.25">
      <c r="A73" s="14">
        <v>41695</v>
      </c>
      <c r="B73" s="9">
        <v>35.582335999999998</v>
      </c>
      <c r="C73" s="6">
        <f t="shared" si="3"/>
        <v>-3.9797884432962779E-3</v>
      </c>
      <c r="D73" s="6">
        <f t="shared" si="5"/>
        <v>1.4267438151482429E-4</v>
      </c>
      <c r="E73" s="6">
        <f t="shared" si="4"/>
        <v>8.7439325418618488</v>
      </c>
    </row>
    <row r="74" spans="1:5" x14ac:dyDescent="0.25">
      <c r="A74" s="14">
        <v>41696</v>
      </c>
      <c r="B74" s="9">
        <v>35.515987000000003</v>
      </c>
      <c r="C74" s="6">
        <f t="shared" si="3"/>
        <v>-1.8646611622124903E-3</v>
      </c>
      <c r="D74" s="6">
        <f t="shared" si="5"/>
        <v>1.3958725125619935E-4</v>
      </c>
      <c r="E74" s="6">
        <f t="shared" si="4"/>
        <v>8.8519118212122851</v>
      </c>
    </row>
    <row r="75" spans="1:5" x14ac:dyDescent="0.25">
      <c r="A75" s="14">
        <v>41697</v>
      </c>
      <c r="B75" s="9">
        <v>35.885649000000001</v>
      </c>
      <c r="C75" s="6">
        <f t="shared" si="3"/>
        <v>1.0408326819130724E-2</v>
      </c>
      <c r="D75" s="6">
        <f t="shared" si="5"/>
        <v>1.3627438028051506E-4</v>
      </c>
      <c r="E75" s="6">
        <f t="shared" si="4"/>
        <v>8.1058759037183297</v>
      </c>
    </row>
    <row r="76" spans="1:5" x14ac:dyDescent="0.25">
      <c r="A76" s="14">
        <v>41698</v>
      </c>
      <c r="B76" s="9">
        <v>36.312182</v>
      </c>
      <c r="C76" s="6">
        <f t="shared" si="3"/>
        <v>1.1885893438906432E-2</v>
      </c>
      <c r="D76" s="6">
        <f t="shared" si="5"/>
        <v>1.3559430456665741E-4</v>
      </c>
      <c r="E76" s="6">
        <f t="shared" si="4"/>
        <v>7.863952352753925</v>
      </c>
    </row>
    <row r="77" spans="1:5" x14ac:dyDescent="0.25">
      <c r="A77" s="14">
        <v>41701</v>
      </c>
      <c r="B77" s="9">
        <v>35.809818999999997</v>
      </c>
      <c r="C77" s="6">
        <f t="shared" si="3"/>
        <v>-1.3834558330865453E-2</v>
      </c>
      <c r="D77" s="6">
        <f t="shared" si="5"/>
        <v>1.3573255738709894E-4</v>
      </c>
      <c r="E77" s="6">
        <f t="shared" si="4"/>
        <v>7.4947349647824693</v>
      </c>
    </row>
    <row r="78" spans="1:5" x14ac:dyDescent="0.25">
      <c r="A78" s="14">
        <v>41702</v>
      </c>
      <c r="B78" s="9">
        <v>36.406965999999997</v>
      </c>
      <c r="C78" s="6">
        <f t="shared" si="3"/>
        <v>1.6675510144298682E-2</v>
      </c>
      <c r="D78" s="6">
        <f t="shared" si="5"/>
        <v>1.3708735947081334E-4</v>
      </c>
      <c r="E78" s="6">
        <f t="shared" si="4"/>
        <v>6.8664583380059163</v>
      </c>
    </row>
    <row r="79" spans="1:5" x14ac:dyDescent="0.25">
      <c r="A79" s="14">
        <v>41703</v>
      </c>
      <c r="B79" s="9">
        <v>36.122610999999999</v>
      </c>
      <c r="C79" s="6">
        <f t="shared" si="3"/>
        <v>-7.810455834193872E-3</v>
      </c>
      <c r="D79" s="6">
        <f t="shared" si="5"/>
        <v>1.4051888576550677E-4</v>
      </c>
      <c r="E79" s="6">
        <f t="shared" si="4"/>
        <v>8.436040393108124</v>
      </c>
    </row>
    <row r="80" spans="1:5" x14ac:dyDescent="0.25">
      <c r="A80" s="14">
        <v>41704</v>
      </c>
      <c r="B80" s="9">
        <v>36.160525999999997</v>
      </c>
      <c r="C80" s="6">
        <f t="shared" si="3"/>
        <v>1.0496195859152637E-3</v>
      </c>
      <c r="D80" s="6">
        <f t="shared" si="5"/>
        <v>1.3858350571382144E-4</v>
      </c>
      <c r="E80" s="6">
        <f t="shared" si="4"/>
        <v>8.8760877559666369</v>
      </c>
    </row>
    <row r="81" spans="1:5" x14ac:dyDescent="0.25">
      <c r="A81" s="14">
        <v>41705</v>
      </c>
      <c r="B81" s="9">
        <v>35.923563000000001</v>
      </c>
      <c r="C81" s="6">
        <f t="shared" si="3"/>
        <v>-6.5530849855446197E-3</v>
      </c>
      <c r="D81" s="6">
        <f t="shared" si="5"/>
        <v>1.3523725261577557E-4</v>
      </c>
      <c r="E81" s="6">
        <f t="shared" si="4"/>
        <v>8.5909422197752878</v>
      </c>
    </row>
    <row r="82" spans="1:5" x14ac:dyDescent="0.25">
      <c r="A82" s="14">
        <v>41708</v>
      </c>
      <c r="B82" s="9">
        <v>35.847734000000003</v>
      </c>
      <c r="C82" s="6">
        <f t="shared" si="3"/>
        <v>-2.1108429584225487E-3</v>
      </c>
      <c r="D82" s="6">
        <f t="shared" si="5"/>
        <v>1.3299084489479661E-4</v>
      </c>
      <c r="E82" s="6">
        <f t="shared" si="4"/>
        <v>8.8917267733303369</v>
      </c>
    </row>
    <row r="83" spans="1:5" x14ac:dyDescent="0.25">
      <c r="A83" s="14">
        <v>41709</v>
      </c>
      <c r="B83" s="9">
        <v>36.037305000000003</v>
      </c>
      <c r="C83" s="6">
        <f t="shared" si="3"/>
        <v>5.2882282601182211E-3</v>
      </c>
      <c r="D83" s="6">
        <f t="shared" si="5"/>
        <v>1.298623489521734E-4</v>
      </c>
      <c r="E83" s="6">
        <f t="shared" si="4"/>
        <v>8.7336893630461656</v>
      </c>
    </row>
    <row r="84" spans="1:5" x14ac:dyDescent="0.25">
      <c r="A84" s="14">
        <v>41710</v>
      </c>
      <c r="B84" s="9">
        <v>36.274267000000002</v>
      </c>
      <c r="C84" s="6">
        <f t="shared" si="3"/>
        <v>6.5754639532561695E-3</v>
      </c>
      <c r="D84" s="6">
        <f t="shared" si="5"/>
        <v>1.2738221623491191E-4</v>
      </c>
      <c r="E84" s="6">
        <f t="shared" si="4"/>
        <v>8.6288932775338125</v>
      </c>
    </row>
    <row r="85" spans="1:5" x14ac:dyDescent="0.25">
      <c r="A85" s="14">
        <v>41711</v>
      </c>
      <c r="B85" s="9">
        <v>35.914082999999998</v>
      </c>
      <c r="C85" s="6">
        <f t="shared" si="3"/>
        <v>-9.9294632197531058E-3</v>
      </c>
      <c r="D85" s="6">
        <f t="shared" si="5"/>
        <v>1.2533414807153849E-4</v>
      </c>
      <c r="E85" s="6">
        <f t="shared" si="4"/>
        <v>8.1978761474979311</v>
      </c>
    </row>
    <row r="86" spans="1:5" x14ac:dyDescent="0.25">
      <c r="A86" s="14">
        <v>41712</v>
      </c>
      <c r="B86" s="9">
        <v>35.733992000000001</v>
      </c>
      <c r="C86" s="6">
        <f t="shared" si="3"/>
        <v>-5.0144952886586958E-3</v>
      </c>
      <c r="D86" s="6">
        <f t="shared" si="5"/>
        <v>1.2468330921215702E-4</v>
      </c>
      <c r="E86" s="6">
        <f t="shared" si="4"/>
        <v>8.7880613158340335</v>
      </c>
    </row>
    <row r="87" spans="1:5" x14ac:dyDescent="0.25">
      <c r="A87" s="14">
        <v>41715</v>
      </c>
      <c r="B87" s="9">
        <v>36.065739000000001</v>
      </c>
      <c r="C87" s="6">
        <f t="shared" si="3"/>
        <v>9.2837934255987978E-3</v>
      </c>
      <c r="D87" s="6">
        <f t="shared" si="5"/>
        <v>1.2226058984579323E-4</v>
      </c>
      <c r="E87" s="6">
        <f t="shared" si="4"/>
        <v>8.3043958501484489</v>
      </c>
    </row>
    <row r="88" spans="1:5" x14ac:dyDescent="0.25">
      <c r="A88" s="14">
        <v>41716</v>
      </c>
      <c r="B88" s="9">
        <v>37.487515999999999</v>
      </c>
      <c r="C88" s="6">
        <f t="shared" si="3"/>
        <v>3.9421818030679998E-2</v>
      </c>
      <c r="D88" s="6">
        <f t="shared" si="5"/>
        <v>1.2138261715074537E-4</v>
      </c>
      <c r="E88" s="6">
        <f t="shared" si="4"/>
        <v>-3.7865861522898214</v>
      </c>
    </row>
    <row r="89" spans="1:5" x14ac:dyDescent="0.25">
      <c r="A89" s="14">
        <v>41717</v>
      </c>
      <c r="B89" s="9">
        <v>37.222118999999999</v>
      </c>
      <c r="C89" s="6">
        <f t="shared" si="3"/>
        <v>-7.0796101827605784E-3</v>
      </c>
      <c r="D89" s="6">
        <f t="shared" si="5"/>
        <v>1.5625390208120511E-4</v>
      </c>
      <c r="E89" s="6">
        <f t="shared" si="4"/>
        <v>8.443262672747327</v>
      </c>
    </row>
    <row r="90" spans="1:5" x14ac:dyDescent="0.25">
      <c r="A90" s="14">
        <v>41718</v>
      </c>
      <c r="B90" s="9">
        <v>38.226841999999998</v>
      </c>
      <c r="C90" s="6">
        <f t="shared" si="3"/>
        <v>2.6992633063152544E-2</v>
      </c>
      <c r="D90" s="6">
        <f t="shared" si="5"/>
        <v>1.5367066603584625E-4</v>
      </c>
      <c r="E90" s="6">
        <f t="shared" si="4"/>
        <v>4.0393759314101167</v>
      </c>
    </row>
    <row r="91" spans="1:5" x14ac:dyDescent="0.25">
      <c r="A91" s="14">
        <v>41719</v>
      </c>
      <c r="B91" s="9">
        <v>38.065705999999999</v>
      </c>
      <c r="C91" s="6">
        <f t="shared" si="3"/>
        <v>-4.2152579593155793E-3</v>
      </c>
      <c r="D91" s="6">
        <f t="shared" si="5"/>
        <v>1.6766427462523484E-4</v>
      </c>
      <c r="E91" s="6">
        <f t="shared" si="4"/>
        <v>8.5875708806824829</v>
      </c>
    </row>
    <row r="92" spans="1:5" x14ac:dyDescent="0.25">
      <c r="A92" s="14">
        <v>41722</v>
      </c>
      <c r="B92" s="9">
        <v>38.387974999999997</v>
      </c>
      <c r="C92" s="6">
        <f t="shared" si="3"/>
        <v>8.4661243377437585E-3</v>
      </c>
      <c r="D92" s="6">
        <f t="shared" si="5"/>
        <v>1.640158679286348E-4</v>
      </c>
      <c r="E92" s="6">
        <f t="shared" si="4"/>
        <v>8.2785453853430369</v>
      </c>
    </row>
    <row r="93" spans="1:5" x14ac:dyDescent="0.25">
      <c r="A93" s="14">
        <v>41723</v>
      </c>
      <c r="B93" s="9">
        <v>38.236319000000002</v>
      </c>
      <c r="C93" s="6">
        <f t="shared" si="3"/>
        <v>-3.9506121383062164E-3</v>
      </c>
      <c r="D93" s="6">
        <f t="shared" si="5"/>
        <v>1.6176833384759092E-4</v>
      </c>
      <c r="E93" s="6">
        <f t="shared" si="4"/>
        <v>8.6328657328703091</v>
      </c>
    </row>
    <row r="94" spans="1:5" x14ac:dyDescent="0.25">
      <c r="A94" s="14">
        <v>41724</v>
      </c>
      <c r="B94" s="9">
        <v>37.715001999999998</v>
      </c>
      <c r="C94" s="6">
        <f t="shared" si="3"/>
        <v>-1.3634079159136718E-2</v>
      </c>
      <c r="D94" s="6">
        <f t="shared" si="5"/>
        <v>1.5821083259887441E-4</v>
      </c>
      <c r="E94" s="6">
        <f t="shared" si="4"/>
        <v>7.5766427965612255</v>
      </c>
    </row>
    <row r="95" spans="1:5" x14ac:dyDescent="0.25">
      <c r="A95" s="14">
        <v>41725</v>
      </c>
      <c r="B95" s="9">
        <v>37.307425000000002</v>
      </c>
      <c r="C95" s="6">
        <f t="shared" si="3"/>
        <v>-1.0806760662507622E-2</v>
      </c>
      <c r="D95" s="6">
        <f t="shared" si="5"/>
        <v>1.5888448676528705E-4</v>
      </c>
      <c r="E95" s="6">
        <f t="shared" si="4"/>
        <v>8.0122954917475298</v>
      </c>
    </row>
    <row r="96" spans="1:5" x14ac:dyDescent="0.25">
      <c r="A96" s="14">
        <v>41726</v>
      </c>
      <c r="B96" s="9">
        <v>38.198403999999996</v>
      </c>
      <c r="C96" s="6">
        <f t="shared" si="3"/>
        <v>2.3882082454095784E-2</v>
      </c>
      <c r="D96" s="6">
        <f t="shared" si="5"/>
        <v>1.5785982798978326E-4</v>
      </c>
      <c r="E96" s="6">
        <f t="shared" si="4"/>
        <v>5.1407631503183691</v>
      </c>
    </row>
    <row r="97" spans="1:5" x14ac:dyDescent="0.25">
      <c r="A97" s="14">
        <v>41729</v>
      </c>
      <c r="B97" s="9">
        <v>38.852423999999999</v>
      </c>
      <c r="C97" s="6">
        <f t="shared" si="3"/>
        <v>1.7121657753030803E-2</v>
      </c>
      <c r="D97" s="6">
        <f t="shared" si="5"/>
        <v>1.6789977070089026E-4</v>
      </c>
      <c r="E97" s="6">
        <f t="shared" si="4"/>
        <v>6.9461542912816565</v>
      </c>
    </row>
    <row r="98" spans="1:5" x14ac:dyDescent="0.25">
      <c r="A98" s="14">
        <v>41730</v>
      </c>
      <c r="B98" s="9">
        <v>39.259996999999998</v>
      </c>
      <c r="C98" s="6">
        <f t="shared" si="3"/>
        <v>1.0490284981961468E-2</v>
      </c>
      <c r="D98" s="6">
        <f t="shared" si="5"/>
        <v>1.7094834040276501E-4</v>
      </c>
      <c r="E98" s="6">
        <f t="shared" si="4"/>
        <v>8.0304103529956468</v>
      </c>
    </row>
    <row r="99" spans="1:5" x14ac:dyDescent="0.25">
      <c r="A99" s="14">
        <v>41731</v>
      </c>
      <c r="B99" s="9">
        <v>39.193646999999999</v>
      </c>
      <c r="C99" s="6">
        <f t="shared" si="3"/>
        <v>-1.6900154118707628E-3</v>
      </c>
      <c r="D99" s="6">
        <f t="shared" si="5"/>
        <v>1.6946600329117555E-4</v>
      </c>
      <c r="E99" s="6">
        <f t="shared" si="4"/>
        <v>8.6660043866090266</v>
      </c>
    </row>
    <row r="100" spans="1:5" x14ac:dyDescent="0.25">
      <c r="A100" s="14">
        <v>41732</v>
      </c>
      <c r="B100" s="9">
        <v>38.871378</v>
      </c>
      <c r="C100" s="6">
        <f t="shared" si="3"/>
        <v>-8.2224805464007622E-3</v>
      </c>
      <c r="D100" s="6">
        <f t="shared" si="5"/>
        <v>1.654107849805398E-4</v>
      </c>
      <c r="E100" s="6">
        <f t="shared" si="4"/>
        <v>8.2983435168181074</v>
      </c>
    </row>
    <row r="101" spans="1:5" x14ac:dyDescent="0.25">
      <c r="A101" s="14">
        <v>41733</v>
      </c>
      <c r="B101" s="9">
        <v>37.790827999999998</v>
      </c>
      <c r="C101" s="6">
        <f t="shared" si="3"/>
        <v>-2.7798088351794537E-2</v>
      </c>
      <c r="D101" s="6">
        <f t="shared" si="5"/>
        <v>1.6303033249961317E-4</v>
      </c>
      <c r="E101" s="6">
        <f t="shared" si="4"/>
        <v>3.9817586685900279</v>
      </c>
    </row>
    <row r="102" spans="1:5" x14ac:dyDescent="0.25">
      <c r="A102" s="14">
        <v>41736</v>
      </c>
      <c r="B102" s="9">
        <v>37.724479000000002</v>
      </c>
      <c r="C102" s="6">
        <f t="shared" si="3"/>
        <v>-1.7556905606830138E-3</v>
      </c>
      <c r="D102" s="6">
        <f t="shared" si="5"/>
        <v>1.7787027327799138E-4</v>
      </c>
      <c r="E102" s="6">
        <f t="shared" si="4"/>
        <v>8.6171263140741576</v>
      </c>
    </row>
    <row r="103" spans="1:5" x14ac:dyDescent="0.25">
      <c r="A103" s="14">
        <v>41737</v>
      </c>
      <c r="B103" s="9">
        <v>37.743436000000003</v>
      </c>
      <c r="C103" s="6">
        <f t="shared" si="3"/>
        <v>5.0251191010485083E-4</v>
      </c>
      <c r="D103" s="6">
        <f t="shared" si="5"/>
        <v>1.736160063244488E-4</v>
      </c>
      <c r="E103" s="6">
        <f t="shared" si="4"/>
        <v>8.6572100937232808</v>
      </c>
    </row>
    <row r="104" spans="1:5" x14ac:dyDescent="0.25">
      <c r="A104" s="14">
        <v>41738</v>
      </c>
      <c r="B104" s="9">
        <v>38.359541</v>
      </c>
      <c r="C104" s="6">
        <f t="shared" si="3"/>
        <v>1.6323500594911323E-2</v>
      </c>
      <c r="D104" s="6">
        <f t="shared" si="5"/>
        <v>1.6939640714529373E-4</v>
      </c>
      <c r="E104" s="6">
        <f t="shared" si="4"/>
        <v>7.1102918710385854</v>
      </c>
    </row>
    <row r="105" spans="1:5" x14ac:dyDescent="0.25">
      <c r="A105" s="14">
        <v>41739</v>
      </c>
      <c r="B105" s="9">
        <v>37.307425000000002</v>
      </c>
      <c r="C105" s="6">
        <f t="shared" si="3"/>
        <v>-2.7427752589635992E-2</v>
      </c>
      <c r="D105" s="6">
        <f t="shared" si="5"/>
        <v>1.7175881584509175E-4</v>
      </c>
      <c r="E105" s="6">
        <f t="shared" si="4"/>
        <v>4.2895473927140291</v>
      </c>
    </row>
    <row r="106" spans="1:5" x14ac:dyDescent="0.25">
      <c r="A106" s="14">
        <v>41740</v>
      </c>
      <c r="B106" s="9">
        <v>37.165246000000003</v>
      </c>
      <c r="C106" s="6">
        <f t="shared" si="3"/>
        <v>-3.8110108108506207E-3</v>
      </c>
      <c r="D106" s="6">
        <f t="shared" si="5"/>
        <v>1.8588851259621197E-4</v>
      </c>
      <c r="E106" s="6">
        <f t="shared" si="4"/>
        <v>8.5122316623052612</v>
      </c>
    </row>
    <row r="107" spans="1:5" x14ac:dyDescent="0.25">
      <c r="A107" s="14">
        <v>41743</v>
      </c>
      <c r="B107" s="9">
        <v>37.136811999999999</v>
      </c>
      <c r="C107" s="6">
        <f t="shared" si="3"/>
        <v>-7.6506960292969104E-4</v>
      </c>
      <c r="D107" s="6">
        <f t="shared" si="5"/>
        <v>1.8171756291029994E-4</v>
      </c>
      <c r="E107" s="6">
        <f t="shared" si="4"/>
        <v>8.6098358225903038</v>
      </c>
    </row>
    <row r="108" spans="1:5" x14ac:dyDescent="0.25">
      <c r="A108" s="14">
        <v>41744</v>
      </c>
      <c r="B108" s="9">
        <v>37.677087</v>
      </c>
      <c r="C108" s="6">
        <f t="shared" si="3"/>
        <v>1.4548233165517847E-2</v>
      </c>
      <c r="D108" s="6">
        <f t="shared" si="5"/>
        <v>1.7730887557166421E-4</v>
      </c>
      <c r="E108" s="6">
        <f t="shared" si="4"/>
        <v>7.4439314794364755</v>
      </c>
    </row>
    <row r="109" spans="1:5" x14ac:dyDescent="0.25">
      <c r="A109" s="14">
        <v>41745</v>
      </c>
      <c r="B109" s="9">
        <v>38.293191999999998</v>
      </c>
      <c r="C109" s="6">
        <f t="shared" si="3"/>
        <v>1.6352246127732683E-2</v>
      </c>
      <c r="D109" s="6">
        <f t="shared" si="5"/>
        <v>1.7814475153356754E-4</v>
      </c>
      <c r="E109" s="6">
        <f t="shared" si="4"/>
        <v>7.1319103024749229</v>
      </c>
    </row>
    <row r="110" spans="1:5" x14ac:dyDescent="0.25">
      <c r="A110" s="14">
        <v>41746</v>
      </c>
      <c r="B110" s="9">
        <v>37.923527</v>
      </c>
      <c r="C110" s="6">
        <f t="shared" si="3"/>
        <v>-9.6535436377306362E-3</v>
      </c>
      <c r="D110" s="6">
        <f t="shared" si="5"/>
        <v>1.8031709071723392E-4</v>
      </c>
      <c r="E110" s="6">
        <f t="shared" si="4"/>
        <v>8.1039768254102125</v>
      </c>
    </row>
    <row r="111" spans="1:5" x14ac:dyDescent="0.25">
      <c r="A111" s="14">
        <v>41750</v>
      </c>
      <c r="B111" s="9">
        <v>37.857177</v>
      </c>
      <c r="C111" s="6">
        <f t="shared" si="3"/>
        <v>-1.7495735562781359E-3</v>
      </c>
      <c r="D111" s="6">
        <f t="shared" si="5"/>
        <v>1.7819647358646514E-4</v>
      </c>
      <c r="E111" s="6">
        <f t="shared" si="4"/>
        <v>8.6154461206149122</v>
      </c>
    </row>
    <row r="112" spans="1:5" x14ac:dyDescent="0.25">
      <c r="A112" s="14">
        <v>41751</v>
      </c>
      <c r="B112" s="9">
        <v>37.904572999999999</v>
      </c>
      <c r="C112" s="6">
        <f t="shared" si="3"/>
        <v>1.2519686821867121E-3</v>
      </c>
      <c r="D112" s="6">
        <f t="shared" si="5"/>
        <v>1.7393374516264798E-4</v>
      </c>
      <c r="E112" s="6">
        <f t="shared" si="4"/>
        <v>8.6478244817943448</v>
      </c>
    </row>
    <row r="113" spans="1:5" x14ac:dyDescent="0.25">
      <c r="A113" s="14">
        <v>41752</v>
      </c>
      <c r="B113" s="9">
        <v>37.620213999999997</v>
      </c>
      <c r="C113" s="6">
        <f t="shared" si="3"/>
        <v>-7.501970804419879E-3</v>
      </c>
      <c r="D113" s="6">
        <f t="shared" si="5"/>
        <v>1.6973841667352051E-4</v>
      </c>
      <c r="E113" s="6">
        <f t="shared" si="4"/>
        <v>8.3496855713710172</v>
      </c>
    </row>
    <row r="114" spans="1:5" x14ac:dyDescent="0.25">
      <c r="A114" s="14">
        <v>41753</v>
      </c>
      <c r="B114" s="9">
        <v>37.781351000000001</v>
      </c>
      <c r="C114" s="6">
        <f t="shared" si="3"/>
        <v>4.2832558049777083E-3</v>
      </c>
      <c r="D114" s="6">
        <f t="shared" si="5"/>
        <v>1.6697687282935021E-4</v>
      </c>
      <c r="E114" s="6">
        <f t="shared" si="4"/>
        <v>8.5877820594726355</v>
      </c>
    </row>
    <row r="115" spans="1:5" x14ac:dyDescent="0.25">
      <c r="A115" s="14">
        <v>41754</v>
      </c>
      <c r="B115" s="9">
        <v>37.828743000000003</v>
      </c>
      <c r="C115" s="6">
        <f t="shared" si="3"/>
        <v>1.2543754721741449E-3</v>
      </c>
      <c r="D115" s="6">
        <f t="shared" si="5"/>
        <v>1.6335926260975143E-4</v>
      </c>
      <c r="E115" s="6">
        <f t="shared" si="4"/>
        <v>8.7099268312674454</v>
      </c>
    </row>
    <row r="116" spans="1:5" x14ac:dyDescent="0.25">
      <c r="A116" s="14">
        <v>41757</v>
      </c>
      <c r="B116" s="9">
        <v>38.738678999999998</v>
      </c>
      <c r="C116" s="6">
        <f t="shared" si="3"/>
        <v>2.4054090298480039E-2</v>
      </c>
      <c r="D116" s="6">
        <f t="shared" si="5"/>
        <v>1.5942145969328168E-4</v>
      </c>
      <c r="E116" s="6">
        <f t="shared" si="4"/>
        <v>5.1145904465853445</v>
      </c>
    </row>
    <row r="117" spans="1:5" x14ac:dyDescent="0.25">
      <c r="A117" s="14">
        <v>41758</v>
      </c>
      <c r="B117" s="9">
        <v>38.397452000000001</v>
      </c>
      <c r="C117" s="6">
        <f t="shared" si="3"/>
        <v>-8.8084314903973983E-3</v>
      </c>
      <c r="D117" s="6">
        <f t="shared" si="5"/>
        <v>1.6962408264348131E-4</v>
      </c>
      <c r="E117" s="6">
        <f t="shared" si="4"/>
        <v>8.2245116405524676</v>
      </c>
    </row>
    <row r="118" spans="1:5" x14ac:dyDescent="0.25">
      <c r="A118" s="14">
        <v>41759</v>
      </c>
      <c r="B118" s="9">
        <v>38.293191999999998</v>
      </c>
      <c r="C118" s="6">
        <f t="shared" si="3"/>
        <v>-2.7152843370962109E-3</v>
      </c>
      <c r="D118" s="6">
        <f t="shared" si="5"/>
        <v>1.6738397188225553E-4</v>
      </c>
      <c r="E118" s="6">
        <f t="shared" si="4"/>
        <v>8.6511731087657999</v>
      </c>
    </row>
    <row r="119" spans="1:5" x14ac:dyDescent="0.25">
      <c r="A119" s="14">
        <v>41760</v>
      </c>
      <c r="B119" s="9">
        <v>37.914050000000003</v>
      </c>
      <c r="C119" s="6">
        <f t="shared" si="3"/>
        <v>-9.9010288826273489E-3</v>
      </c>
      <c r="D119" s="6">
        <f t="shared" si="5"/>
        <v>1.6348936207953853E-4</v>
      </c>
      <c r="E119" s="6">
        <f t="shared" si="4"/>
        <v>8.1191494740173571</v>
      </c>
    </row>
    <row r="120" spans="1:5" x14ac:dyDescent="0.25">
      <c r="A120" s="14">
        <v>41761</v>
      </c>
      <c r="B120" s="9">
        <v>37.620213999999997</v>
      </c>
      <c r="C120" s="6">
        <f t="shared" si="3"/>
        <v>-7.7500557181310343E-3</v>
      </c>
      <c r="D120" s="6">
        <f t="shared" si="5"/>
        <v>1.6189611600515478E-4</v>
      </c>
      <c r="E120" s="6">
        <f t="shared" si="4"/>
        <v>8.3575562769440577</v>
      </c>
    </row>
    <row r="121" spans="1:5" x14ac:dyDescent="0.25">
      <c r="A121" s="14">
        <v>41764</v>
      </c>
      <c r="B121" s="9">
        <v>37.373775000000002</v>
      </c>
      <c r="C121" s="6">
        <f t="shared" si="3"/>
        <v>-6.5507070214963483E-3</v>
      </c>
      <c r="D121" s="6">
        <f t="shared" si="5"/>
        <v>1.5941754682652549E-4</v>
      </c>
      <c r="E121" s="6">
        <f t="shared" si="4"/>
        <v>8.4748053028041781</v>
      </c>
    </row>
    <row r="122" spans="1:5" x14ac:dyDescent="0.25">
      <c r="A122" s="14">
        <v>41765</v>
      </c>
      <c r="B122" s="9">
        <v>37.023071000000002</v>
      </c>
      <c r="C122" s="6">
        <f t="shared" si="3"/>
        <v>-9.3836921745261304E-3</v>
      </c>
      <c r="D122" s="6">
        <f t="shared" si="5"/>
        <v>1.5658184181525806E-4</v>
      </c>
      <c r="E122" s="6">
        <f t="shared" si="4"/>
        <v>8.1995824996312106</v>
      </c>
    </row>
    <row r="123" spans="1:5" x14ac:dyDescent="0.25">
      <c r="A123" s="14">
        <v>41766</v>
      </c>
      <c r="B123" s="9">
        <v>37.364294000000001</v>
      </c>
      <c r="C123" s="6">
        <f t="shared" si="3"/>
        <v>9.2164963841059912E-3</v>
      </c>
      <c r="D123" s="6">
        <f t="shared" si="5"/>
        <v>1.549138932555082E-4</v>
      </c>
      <c r="E123" s="6">
        <f t="shared" si="4"/>
        <v>8.2243119586786406</v>
      </c>
    </row>
    <row r="124" spans="1:5" x14ac:dyDescent="0.25">
      <c r="A124" s="14">
        <v>41767</v>
      </c>
      <c r="B124" s="9">
        <v>37.572823</v>
      </c>
      <c r="C124" s="6">
        <f t="shared" si="3"/>
        <v>5.5809698960188735E-3</v>
      </c>
      <c r="D124" s="6">
        <f t="shared" si="5"/>
        <v>1.5321084881592126E-4</v>
      </c>
      <c r="E124" s="6">
        <f t="shared" si="4"/>
        <v>8.5803990168060711</v>
      </c>
    </row>
    <row r="125" spans="1:5" x14ac:dyDescent="0.25">
      <c r="A125" s="14">
        <v>41768</v>
      </c>
      <c r="B125" s="9">
        <v>37.478039000000003</v>
      </c>
      <c r="C125" s="6">
        <f t="shared" si="3"/>
        <v>-2.522674434124822E-3</v>
      </c>
      <c r="D125" s="6">
        <f t="shared" si="5"/>
        <v>1.5023986817534548E-4</v>
      </c>
      <c r="E125" s="6">
        <f t="shared" si="4"/>
        <v>8.760919247112108</v>
      </c>
    </row>
    <row r="126" spans="1:5" x14ac:dyDescent="0.25">
      <c r="A126" s="14">
        <v>41771</v>
      </c>
      <c r="B126" s="9">
        <v>37.885615000000001</v>
      </c>
      <c r="C126" s="6">
        <f t="shared" si="3"/>
        <v>1.0875062059677103E-2</v>
      </c>
      <c r="D126" s="6">
        <f t="shared" si="5"/>
        <v>1.467379833110286E-4</v>
      </c>
      <c r="E126" s="6">
        <f t="shared" si="4"/>
        <v>8.0208881554216553</v>
      </c>
    </row>
    <row r="127" spans="1:5" x14ac:dyDescent="0.25">
      <c r="A127" s="14">
        <v>41772</v>
      </c>
      <c r="B127" s="9">
        <v>38.582425999999998</v>
      </c>
      <c r="C127" s="6">
        <f t="shared" si="3"/>
        <v>1.8392495410197159E-2</v>
      </c>
      <c r="D127" s="6">
        <f t="shared" si="5"/>
        <v>1.4604501015129029E-4</v>
      </c>
      <c r="E127" s="6">
        <f t="shared" si="4"/>
        <v>6.5152968563407692</v>
      </c>
    </row>
    <row r="128" spans="1:5" x14ac:dyDescent="0.25">
      <c r="A128" s="14">
        <v>41773</v>
      </c>
      <c r="B128" s="9">
        <v>38.410612999999998</v>
      </c>
      <c r="C128" s="6">
        <f t="shared" si="3"/>
        <v>-4.4531414380215547E-3</v>
      </c>
      <c r="D128" s="6">
        <f t="shared" si="5"/>
        <v>1.5072402888567497E-4</v>
      </c>
      <c r="E128" s="6">
        <f t="shared" si="4"/>
        <v>8.6684919526420288</v>
      </c>
    </row>
    <row r="129" spans="1:5" x14ac:dyDescent="0.25">
      <c r="A129" s="14">
        <v>41774</v>
      </c>
      <c r="B129" s="9">
        <v>37.799705000000003</v>
      </c>
      <c r="C129" s="6">
        <f t="shared" si="3"/>
        <v>-1.5904666764885916E-2</v>
      </c>
      <c r="D129" s="6">
        <f t="shared" si="5"/>
        <v>1.4753813106316524E-4</v>
      </c>
      <c r="E129" s="6">
        <f t="shared" si="4"/>
        <v>7.1068947603645789</v>
      </c>
    </row>
    <row r="130" spans="1:5" x14ac:dyDescent="0.25">
      <c r="A130" s="14">
        <v>41775</v>
      </c>
      <c r="B130" s="9">
        <v>38.019252000000002</v>
      </c>
      <c r="C130" s="6">
        <f t="shared" si="3"/>
        <v>5.8081670214092567E-3</v>
      </c>
      <c r="D130" s="6">
        <f t="shared" si="5"/>
        <v>1.5010401959143706E-4</v>
      </c>
      <c r="E130" s="6">
        <f t="shared" si="4"/>
        <v>8.5794391969944463</v>
      </c>
    </row>
    <row r="131" spans="1:5" x14ac:dyDescent="0.25">
      <c r="A131" s="14">
        <v>41778</v>
      </c>
      <c r="B131" s="9">
        <v>37.942886999999999</v>
      </c>
      <c r="C131" s="6">
        <f t="shared" si="3"/>
        <v>-2.0085876492257839E-3</v>
      </c>
      <c r="D131" s="6">
        <f t="shared" si="5"/>
        <v>1.4727163861358571E-4</v>
      </c>
      <c r="E131" s="6">
        <f t="shared" si="4"/>
        <v>8.7958373528131713</v>
      </c>
    </row>
    <row r="132" spans="1:5" x14ac:dyDescent="0.25">
      <c r="A132" s="14">
        <v>41779</v>
      </c>
      <c r="B132" s="9">
        <v>37.876069999999999</v>
      </c>
      <c r="C132" s="6">
        <f t="shared" ref="C132:C195" si="6">(B132-B131)/B131</f>
        <v>-1.7609888251255196E-3</v>
      </c>
      <c r="D132" s="6">
        <f t="shared" si="5"/>
        <v>1.4378530110179707E-4</v>
      </c>
      <c r="E132" s="6">
        <f t="shared" si="4"/>
        <v>8.8256218900736769</v>
      </c>
    </row>
    <row r="133" spans="1:5" x14ac:dyDescent="0.25">
      <c r="A133" s="14">
        <v>41780</v>
      </c>
      <c r="B133" s="9">
        <v>38.515608999999998</v>
      </c>
      <c r="C133" s="6">
        <f t="shared" si="6"/>
        <v>1.6885041135471533E-2</v>
      </c>
      <c r="D133" s="6">
        <f t="shared" si="5"/>
        <v>1.4036110248049702E-4</v>
      </c>
      <c r="E133" s="6">
        <f t="shared" ref="E133:E196" si="7">-LN(D133)-C133*C133/D133</f>
        <v>6.8400697618826154</v>
      </c>
    </row>
    <row r="134" spans="1:5" x14ac:dyDescent="0.25">
      <c r="A134" s="14">
        <v>41781</v>
      </c>
      <c r="B134" s="9">
        <v>38.276974000000003</v>
      </c>
      <c r="C134" s="6">
        <f t="shared" si="6"/>
        <v>-6.1957997340765158E-3</v>
      </c>
      <c r="D134" s="6">
        <f t="shared" ref="D134:D197" si="8">$H$1*D133+(1-$H$1)*C133*C133</f>
        <v>1.4388410267904793E-4</v>
      </c>
      <c r="E134" s="6">
        <f t="shared" si="7"/>
        <v>8.5797048175050428</v>
      </c>
    </row>
    <row r="135" spans="1:5" x14ac:dyDescent="0.25">
      <c r="A135" s="14">
        <v>41782</v>
      </c>
      <c r="B135" s="9">
        <v>38.296064999999999</v>
      </c>
      <c r="C135" s="6">
        <f t="shared" si="6"/>
        <v>4.9875938468897706E-4</v>
      </c>
      <c r="D135" s="6">
        <f t="shared" si="8"/>
        <v>1.4131636739537302E-4</v>
      </c>
      <c r="E135" s="6">
        <f t="shared" si="7"/>
        <v>8.8627491284324442</v>
      </c>
    </row>
    <row r="136" spans="1:5" x14ac:dyDescent="0.25">
      <c r="A136" s="14">
        <v>41786</v>
      </c>
      <c r="B136" s="9">
        <v>38.362882999999997</v>
      </c>
      <c r="C136" s="6">
        <f t="shared" si="6"/>
        <v>1.7447745610416586E-3</v>
      </c>
      <c r="D136" s="6">
        <f t="shared" si="8"/>
        <v>1.3788283728484923E-4</v>
      </c>
      <c r="E136" s="6">
        <f t="shared" si="7"/>
        <v>8.8670277962859814</v>
      </c>
    </row>
    <row r="137" spans="1:5" x14ac:dyDescent="0.25">
      <c r="A137" s="14">
        <v>41787</v>
      </c>
      <c r="B137" s="9">
        <v>38.191065999999999</v>
      </c>
      <c r="C137" s="6">
        <f t="shared" si="6"/>
        <v>-4.4787301308923328E-3</v>
      </c>
      <c r="D137" s="6">
        <f t="shared" si="8"/>
        <v>1.3460091876817265E-4</v>
      </c>
      <c r="E137" s="6">
        <f t="shared" si="7"/>
        <v>8.7641704109606131</v>
      </c>
    </row>
    <row r="138" spans="1:5" x14ac:dyDescent="0.25">
      <c r="A138" s="14">
        <v>41788</v>
      </c>
      <c r="B138" s="9">
        <v>38.506065</v>
      </c>
      <c r="C138" s="6">
        <f t="shared" si="6"/>
        <v>8.2479761104337929E-3</v>
      </c>
      <c r="D138" s="6">
        <f t="shared" si="8"/>
        <v>1.3181301404742495E-4</v>
      </c>
      <c r="E138" s="6">
        <f t="shared" si="7"/>
        <v>8.4180230638734379</v>
      </c>
    </row>
    <row r="139" spans="1:5" x14ac:dyDescent="0.25">
      <c r="A139" s="14">
        <v>41789</v>
      </c>
      <c r="B139" s="9">
        <v>39.078786000000001</v>
      </c>
      <c r="C139" s="6">
        <f t="shared" si="6"/>
        <v>1.4873527066450476E-2</v>
      </c>
      <c r="D139" s="6">
        <f t="shared" si="8"/>
        <v>1.3026053888411866E-4</v>
      </c>
      <c r="E139" s="6">
        <f t="shared" si="7"/>
        <v>7.2476714021655528</v>
      </c>
    </row>
    <row r="140" spans="1:5" x14ac:dyDescent="0.25">
      <c r="A140" s="14">
        <v>41792</v>
      </c>
      <c r="B140" s="9">
        <v>38.935608000000002</v>
      </c>
      <c r="C140" s="6">
        <f t="shared" si="6"/>
        <v>-3.6638292704384142E-3</v>
      </c>
      <c r="D140" s="6">
        <f t="shared" si="8"/>
        <v>1.3247450041745939E-4</v>
      </c>
      <c r="E140" s="6">
        <f t="shared" si="7"/>
        <v>8.8277903520866605</v>
      </c>
    </row>
    <row r="141" spans="1:5" x14ac:dyDescent="0.25">
      <c r="A141" s="14">
        <v>41793</v>
      </c>
      <c r="B141" s="9">
        <v>38.458339000000002</v>
      </c>
      <c r="C141" s="6">
        <f t="shared" si="6"/>
        <v>-1.2257905411416709E-2</v>
      </c>
      <c r="D141" s="6">
        <f t="shared" si="8"/>
        <v>1.2957684937447151E-4</v>
      </c>
      <c r="E141" s="6">
        <f t="shared" si="7"/>
        <v>7.7916446748482597</v>
      </c>
    </row>
    <row r="142" spans="1:5" x14ac:dyDescent="0.25">
      <c r="A142" s="14">
        <v>41794</v>
      </c>
      <c r="B142" s="9">
        <v>38.486973999999996</v>
      </c>
      <c r="C142" s="6">
        <f t="shared" si="6"/>
        <v>7.4457193796108019E-4</v>
      </c>
      <c r="D142" s="6">
        <f t="shared" si="8"/>
        <v>1.3008017774008277E-4</v>
      </c>
      <c r="E142" s="6">
        <f t="shared" si="7"/>
        <v>8.9430976560665894</v>
      </c>
    </row>
    <row r="143" spans="1:5" x14ac:dyDescent="0.25">
      <c r="A143" s="14">
        <v>41795</v>
      </c>
      <c r="B143" s="9">
        <v>39.336511999999999</v>
      </c>
      <c r="C143" s="6">
        <f t="shared" si="6"/>
        <v>2.2073390337208704E-2</v>
      </c>
      <c r="D143" s="6">
        <f t="shared" si="8"/>
        <v>1.2692757089825623E-4</v>
      </c>
      <c r="E143" s="6">
        <f t="shared" si="7"/>
        <v>5.1332121054187194</v>
      </c>
    </row>
    <row r="144" spans="1:5" x14ac:dyDescent="0.25">
      <c r="A144" s="14">
        <v>41796</v>
      </c>
      <c r="B144" s="9">
        <v>39.594237999999997</v>
      </c>
      <c r="C144" s="6">
        <f t="shared" si="6"/>
        <v>6.5518264557873898E-3</v>
      </c>
      <c r="D144" s="6">
        <f t="shared" si="8"/>
        <v>1.3569730145807188E-4</v>
      </c>
      <c r="E144" s="6">
        <f t="shared" si="7"/>
        <v>8.5887442785687984</v>
      </c>
    </row>
    <row r="145" spans="1:5" x14ac:dyDescent="0.25">
      <c r="A145" s="14">
        <v>41799</v>
      </c>
      <c r="B145" s="9">
        <v>39.393785999999999</v>
      </c>
      <c r="C145" s="6">
        <f t="shared" si="6"/>
        <v>-5.0626558339119578E-3</v>
      </c>
      <c r="D145" s="6">
        <f t="shared" si="8"/>
        <v>1.3343929489782587E-4</v>
      </c>
      <c r="E145" s="6">
        <f t="shared" si="7"/>
        <v>8.7297879177516133</v>
      </c>
    </row>
    <row r="146" spans="1:5" x14ac:dyDescent="0.25">
      <c r="A146" s="14">
        <v>41800</v>
      </c>
      <c r="B146" s="9">
        <v>39.241059999999997</v>
      </c>
      <c r="C146" s="6">
        <f t="shared" si="6"/>
        <v>-3.8769058653057935E-3</v>
      </c>
      <c r="D146" s="6">
        <f t="shared" si="8"/>
        <v>1.3081527080513672E-4</v>
      </c>
      <c r="E146" s="6">
        <f t="shared" si="7"/>
        <v>8.8268264827112475</v>
      </c>
    </row>
    <row r="147" spans="1:5" x14ac:dyDescent="0.25">
      <c r="A147" s="14">
        <v>41801</v>
      </c>
      <c r="B147" s="9">
        <v>39.002425000000002</v>
      </c>
      <c r="C147" s="6">
        <f t="shared" si="6"/>
        <v>-6.0812577438019016E-3</v>
      </c>
      <c r="D147" s="6">
        <f t="shared" si="8"/>
        <v>1.2799711252396847E-4</v>
      </c>
      <c r="E147" s="6">
        <f t="shared" si="7"/>
        <v>8.6745768369751612</v>
      </c>
    </row>
    <row r="148" spans="1:5" x14ac:dyDescent="0.25">
      <c r="A148" s="14">
        <v>41802</v>
      </c>
      <c r="B148" s="9">
        <v>38.735156000000003</v>
      </c>
      <c r="C148" s="6">
        <f t="shared" si="6"/>
        <v>-6.8526251893311465E-3</v>
      </c>
      <c r="D148" s="6">
        <f t="shared" si="8"/>
        <v>1.2578183304313214E-4</v>
      </c>
      <c r="E148" s="6">
        <f t="shared" si="7"/>
        <v>8.607628930424049</v>
      </c>
    </row>
    <row r="149" spans="1:5" x14ac:dyDescent="0.25">
      <c r="A149" s="14">
        <v>41803</v>
      </c>
      <c r="B149" s="9">
        <v>39.355603000000002</v>
      </c>
      <c r="C149" s="6">
        <f t="shared" si="6"/>
        <v>1.6017671388750793E-2</v>
      </c>
      <c r="D149" s="6">
        <f t="shared" si="8"/>
        <v>1.2386330340777757E-4</v>
      </c>
      <c r="E149" s="6">
        <f t="shared" si="7"/>
        <v>6.9249695333822183</v>
      </c>
    </row>
    <row r="150" spans="1:5" x14ac:dyDescent="0.25">
      <c r="A150" s="14">
        <v>41806</v>
      </c>
      <c r="B150" s="9">
        <v>39.613329</v>
      </c>
      <c r="C150" s="6">
        <f t="shared" si="6"/>
        <v>6.5486482318667079E-3</v>
      </c>
      <c r="D150" s="6">
        <f t="shared" si="8"/>
        <v>1.2709322995093557E-4</v>
      </c>
      <c r="E150" s="6">
        <f t="shared" si="7"/>
        <v>8.6331618098367926</v>
      </c>
    </row>
    <row r="151" spans="1:5" x14ac:dyDescent="0.25">
      <c r="A151" s="14">
        <v>41807</v>
      </c>
      <c r="B151" s="9">
        <v>39.785145999999997</v>
      </c>
      <c r="C151" s="6">
        <f t="shared" si="6"/>
        <v>4.337353217650484E-3</v>
      </c>
      <c r="D151" s="6">
        <f t="shared" si="8"/>
        <v>1.2504362970052583E-4</v>
      </c>
      <c r="E151" s="6">
        <f t="shared" si="7"/>
        <v>8.8363992926818096</v>
      </c>
    </row>
    <row r="152" spans="1:5" x14ac:dyDescent="0.25">
      <c r="A152" s="14">
        <v>41808</v>
      </c>
      <c r="B152" s="9">
        <v>39.756511000000003</v>
      </c>
      <c r="C152" s="6">
        <f t="shared" si="6"/>
        <v>-7.1974098071662712E-4</v>
      </c>
      <c r="D152" s="6">
        <f t="shared" si="8"/>
        <v>1.2245800898156873E-4</v>
      </c>
      <c r="E152" s="6">
        <f t="shared" si="7"/>
        <v>9.0035121280242407</v>
      </c>
    </row>
    <row r="153" spans="1:5" x14ac:dyDescent="0.25">
      <c r="A153" s="14">
        <v>41809</v>
      </c>
      <c r="B153" s="9">
        <v>39.622872999999998</v>
      </c>
      <c r="C153" s="6">
        <f t="shared" si="6"/>
        <v>-3.3614116691478486E-3</v>
      </c>
      <c r="D153" s="6">
        <f t="shared" si="8"/>
        <v>1.1949003773706829E-4</v>
      </c>
      <c r="E153" s="6">
        <f t="shared" si="7"/>
        <v>8.9377166320147907</v>
      </c>
    </row>
    <row r="154" spans="1:5" x14ac:dyDescent="0.25">
      <c r="A154" s="14">
        <v>41810</v>
      </c>
      <c r="B154" s="9">
        <v>39.785145999999997</v>
      </c>
      <c r="C154" s="6">
        <f t="shared" si="6"/>
        <v>4.0954375014653531E-3</v>
      </c>
      <c r="D154" s="6">
        <f t="shared" si="8"/>
        <v>1.168567125429011E-4</v>
      </c>
      <c r="E154" s="6">
        <f t="shared" si="7"/>
        <v>8.9110306461639279</v>
      </c>
    </row>
    <row r="155" spans="1:5" x14ac:dyDescent="0.25">
      <c r="A155" s="14">
        <v>41813</v>
      </c>
      <c r="B155" s="9">
        <v>40.081054000000002</v>
      </c>
      <c r="C155" s="6">
        <f t="shared" si="6"/>
        <v>7.4376502225228557E-3</v>
      </c>
      <c r="D155" s="6">
        <f t="shared" si="8"/>
        <v>1.1442070477328925E-4</v>
      </c>
      <c r="E155" s="6">
        <f t="shared" si="7"/>
        <v>8.5921614575433249</v>
      </c>
    </row>
    <row r="156" spans="1:5" x14ac:dyDescent="0.25">
      <c r="A156" s="14">
        <v>41814</v>
      </c>
      <c r="B156" s="9">
        <v>39.851962999999998</v>
      </c>
      <c r="C156" s="6">
        <f t="shared" si="6"/>
        <v>-5.7156930054784467E-3</v>
      </c>
      <c r="D156" s="6">
        <f t="shared" si="8"/>
        <v>1.1298218376049109E-4</v>
      </c>
      <c r="E156" s="6">
        <f t="shared" si="7"/>
        <v>8.7991273365151326</v>
      </c>
    </row>
    <row r="157" spans="1:5" x14ac:dyDescent="0.25">
      <c r="A157" s="14">
        <v>41815</v>
      </c>
      <c r="B157" s="9">
        <v>40.119233000000001</v>
      </c>
      <c r="C157" s="6">
        <f t="shared" si="6"/>
        <v>6.7065705144813935E-3</v>
      </c>
      <c r="D157" s="6">
        <f t="shared" si="8"/>
        <v>1.1102739599251236E-4</v>
      </c>
      <c r="E157" s="6">
        <f t="shared" si="7"/>
        <v>8.7006255607798177</v>
      </c>
    </row>
    <row r="158" spans="1:5" x14ac:dyDescent="0.25">
      <c r="A158" s="14">
        <v>41816</v>
      </c>
      <c r="B158" s="9">
        <v>39.823327999999997</v>
      </c>
      <c r="C158" s="6">
        <f t="shared" si="6"/>
        <v>-7.3756395093596315E-3</v>
      </c>
      <c r="D158" s="6">
        <f t="shared" si="8"/>
        <v>1.0941978179093694E-4</v>
      </c>
      <c r="E158" s="6">
        <f t="shared" si="7"/>
        <v>8.6231504605422895</v>
      </c>
    </row>
    <row r="159" spans="1:5" x14ac:dyDescent="0.25">
      <c r="A159" s="14">
        <v>41817</v>
      </c>
      <c r="B159" s="9">
        <v>40.329231999999998</v>
      </c>
      <c r="C159" s="6">
        <f t="shared" si="6"/>
        <v>1.2703709745202638E-2</v>
      </c>
      <c r="D159" s="6">
        <f t="shared" si="8"/>
        <v>1.0808062333745943E-4</v>
      </c>
      <c r="E159" s="6">
        <f t="shared" si="7"/>
        <v>7.6394492467272945</v>
      </c>
    </row>
    <row r="160" spans="1:5" x14ac:dyDescent="0.25">
      <c r="A160" s="14">
        <v>41820</v>
      </c>
      <c r="B160" s="9">
        <v>39.804237000000001</v>
      </c>
      <c r="C160" s="6">
        <f t="shared" si="6"/>
        <v>-1.3017728678790537E-2</v>
      </c>
      <c r="D160" s="6">
        <f t="shared" si="8"/>
        <v>1.0937801245335139E-4</v>
      </c>
      <c r="E160" s="6">
        <f t="shared" si="7"/>
        <v>7.5713832521891575</v>
      </c>
    </row>
    <row r="161" spans="1:5" x14ac:dyDescent="0.25">
      <c r="A161" s="14">
        <v>41821</v>
      </c>
      <c r="B161" s="9">
        <v>39.966507</v>
      </c>
      <c r="C161" s="6">
        <f t="shared" si="6"/>
        <v>4.0767016837930962E-3</v>
      </c>
      <c r="D161" s="6">
        <f t="shared" si="8"/>
        <v>1.1084041508846808E-4</v>
      </c>
      <c r="E161" s="6">
        <f t="shared" si="7"/>
        <v>8.9574783281567054</v>
      </c>
    </row>
    <row r="162" spans="1:5" x14ac:dyDescent="0.25">
      <c r="A162" s="14">
        <v>41822</v>
      </c>
      <c r="B162" s="9">
        <v>39.995145999999998</v>
      </c>
      <c r="C162" s="6">
        <f t="shared" si="6"/>
        <v>7.1657500616699639E-4</v>
      </c>
      <c r="D162" s="6">
        <f t="shared" si="8"/>
        <v>1.0854711495600582E-4</v>
      </c>
      <c r="E162" s="6">
        <f t="shared" si="7"/>
        <v>9.1235957620106216</v>
      </c>
    </row>
    <row r="163" spans="1:5" x14ac:dyDescent="0.25">
      <c r="A163" s="14">
        <v>41823</v>
      </c>
      <c r="B163" s="9">
        <v>39.89969</v>
      </c>
      <c r="C163" s="6">
        <f t="shared" si="6"/>
        <v>-2.3866896247859344E-3</v>
      </c>
      <c r="D163" s="6">
        <f t="shared" si="8"/>
        <v>1.059176187254865E-4</v>
      </c>
      <c r="E163" s="6">
        <f t="shared" si="7"/>
        <v>9.0990685906851958</v>
      </c>
    </row>
    <row r="164" spans="1:5" x14ac:dyDescent="0.25">
      <c r="A164" s="14">
        <v>41827</v>
      </c>
      <c r="B164" s="9">
        <v>40.081054000000002</v>
      </c>
      <c r="C164" s="6">
        <f t="shared" si="6"/>
        <v>4.5454989750547455E-3</v>
      </c>
      <c r="D164" s="6">
        <f t="shared" si="8"/>
        <v>1.0347827090106458E-4</v>
      </c>
      <c r="E164" s="6">
        <f t="shared" si="7"/>
        <v>8.9764783828175094</v>
      </c>
    </row>
    <row r="165" spans="1:5" x14ac:dyDescent="0.25">
      <c r="A165" s="14">
        <v>41828</v>
      </c>
      <c r="B165" s="9">
        <v>39.880597999999999</v>
      </c>
      <c r="C165" s="6">
        <f t="shared" si="6"/>
        <v>-5.0012656852787014E-3</v>
      </c>
      <c r="D165" s="6">
        <f t="shared" si="8"/>
        <v>1.0146254472235563E-4</v>
      </c>
      <c r="E165" s="6">
        <f t="shared" si="7"/>
        <v>8.9492997419362386</v>
      </c>
    </row>
    <row r="166" spans="1:5" x14ac:dyDescent="0.25">
      <c r="A166" s="14">
        <v>41829</v>
      </c>
      <c r="B166" s="9">
        <v>39.775599</v>
      </c>
      <c r="C166" s="6">
        <f t="shared" si="6"/>
        <v>-2.6328341415542316E-3</v>
      </c>
      <c r="D166" s="6">
        <f t="shared" si="8"/>
        <v>9.9601784530759974E-5</v>
      </c>
      <c r="E166" s="6">
        <f t="shared" si="7"/>
        <v>9.1447351811572393</v>
      </c>
    </row>
    <row r="167" spans="1:5" x14ac:dyDescent="0.25">
      <c r="A167" s="14">
        <v>41830</v>
      </c>
      <c r="B167" s="9">
        <v>39.794690000000003</v>
      </c>
      <c r="C167" s="6">
        <f t="shared" si="6"/>
        <v>4.7996763040584448E-4</v>
      </c>
      <c r="D167" s="6">
        <f t="shared" si="8"/>
        <v>9.7346233901061876E-5</v>
      </c>
      <c r="E167" s="6">
        <f t="shared" si="7"/>
        <v>9.2348700226854987</v>
      </c>
    </row>
    <row r="168" spans="1:5" x14ac:dyDescent="0.25">
      <c r="A168" s="14">
        <v>41831</v>
      </c>
      <c r="B168" s="9">
        <v>40.176507000000001</v>
      </c>
      <c r="C168" s="6">
        <f t="shared" si="6"/>
        <v>9.5946720529798829E-3</v>
      </c>
      <c r="D168" s="6">
        <f t="shared" si="8"/>
        <v>9.498247190820596E-5</v>
      </c>
      <c r="E168" s="6">
        <f t="shared" si="7"/>
        <v>8.2926106089462532</v>
      </c>
    </row>
    <row r="169" spans="1:5" x14ac:dyDescent="0.25">
      <c r="A169" s="14">
        <v>41834</v>
      </c>
      <c r="B169" s="9">
        <v>40.224232999999998</v>
      </c>
      <c r="C169" s="6">
        <f t="shared" si="6"/>
        <v>1.187908147415535E-3</v>
      </c>
      <c r="D169" s="6">
        <f t="shared" si="8"/>
        <v>9.491128488332033E-5</v>
      </c>
      <c r="E169" s="6">
        <f t="shared" si="7"/>
        <v>9.2477001063286668</v>
      </c>
    </row>
    <row r="170" spans="1:5" x14ac:dyDescent="0.25">
      <c r="A170" s="14">
        <v>41835</v>
      </c>
      <c r="B170" s="9">
        <v>40.520141000000002</v>
      </c>
      <c r="C170" s="6">
        <f t="shared" si="6"/>
        <v>7.356460967198661E-3</v>
      </c>
      <c r="D170" s="6">
        <f t="shared" si="8"/>
        <v>9.2635527750300421E-5</v>
      </c>
      <c r="E170" s="6">
        <f t="shared" si="7"/>
        <v>8.7026395194748432</v>
      </c>
    </row>
    <row r="171" spans="1:5" x14ac:dyDescent="0.25">
      <c r="A171" s="14">
        <v>41836</v>
      </c>
      <c r="B171" s="9">
        <v>42.076039000000002</v>
      </c>
      <c r="C171" s="6">
        <f t="shared" si="6"/>
        <v>3.8398138841619509E-2</v>
      </c>
      <c r="D171" s="6">
        <f t="shared" si="8"/>
        <v>9.1698014527287537E-5</v>
      </c>
      <c r="E171" s="6">
        <f t="shared" si="7"/>
        <v>-6.7820413253700558</v>
      </c>
    </row>
    <row r="172" spans="1:5" x14ac:dyDescent="0.25">
      <c r="A172" s="14">
        <v>41837</v>
      </c>
      <c r="B172" s="9">
        <v>42.505578</v>
      </c>
      <c r="C172" s="6">
        <f t="shared" si="6"/>
        <v>1.0208636796823919E-2</v>
      </c>
      <c r="D172" s="6">
        <f t="shared" si="8"/>
        <v>1.2535285292777763E-4</v>
      </c>
      <c r="E172" s="6">
        <f t="shared" si="7"/>
        <v>8.1529947001063316</v>
      </c>
    </row>
    <row r="173" spans="1:5" x14ac:dyDescent="0.25">
      <c r="A173" s="14">
        <v>41838</v>
      </c>
      <c r="B173" s="9">
        <v>42.658304000000001</v>
      </c>
      <c r="C173" s="6">
        <f t="shared" si="6"/>
        <v>3.5930813598159107E-3</v>
      </c>
      <c r="D173" s="6">
        <f t="shared" si="8"/>
        <v>1.2483839668908162E-4</v>
      </c>
      <c r="E173" s="6">
        <f t="shared" si="7"/>
        <v>8.8850749159193434</v>
      </c>
    </row>
    <row r="174" spans="1:5" x14ac:dyDescent="0.25">
      <c r="A174" s="14">
        <v>41841</v>
      </c>
      <c r="B174" s="9">
        <v>42.801485999999997</v>
      </c>
      <c r="C174" s="6">
        <f t="shared" si="6"/>
        <v>3.3564859962551706E-3</v>
      </c>
      <c r="D174" s="6">
        <f t="shared" si="8"/>
        <v>1.2211410918187536E-4</v>
      </c>
      <c r="E174" s="6">
        <f t="shared" si="7"/>
        <v>8.9182966721341757</v>
      </c>
    </row>
    <row r="175" spans="1:5" x14ac:dyDescent="0.25">
      <c r="A175" s="14">
        <v>41842</v>
      </c>
      <c r="B175" s="9">
        <v>42.791941999999999</v>
      </c>
      <c r="C175" s="6">
        <f t="shared" si="6"/>
        <v>-2.2298291232220819E-4</v>
      </c>
      <c r="D175" s="6">
        <f t="shared" si="8"/>
        <v>1.1941610971819374E-4</v>
      </c>
      <c r="E175" s="6">
        <f t="shared" si="7"/>
        <v>9.0324800730603503</v>
      </c>
    </row>
    <row r="176" spans="1:5" x14ac:dyDescent="0.25">
      <c r="A176" s="14">
        <v>41843</v>
      </c>
      <c r="B176" s="9">
        <v>42.830120999999998</v>
      </c>
      <c r="C176" s="6">
        <f t="shared" si="6"/>
        <v>8.9220068582069776E-4</v>
      </c>
      <c r="D176" s="6">
        <f t="shared" si="8"/>
        <v>1.1651077872975674E-4</v>
      </c>
      <c r="E176" s="6">
        <f t="shared" si="7"/>
        <v>9.0506945926601112</v>
      </c>
    </row>
    <row r="177" spans="1:5" x14ac:dyDescent="0.25">
      <c r="A177" s="14">
        <v>41844</v>
      </c>
      <c r="B177" s="9">
        <v>42.381490999999997</v>
      </c>
      <c r="C177" s="6">
        <f t="shared" si="6"/>
        <v>-1.0474637697147796E-2</v>
      </c>
      <c r="D177" s="6">
        <f t="shared" si="8"/>
        <v>1.1369432702137198E-4</v>
      </c>
      <c r="E177" s="6">
        <f t="shared" si="7"/>
        <v>8.1169705842888451</v>
      </c>
    </row>
    <row r="178" spans="1:5" x14ac:dyDescent="0.25">
      <c r="A178" s="14">
        <v>41845</v>
      </c>
      <c r="B178" s="9">
        <v>42.476942999999999</v>
      </c>
      <c r="C178" s="6">
        <f t="shared" si="6"/>
        <v>2.2522095789409969E-3</v>
      </c>
      <c r="D178" s="6">
        <f t="shared" si="8"/>
        <v>1.1359754563325053E-4</v>
      </c>
      <c r="E178" s="6">
        <f t="shared" si="7"/>
        <v>9.0381958616371989</v>
      </c>
    </row>
    <row r="179" spans="1:5" x14ac:dyDescent="0.25">
      <c r="A179" s="14">
        <v>41848</v>
      </c>
      <c r="B179" s="9">
        <v>41.971038999999998</v>
      </c>
      <c r="C179" s="6">
        <f t="shared" si="6"/>
        <v>-1.1910084960680929E-2</v>
      </c>
      <c r="D179" s="6">
        <f t="shared" si="8"/>
        <v>1.1095608740031851E-4</v>
      </c>
      <c r="E179" s="6">
        <f t="shared" si="7"/>
        <v>7.8279412406312971</v>
      </c>
    </row>
    <row r="180" spans="1:5" x14ac:dyDescent="0.25">
      <c r="A180" s="14">
        <v>41849</v>
      </c>
      <c r="B180" s="9">
        <v>41.894674000000002</v>
      </c>
      <c r="C180" s="6">
        <f t="shared" si="6"/>
        <v>-1.8194688961594584E-3</v>
      </c>
      <c r="D180" s="6">
        <f t="shared" si="8"/>
        <v>1.1170803610609382E-4</v>
      </c>
      <c r="E180" s="6">
        <f t="shared" si="7"/>
        <v>9.0699869160684923</v>
      </c>
    </row>
    <row r="181" spans="1:5" x14ac:dyDescent="0.25">
      <c r="A181" s="14">
        <v>41850</v>
      </c>
      <c r="B181" s="9">
        <v>41.598770000000002</v>
      </c>
      <c r="C181" s="6">
        <f t="shared" si="6"/>
        <v>-7.0630457704480565E-3</v>
      </c>
      <c r="D181" s="6">
        <f t="shared" si="8"/>
        <v>1.0906968186926669E-4</v>
      </c>
      <c r="E181" s="6">
        <f t="shared" si="7"/>
        <v>8.6661406219707384</v>
      </c>
    </row>
    <row r="182" spans="1:5" x14ac:dyDescent="0.25">
      <c r="A182" s="14">
        <v>41851</v>
      </c>
      <c r="B182" s="9">
        <v>41.197862000000001</v>
      </c>
      <c r="C182" s="6">
        <f t="shared" si="6"/>
        <v>-9.637496493285767E-3</v>
      </c>
      <c r="D182" s="6">
        <f t="shared" si="8"/>
        <v>1.0762918929053562E-4</v>
      </c>
      <c r="E182" s="6">
        <f t="shared" si="7"/>
        <v>8.2738433084560512</v>
      </c>
    </row>
    <row r="183" spans="1:5" x14ac:dyDescent="0.25">
      <c r="A183" s="14">
        <v>41852</v>
      </c>
      <c r="B183" s="9">
        <v>40.911501000000001</v>
      </c>
      <c r="C183" s="6">
        <f t="shared" si="6"/>
        <v>-6.9508704116732906E-3</v>
      </c>
      <c r="D183" s="6">
        <f t="shared" si="8"/>
        <v>1.0727023240115081E-4</v>
      </c>
      <c r="E183" s="6">
        <f t="shared" si="7"/>
        <v>8.6897585616198008</v>
      </c>
    </row>
    <row r="184" spans="1:5" x14ac:dyDescent="0.25">
      <c r="A184" s="14">
        <v>41855</v>
      </c>
      <c r="B184" s="9">
        <v>41.398313999999999</v>
      </c>
      <c r="C184" s="6">
        <f t="shared" si="6"/>
        <v>1.189917231342839E-2</v>
      </c>
      <c r="D184" s="6">
        <f t="shared" si="8"/>
        <v>1.0583527546182683E-4</v>
      </c>
      <c r="E184" s="6">
        <f t="shared" si="7"/>
        <v>7.8157901091990194</v>
      </c>
    </row>
    <row r="185" spans="1:5" x14ac:dyDescent="0.25">
      <c r="A185" s="14">
        <v>41856</v>
      </c>
      <c r="B185" s="9">
        <v>41.121501000000002</v>
      </c>
      <c r="C185" s="6">
        <f t="shared" si="6"/>
        <v>-6.6865766562376697E-3</v>
      </c>
      <c r="D185" s="6">
        <f t="shared" si="8"/>
        <v>1.0670553875199921E-4</v>
      </c>
      <c r="E185" s="6">
        <f t="shared" si="7"/>
        <v>8.7264310564957377</v>
      </c>
    </row>
    <row r="186" spans="1:5" x14ac:dyDescent="0.25">
      <c r="A186" s="14">
        <v>41857</v>
      </c>
      <c r="B186" s="9">
        <v>40.796957999999997</v>
      </c>
      <c r="C186" s="6">
        <f t="shared" si="6"/>
        <v>-7.8922945930404043E-3</v>
      </c>
      <c r="D186" s="6">
        <f t="shared" si="8"/>
        <v>1.0519659918075575E-4</v>
      </c>
      <c r="E186" s="6">
        <f t="shared" si="7"/>
        <v>8.5675662050019312</v>
      </c>
    </row>
    <row r="187" spans="1:5" x14ac:dyDescent="0.25">
      <c r="A187" s="14">
        <v>41858</v>
      </c>
      <c r="B187" s="9">
        <v>41.264679000000001</v>
      </c>
      <c r="C187" s="6">
        <f t="shared" si="6"/>
        <v>1.1464604787445293E-2</v>
      </c>
      <c r="D187" s="6">
        <f t="shared" si="8"/>
        <v>1.0415222837842467E-4</v>
      </c>
      <c r="E187" s="6">
        <f t="shared" si="7"/>
        <v>7.9076853116550021</v>
      </c>
    </row>
    <row r="188" spans="1:5" x14ac:dyDescent="0.25">
      <c r="A188" s="14">
        <v>41859</v>
      </c>
      <c r="B188" s="9">
        <v>41.236044</v>
      </c>
      <c r="C188" s="6">
        <f t="shared" si="6"/>
        <v>-6.9393487830115674E-4</v>
      </c>
      <c r="D188" s="6">
        <f t="shared" si="8"/>
        <v>1.0481633296414567E-4</v>
      </c>
      <c r="E188" s="6">
        <f t="shared" si="7"/>
        <v>9.1587067644150597</v>
      </c>
    </row>
    <row r="189" spans="1:5" x14ac:dyDescent="0.25">
      <c r="A189" s="14">
        <v>41862</v>
      </c>
      <c r="B189" s="9">
        <v>41.236044</v>
      </c>
      <c r="C189" s="6">
        <f t="shared" si="6"/>
        <v>0</v>
      </c>
      <c r="D189" s="6">
        <f t="shared" si="8"/>
        <v>1.0227686523730431E-4</v>
      </c>
      <c r="E189" s="6">
        <f t="shared" si="7"/>
        <v>9.1878270568445259</v>
      </c>
    </row>
    <row r="190" spans="1:5" x14ac:dyDescent="0.25">
      <c r="A190" s="14">
        <v>41863</v>
      </c>
      <c r="B190" s="9">
        <v>41.541496000000002</v>
      </c>
      <c r="C190" s="6">
        <f t="shared" si="6"/>
        <v>7.4074030961845541E-3</v>
      </c>
      <c r="D190" s="6">
        <f t="shared" si="8"/>
        <v>9.9787486526019015E-5</v>
      </c>
      <c r="E190" s="6">
        <f t="shared" si="7"/>
        <v>8.6626030250579991</v>
      </c>
    </row>
    <row r="191" spans="1:5" x14ac:dyDescent="0.25">
      <c r="A191" s="14">
        <v>41864</v>
      </c>
      <c r="B191" s="9">
        <v>42.076039000000002</v>
      </c>
      <c r="C191" s="6">
        <f t="shared" si="6"/>
        <v>1.2867687769357157E-2</v>
      </c>
      <c r="D191" s="6">
        <f t="shared" si="8"/>
        <v>9.8694203320085215E-5</v>
      </c>
      <c r="E191" s="6">
        <f t="shared" si="7"/>
        <v>7.5458033556058099</v>
      </c>
    </row>
    <row r="192" spans="1:5" x14ac:dyDescent="0.25">
      <c r="A192" s="14">
        <v>41865</v>
      </c>
      <c r="B192" s="9">
        <v>42.257399999999997</v>
      </c>
      <c r="C192" s="6">
        <f t="shared" si="6"/>
        <v>4.3103154267918478E-3</v>
      </c>
      <c r="D192" s="6">
        <f t="shared" si="8"/>
        <v>1.0032211376706035E-4</v>
      </c>
      <c r="E192" s="6">
        <f t="shared" si="7"/>
        <v>9.0219327481132083</v>
      </c>
    </row>
    <row r="193" spans="1:5" x14ac:dyDescent="0.25">
      <c r="A193" s="14">
        <v>41866</v>
      </c>
      <c r="B193" s="9">
        <v>42.75376</v>
      </c>
      <c r="C193" s="6">
        <f t="shared" si="6"/>
        <v>1.1746108373918008E-2</v>
      </c>
      <c r="D193" s="6">
        <f t="shared" si="8"/>
        <v>9.833251409448502E-5</v>
      </c>
      <c r="E193" s="6">
        <f t="shared" si="7"/>
        <v>7.8240485868737082</v>
      </c>
    </row>
    <row r="194" spans="1:5" x14ac:dyDescent="0.25">
      <c r="A194" s="14">
        <v>41869</v>
      </c>
      <c r="B194" s="9">
        <v>43.059212000000002</v>
      </c>
      <c r="C194" s="6">
        <f t="shared" si="6"/>
        <v>7.1444476462421665E-3</v>
      </c>
      <c r="D194" s="6">
        <f t="shared" si="8"/>
        <v>9.9297300773306226E-5</v>
      </c>
      <c r="E194" s="6">
        <f t="shared" si="7"/>
        <v>8.7033486684191335</v>
      </c>
    </row>
    <row r="195" spans="1:5" x14ac:dyDescent="0.25">
      <c r="A195" s="14">
        <v>41870</v>
      </c>
      <c r="B195" s="9">
        <v>43.539461000000003</v>
      </c>
      <c r="C195" s="6">
        <f t="shared" si="6"/>
        <v>1.1153223147697188E-2</v>
      </c>
      <c r="D195" s="6">
        <f t="shared" si="8"/>
        <v>9.8122813270454121E-5</v>
      </c>
      <c r="E195" s="6">
        <f t="shared" si="7"/>
        <v>7.9615489216145878</v>
      </c>
    </row>
    <row r="196" spans="1:5" x14ac:dyDescent="0.25">
      <c r="A196" s="14">
        <v>41871</v>
      </c>
      <c r="B196" s="9">
        <v>43.174469999999999</v>
      </c>
      <c r="C196" s="6">
        <f t="shared" ref="C196:C259" si="9">(B196-B195)/B195</f>
        <v>-8.3829930738004172E-3</v>
      </c>
      <c r="D196" s="6">
        <f t="shared" si="8"/>
        <v>9.8762253041733862E-5</v>
      </c>
      <c r="E196" s="6">
        <f t="shared" si="7"/>
        <v>8.5112421266493072</v>
      </c>
    </row>
    <row r="197" spans="1:5" x14ac:dyDescent="0.25">
      <c r="A197" s="14">
        <v>41872</v>
      </c>
      <c r="B197" s="9">
        <v>43.433805999999997</v>
      </c>
      <c r="C197" s="6">
        <f t="shared" si="9"/>
        <v>6.00669793977778E-3</v>
      </c>
      <c r="D197" s="6">
        <f t="shared" si="8"/>
        <v>9.8068874100411501E-5</v>
      </c>
      <c r="E197" s="6">
        <f t="shared" ref="E197:E260" si="10">-LN(D197)-C197*C197/D197</f>
        <v>8.8619315420620719</v>
      </c>
    </row>
    <row r="198" spans="1:5" x14ac:dyDescent="0.25">
      <c r="A198" s="14">
        <v>41873</v>
      </c>
      <c r="B198" s="9">
        <v>43.366571</v>
      </c>
      <c r="C198" s="6">
        <f t="shared" si="9"/>
        <v>-1.5479877586596167E-3</v>
      </c>
      <c r="D198" s="6">
        <f t="shared" ref="D198:D261" si="11">$H$1*D197+(1-$H$1)*C197*C197</f>
        <v>9.6560099488702687E-5</v>
      </c>
      <c r="E198" s="6">
        <f t="shared" si="10"/>
        <v>9.2205286331979046</v>
      </c>
    </row>
    <row r="199" spans="1:5" x14ac:dyDescent="0.25">
      <c r="A199" s="14">
        <v>41876</v>
      </c>
      <c r="B199" s="9">
        <v>43.385778000000002</v>
      </c>
      <c r="C199" s="6">
        <f t="shared" si="9"/>
        <v>4.4289874797805731E-4</v>
      </c>
      <c r="D199" s="6">
        <f t="shared" si="11"/>
        <v>9.4268188784707389E-5</v>
      </c>
      <c r="E199" s="6">
        <f t="shared" si="10"/>
        <v>9.2672859015838878</v>
      </c>
    </row>
    <row r="200" spans="1:5" x14ac:dyDescent="0.25">
      <c r="A200" s="14">
        <v>41877</v>
      </c>
      <c r="B200" s="9">
        <v>43.232098000000001</v>
      </c>
      <c r="C200" s="6">
        <f t="shared" si="9"/>
        <v>-3.5421745808039066E-3</v>
      </c>
      <c r="D200" s="6">
        <f t="shared" si="11"/>
        <v>9.1978512551661994E-5</v>
      </c>
      <c r="E200" s="6">
        <f t="shared" si="10"/>
        <v>9.157543264010986</v>
      </c>
    </row>
    <row r="201" spans="1:5" x14ac:dyDescent="0.25">
      <c r="A201" s="14">
        <v>41878</v>
      </c>
      <c r="B201" s="9">
        <v>43.097628999999998</v>
      </c>
      <c r="C201" s="6">
        <f t="shared" si="9"/>
        <v>-3.1103972793548634E-3</v>
      </c>
      <c r="D201" s="6">
        <f t="shared" si="11"/>
        <v>9.0045180766430236E-5</v>
      </c>
      <c r="E201" s="6">
        <f t="shared" si="10"/>
        <v>9.2077577055804571</v>
      </c>
    </row>
    <row r="202" spans="1:5" x14ac:dyDescent="0.25">
      <c r="A202" s="14">
        <v>41879</v>
      </c>
      <c r="B202" s="9">
        <v>43.107236</v>
      </c>
      <c r="C202" s="6">
        <f t="shared" si="9"/>
        <v>2.2291249479182686E-4</v>
      </c>
      <c r="D202" s="6">
        <f t="shared" si="11"/>
        <v>8.8088991711209261E-5</v>
      </c>
      <c r="E202" s="6">
        <f t="shared" si="10"/>
        <v>9.3365988966069349</v>
      </c>
    </row>
    <row r="203" spans="1:5" x14ac:dyDescent="0.25">
      <c r="A203" s="14">
        <v>41880</v>
      </c>
      <c r="B203" s="9">
        <v>43.635509999999996</v>
      </c>
      <c r="C203" s="6">
        <f t="shared" si="9"/>
        <v>1.2254879899977724E-2</v>
      </c>
      <c r="D203" s="6">
        <f t="shared" si="11"/>
        <v>8.5946149701173489E-5</v>
      </c>
      <c r="E203" s="6">
        <f t="shared" si="10"/>
        <v>7.6143921911139643</v>
      </c>
    </row>
    <row r="204" spans="1:5" x14ac:dyDescent="0.25">
      <c r="A204" s="14">
        <v>41884</v>
      </c>
      <c r="B204" s="9">
        <v>43.30894</v>
      </c>
      <c r="C204" s="6">
        <f t="shared" si="9"/>
        <v>-7.4840422399095764E-3</v>
      </c>
      <c r="D204" s="6">
        <f t="shared" si="11"/>
        <v>8.7509627037003095E-5</v>
      </c>
      <c r="E204" s="6">
        <f t="shared" si="10"/>
        <v>8.7037077310864781</v>
      </c>
    </row>
    <row r="205" spans="1:5" x14ac:dyDescent="0.25">
      <c r="A205" s="14">
        <v>41885</v>
      </c>
      <c r="B205" s="9">
        <v>43.184074000000003</v>
      </c>
      <c r="C205" s="6">
        <f t="shared" si="9"/>
        <v>-2.8831460663779175E-3</v>
      </c>
      <c r="D205" s="6">
        <f t="shared" si="11"/>
        <v>8.6742960111986582E-5</v>
      </c>
      <c r="E205" s="6">
        <f t="shared" si="10"/>
        <v>9.2567318314130738</v>
      </c>
    </row>
    <row r="206" spans="1:5" x14ac:dyDescent="0.25">
      <c r="A206" s="14">
        <v>41886</v>
      </c>
      <c r="B206" s="9">
        <v>43.472223</v>
      </c>
      <c r="C206" s="6">
        <f t="shared" si="9"/>
        <v>6.6725756351750671E-3</v>
      </c>
      <c r="D206" s="6">
        <f t="shared" si="11"/>
        <v>8.4833994291634939E-5</v>
      </c>
      <c r="E206" s="6">
        <f t="shared" si="10"/>
        <v>8.8499861009362242</v>
      </c>
    </row>
    <row r="207" spans="1:5" x14ac:dyDescent="0.25">
      <c r="A207" s="14">
        <v>41887</v>
      </c>
      <c r="B207" s="9">
        <v>44.096549000000003</v>
      </c>
      <c r="C207" s="6">
        <f t="shared" si="9"/>
        <v>1.436149239481044E-2</v>
      </c>
      <c r="D207" s="6">
        <f t="shared" si="11"/>
        <v>8.3852846995120046E-5</v>
      </c>
      <c r="E207" s="6">
        <f t="shared" si="10"/>
        <v>6.9267516956685125</v>
      </c>
    </row>
    <row r="208" spans="1:5" x14ac:dyDescent="0.25">
      <c r="A208" s="14">
        <v>41890</v>
      </c>
      <c r="B208" s="9">
        <v>44.634430999999999</v>
      </c>
      <c r="C208" s="6">
        <f t="shared" si="9"/>
        <v>1.2197825276531189E-2</v>
      </c>
      <c r="D208" s="6">
        <f t="shared" si="11"/>
        <v>8.6832005572692886E-5</v>
      </c>
      <c r="E208" s="6">
        <f t="shared" si="10"/>
        <v>7.63803182234758</v>
      </c>
    </row>
    <row r="209" spans="1:5" x14ac:dyDescent="0.25">
      <c r="A209" s="14">
        <v>41891</v>
      </c>
      <c r="B209" s="9">
        <v>44.912973000000001</v>
      </c>
      <c r="C209" s="6">
        <f t="shared" si="9"/>
        <v>6.2405186704407997E-3</v>
      </c>
      <c r="D209" s="6">
        <f t="shared" si="11"/>
        <v>8.8339964368074839E-5</v>
      </c>
      <c r="E209" s="6">
        <f t="shared" si="10"/>
        <v>8.8934747472647633</v>
      </c>
    </row>
    <row r="210" spans="1:5" x14ac:dyDescent="0.25">
      <c r="A210" s="14">
        <v>41892</v>
      </c>
      <c r="B210" s="9">
        <v>44.989815</v>
      </c>
      <c r="C210" s="6">
        <f t="shared" si="9"/>
        <v>1.7109087835267371E-3</v>
      </c>
      <c r="D210" s="6">
        <f t="shared" si="11"/>
        <v>8.7137687788479113E-5</v>
      </c>
      <c r="E210" s="6">
        <f t="shared" si="10"/>
        <v>9.3144281579167725</v>
      </c>
    </row>
    <row r="211" spans="1:5" x14ac:dyDescent="0.25">
      <c r="A211" s="14">
        <v>41893</v>
      </c>
      <c r="B211" s="9">
        <v>45.143493999999997</v>
      </c>
      <c r="C211" s="6">
        <f t="shared" si="9"/>
        <v>3.4158620123242735E-3</v>
      </c>
      <c r="D211" s="6">
        <f t="shared" si="11"/>
        <v>8.5088037821094098E-5</v>
      </c>
      <c r="E211" s="6">
        <f t="shared" si="10"/>
        <v>9.2346942081687633</v>
      </c>
    </row>
    <row r="212" spans="1:5" x14ac:dyDescent="0.25">
      <c r="A212" s="14">
        <v>41894</v>
      </c>
      <c r="B212" s="9">
        <v>44.855345</v>
      </c>
      <c r="C212" s="6">
        <f t="shared" si="9"/>
        <v>-6.3829574201765844E-3</v>
      </c>
      <c r="D212" s="6">
        <f t="shared" si="11"/>
        <v>8.330102570750727E-5</v>
      </c>
      <c r="E212" s="6">
        <f t="shared" si="10"/>
        <v>8.9039543321985128</v>
      </c>
    </row>
    <row r="213" spans="1:5" x14ac:dyDescent="0.25">
      <c r="A213" s="14">
        <v>41897</v>
      </c>
      <c r="B213" s="9">
        <v>44.413516000000001</v>
      </c>
      <c r="C213" s="6">
        <f t="shared" si="9"/>
        <v>-9.850085870479839E-3</v>
      </c>
      <c r="D213" s="6">
        <f t="shared" si="11"/>
        <v>8.2265159284551707E-5</v>
      </c>
      <c r="E213" s="6">
        <f t="shared" si="10"/>
        <v>8.2261548210697981</v>
      </c>
    </row>
    <row r="214" spans="1:5" x14ac:dyDescent="0.25">
      <c r="A214" s="14">
        <v>41898</v>
      </c>
      <c r="B214" s="9">
        <v>44.912973000000001</v>
      </c>
      <c r="C214" s="6">
        <f t="shared" si="9"/>
        <v>1.124560820629467E-2</v>
      </c>
      <c r="D214" s="6">
        <f t="shared" si="11"/>
        <v>8.2624388333066008E-5</v>
      </c>
      <c r="E214" s="6">
        <f t="shared" si="10"/>
        <v>7.8706200029824789</v>
      </c>
    </row>
    <row r="215" spans="1:5" x14ac:dyDescent="0.25">
      <c r="A215" s="14">
        <v>41899</v>
      </c>
      <c r="B215" s="9">
        <v>44.682454999999997</v>
      </c>
      <c r="C215" s="6">
        <f t="shared" si="9"/>
        <v>-5.132548228326002E-3</v>
      </c>
      <c r="D215" s="6">
        <f t="shared" si="11"/>
        <v>8.3691420048496713E-5</v>
      </c>
      <c r="E215" s="6">
        <f t="shared" si="10"/>
        <v>9.0736100322587347</v>
      </c>
    </row>
    <row r="216" spans="1:5" x14ac:dyDescent="0.25">
      <c r="A216" s="14">
        <v>41900</v>
      </c>
      <c r="B216" s="9">
        <v>44.836134999999999</v>
      </c>
      <c r="C216" s="6">
        <f t="shared" si="9"/>
        <v>3.4393812963052586E-3</v>
      </c>
      <c r="D216" s="6">
        <f t="shared" si="11"/>
        <v>8.2295583287972729E-5</v>
      </c>
      <c r="E216" s="6">
        <f t="shared" si="10"/>
        <v>9.2614509722922858</v>
      </c>
    </row>
    <row r="217" spans="1:5" x14ac:dyDescent="0.25">
      <c r="A217" s="14">
        <v>41901</v>
      </c>
      <c r="B217" s="9">
        <v>45.642955000000001</v>
      </c>
      <c r="C217" s="6">
        <f t="shared" si="9"/>
        <v>1.7994860618561388E-2</v>
      </c>
      <c r="D217" s="6">
        <f t="shared" si="11"/>
        <v>8.058046270538348E-5</v>
      </c>
      <c r="E217" s="6">
        <f t="shared" si="10"/>
        <v>5.4077243126261036</v>
      </c>
    </row>
    <row r="218" spans="1:5" x14ac:dyDescent="0.25">
      <c r="A218" s="14">
        <v>41904</v>
      </c>
      <c r="B218" s="9">
        <v>45.201126000000002</v>
      </c>
      <c r="C218" s="6">
        <f t="shared" si="9"/>
        <v>-9.6801138313678085E-3</v>
      </c>
      <c r="D218" s="6">
        <f t="shared" si="11"/>
        <v>8.6500695978050489E-5</v>
      </c>
      <c r="E218" s="6">
        <f t="shared" si="10"/>
        <v>8.2720765969357846</v>
      </c>
    </row>
    <row r="219" spans="1:5" x14ac:dyDescent="0.25">
      <c r="A219" s="14">
        <v>41905</v>
      </c>
      <c r="B219" s="9">
        <v>44.720875999999997</v>
      </c>
      <c r="C219" s="6">
        <f t="shared" si="9"/>
        <v>-1.0624735321859131E-2</v>
      </c>
      <c r="D219" s="6">
        <f t="shared" si="11"/>
        <v>8.6676036263452617E-5</v>
      </c>
      <c r="E219" s="6">
        <f t="shared" si="10"/>
        <v>8.0509546734350899</v>
      </c>
    </row>
    <row r="220" spans="1:5" x14ac:dyDescent="0.25">
      <c r="A220" s="14">
        <v>41906</v>
      </c>
      <c r="B220" s="9">
        <v>45.220336000000003</v>
      </c>
      <c r="C220" s="6">
        <f t="shared" si="9"/>
        <v>1.1168385878666739E-2</v>
      </c>
      <c r="D220" s="6">
        <f t="shared" si="11"/>
        <v>8.7313952158324119E-5</v>
      </c>
      <c r="E220" s="6">
        <f t="shared" si="10"/>
        <v>7.9174445997787055</v>
      </c>
    </row>
    <row r="221" spans="1:5" x14ac:dyDescent="0.25">
      <c r="A221" s="14">
        <v>41907</v>
      </c>
      <c r="B221" s="9">
        <v>44.221415</v>
      </c>
      <c r="C221" s="6">
        <f t="shared" si="9"/>
        <v>-2.2090083541174987E-2</v>
      </c>
      <c r="D221" s="6">
        <f t="shared" si="11"/>
        <v>8.8224713261342121E-5</v>
      </c>
      <c r="E221" s="6">
        <f t="shared" si="10"/>
        <v>3.8046132167802273</v>
      </c>
    </row>
    <row r="222" spans="1:5" x14ac:dyDescent="0.25">
      <c r="A222" s="14">
        <v>41908</v>
      </c>
      <c r="B222" s="9">
        <v>44.576799000000001</v>
      </c>
      <c r="C222" s="6">
        <f t="shared" si="9"/>
        <v>8.0364683038749614E-3</v>
      </c>
      <c r="D222" s="6">
        <f t="shared" si="11"/>
        <v>9.7954400053697178E-5</v>
      </c>
      <c r="E222" s="6">
        <f t="shared" si="10"/>
        <v>8.5716728965545386</v>
      </c>
    </row>
    <row r="223" spans="1:5" x14ac:dyDescent="0.25">
      <c r="A223" s="14">
        <v>41911</v>
      </c>
      <c r="B223" s="9">
        <v>44.605612999999998</v>
      </c>
      <c r="C223" s="6">
        <f t="shared" si="9"/>
        <v>6.4639006493034652E-4</v>
      </c>
      <c r="D223" s="6">
        <f t="shared" si="11"/>
        <v>9.7142197655537742E-5</v>
      </c>
      <c r="E223" s="6">
        <f t="shared" si="10"/>
        <v>9.2350335790830957</v>
      </c>
    </row>
    <row r="224" spans="1:5" x14ac:dyDescent="0.25">
      <c r="A224" s="14">
        <v>41912</v>
      </c>
      <c r="B224" s="9">
        <v>44.528775000000003</v>
      </c>
      <c r="C224" s="6">
        <f t="shared" si="9"/>
        <v>-1.7226083183745301E-3</v>
      </c>
      <c r="D224" s="6">
        <f t="shared" si="11"/>
        <v>9.478796431302693E-5</v>
      </c>
      <c r="E224" s="6">
        <f t="shared" si="10"/>
        <v>9.2325626703276011</v>
      </c>
    </row>
    <row r="225" spans="1:5" x14ac:dyDescent="0.25">
      <c r="A225" s="14">
        <v>41913</v>
      </c>
      <c r="B225" s="9">
        <v>44.086945999999998</v>
      </c>
      <c r="C225" s="6">
        <f t="shared" si="9"/>
        <v>-9.9223255074949966E-3</v>
      </c>
      <c r="D225" s="6">
        <f t="shared" si="11"/>
        <v>9.2553087356603105E-5</v>
      </c>
      <c r="E225" s="6">
        <f t="shared" si="10"/>
        <v>8.223986838955561</v>
      </c>
    </row>
    <row r="226" spans="1:5" x14ac:dyDescent="0.25">
      <c r="A226" s="14">
        <v>41914</v>
      </c>
      <c r="B226" s="9">
        <v>43.952472999999998</v>
      </c>
      <c r="C226" s="6">
        <f t="shared" si="9"/>
        <v>-3.050177256551176E-3</v>
      </c>
      <c r="D226" s="6">
        <f t="shared" si="11"/>
        <v>9.2696677800438288E-5</v>
      </c>
      <c r="E226" s="6">
        <f t="shared" si="10"/>
        <v>9.1858120695058769</v>
      </c>
    </row>
    <row r="227" spans="1:5" x14ac:dyDescent="0.25">
      <c r="A227" s="14">
        <v>41915</v>
      </c>
      <c r="B227" s="9">
        <v>44.269440000000003</v>
      </c>
      <c r="C227" s="6">
        <f t="shared" si="9"/>
        <v>7.2115851137660751E-3</v>
      </c>
      <c r="D227" s="6">
        <f t="shared" si="11"/>
        <v>9.0666922599947071E-5</v>
      </c>
      <c r="E227" s="6">
        <f t="shared" si="10"/>
        <v>8.7347134018637842</v>
      </c>
    </row>
    <row r="228" spans="1:5" x14ac:dyDescent="0.25">
      <c r="A228" s="14">
        <v>41918</v>
      </c>
      <c r="B228" s="9">
        <v>44.269440000000003</v>
      </c>
      <c r="C228" s="6">
        <f t="shared" si="9"/>
        <v>0</v>
      </c>
      <c r="D228" s="6">
        <f t="shared" si="11"/>
        <v>8.9725954297703873E-5</v>
      </c>
      <c r="E228" s="6">
        <f t="shared" si="10"/>
        <v>9.3187504851810452</v>
      </c>
    </row>
    <row r="229" spans="1:5" x14ac:dyDescent="0.25">
      <c r="A229" s="14">
        <v>41919</v>
      </c>
      <c r="B229" s="9">
        <v>43.731558</v>
      </c>
      <c r="C229" s="6">
        <f t="shared" si="9"/>
        <v>-1.2150187578609606E-2</v>
      </c>
      <c r="D229" s="6">
        <f t="shared" si="11"/>
        <v>8.7542059826943417E-5</v>
      </c>
      <c r="E229" s="6">
        <f t="shared" si="10"/>
        <v>7.6570354207749052</v>
      </c>
    </row>
    <row r="230" spans="1:5" x14ac:dyDescent="0.25">
      <c r="A230" s="14">
        <v>41920</v>
      </c>
      <c r="B230" s="9">
        <v>44.932183000000002</v>
      </c>
      <c r="C230" s="6">
        <f t="shared" si="9"/>
        <v>2.7454430047975934E-2</v>
      </c>
      <c r="D230" s="6">
        <f t="shared" si="11"/>
        <v>8.9004505077479803E-5</v>
      </c>
      <c r="E230" s="6">
        <f t="shared" si="10"/>
        <v>0.85819910493661666</v>
      </c>
    </row>
    <row r="231" spans="1:5" x14ac:dyDescent="0.25">
      <c r="A231" s="14">
        <v>41921</v>
      </c>
      <c r="B231" s="9">
        <v>44.038918000000002</v>
      </c>
      <c r="C231" s="6">
        <f t="shared" si="9"/>
        <v>-1.9880293819688206E-2</v>
      </c>
      <c r="D231" s="6">
        <f t="shared" si="11"/>
        <v>1.0518404527117109E-4</v>
      </c>
      <c r="E231" s="6">
        <f t="shared" si="10"/>
        <v>5.4023271449064616</v>
      </c>
    </row>
    <row r="232" spans="1:5" x14ac:dyDescent="0.25">
      <c r="A232" s="14">
        <v>41922</v>
      </c>
      <c r="B232" s="9">
        <v>42.290809000000003</v>
      </c>
      <c r="C232" s="6">
        <f t="shared" si="9"/>
        <v>-3.9694640090839638E-2</v>
      </c>
      <c r="D232" s="6">
        <f t="shared" si="11"/>
        <v>1.1224355448495432E-4</v>
      </c>
      <c r="E232" s="6">
        <f t="shared" si="10"/>
        <v>-4.9430664120848746</v>
      </c>
    </row>
    <row r="233" spans="1:5" x14ac:dyDescent="0.25">
      <c r="A233" s="14">
        <v>41925</v>
      </c>
      <c r="B233" s="9">
        <v>41.925820999999999</v>
      </c>
      <c r="C233" s="6">
        <f t="shared" si="9"/>
        <v>-8.6304331515626442E-3</v>
      </c>
      <c r="D233" s="6">
        <f t="shared" si="11"/>
        <v>1.4786264409358941E-4</v>
      </c>
      <c r="E233" s="6">
        <f t="shared" si="10"/>
        <v>8.3154864706327238</v>
      </c>
    </row>
    <row r="234" spans="1:5" x14ac:dyDescent="0.25">
      <c r="A234" s="14">
        <v>41926</v>
      </c>
      <c r="B234" s="9">
        <v>42.002659000000001</v>
      </c>
      <c r="C234" s="6">
        <f t="shared" si="9"/>
        <v>1.8327130672051045E-3</v>
      </c>
      <c r="D234" s="6">
        <f t="shared" si="11"/>
        <v>1.4607664589072665E-4</v>
      </c>
      <c r="E234" s="6">
        <f t="shared" si="10"/>
        <v>8.8083854390216239</v>
      </c>
    </row>
    <row r="235" spans="1:5" x14ac:dyDescent="0.25">
      <c r="A235" s="14">
        <v>41927</v>
      </c>
      <c r="B235" s="9">
        <v>41.512805999999998</v>
      </c>
      <c r="C235" s="6">
        <f t="shared" si="9"/>
        <v>-1.1662428323883105E-2</v>
      </c>
      <c r="D235" s="6">
        <f t="shared" si="11"/>
        <v>1.4260295050629385E-4</v>
      </c>
      <c r="E235" s="6">
        <f t="shared" si="10"/>
        <v>7.9016636085852578</v>
      </c>
    </row>
    <row r="236" spans="1:5" x14ac:dyDescent="0.25">
      <c r="A236" s="14">
        <v>41928</v>
      </c>
      <c r="B236" s="9">
        <v>41.051766999999998</v>
      </c>
      <c r="C236" s="6">
        <f t="shared" si="9"/>
        <v>-1.1105946439756435E-2</v>
      </c>
      <c r="D236" s="6">
        <f t="shared" si="11"/>
        <v>1.4244253506625381E-4</v>
      </c>
      <c r="E236" s="6">
        <f t="shared" si="10"/>
        <v>7.9906644943189145</v>
      </c>
    </row>
    <row r="237" spans="1:5" x14ac:dyDescent="0.25">
      <c r="A237" s="14">
        <v>41929</v>
      </c>
      <c r="B237" s="9">
        <v>41.906610999999998</v>
      </c>
      <c r="C237" s="6">
        <f t="shared" si="9"/>
        <v>2.0823561626470304E-2</v>
      </c>
      <c r="D237" s="6">
        <f t="shared" si="11"/>
        <v>1.419776366755676E-4</v>
      </c>
      <c r="E237" s="6">
        <f t="shared" si="10"/>
        <v>5.8056929748067949</v>
      </c>
    </row>
    <row r="238" spans="1:5" x14ac:dyDescent="0.25">
      <c r="A238" s="14">
        <v>41932</v>
      </c>
      <c r="B238" s="9">
        <v>42.338836999999998</v>
      </c>
      <c r="C238" s="6">
        <f t="shared" si="9"/>
        <v>1.0314028972660184E-2</v>
      </c>
      <c r="D238" s="6">
        <f t="shared" si="11"/>
        <v>1.4907611469675144E-4</v>
      </c>
      <c r="E238" s="6">
        <f t="shared" si="10"/>
        <v>8.0974637537601701</v>
      </c>
    </row>
    <row r="239" spans="1:5" x14ac:dyDescent="0.25">
      <c r="A239" s="14">
        <v>41933</v>
      </c>
      <c r="B239" s="9">
        <v>43.107236</v>
      </c>
      <c r="C239" s="6">
        <f t="shared" si="9"/>
        <v>1.8148797993671917E-2</v>
      </c>
      <c r="D239" s="6">
        <f t="shared" si="11"/>
        <v>1.4803688841574054E-4</v>
      </c>
      <c r="E239" s="6">
        <f t="shared" si="10"/>
        <v>6.5930707402214104</v>
      </c>
    </row>
    <row r="240" spans="1:5" x14ac:dyDescent="0.25">
      <c r="A240" s="14">
        <v>41934</v>
      </c>
      <c r="B240" s="9">
        <v>42.626986000000002</v>
      </c>
      <c r="C240" s="6">
        <f t="shared" si="9"/>
        <v>-1.1140820998126581E-2</v>
      </c>
      <c r="D240" s="6">
        <f t="shared" si="11"/>
        <v>1.5245068095741865E-4</v>
      </c>
      <c r="E240" s="6">
        <f t="shared" si="10"/>
        <v>7.9745182986595511</v>
      </c>
    </row>
    <row r="241" spans="1:5" x14ac:dyDescent="0.25">
      <c r="A241" s="14">
        <v>41935</v>
      </c>
      <c r="B241" s="9">
        <v>43.241705000000003</v>
      </c>
      <c r="C241" s="6">
        <f t="shared" si="9"/>
        <v>1.4420888213865293E-2</v>
      </c>
      <c r="D241" s="6">
        <f t="shared" si="11"/>
        <v>1.5176107201972792E-4</v>
      </c>
      <c r="E241" s="6">
        <f t="shared" si="10"/>
        <v>7.4228779980391222</v>
      </c>
    </row>
    <row r="242" spans="1:5" x14ac:dyDescent="0.25">
      <c r="A242" s="14">
        <v>41936</v>
      </c>
      <c r="B242" s="9">
        <v>44.307861000000003</v>
      </c>
      <c r="C242" s="6">
        <f t="shared" si="9"/>
        <v>2.4655734550707457E-2</v>
      </c>
      <c r="D242" s="6">
        <f t="shared" si="11"/>
        <v>1.5312898093399412E-4</v>
      </c>
      <c r="E242" s="6">
        <f t="shared" si="10"/>
        <v>4.814339743220688</v>
      </c>
    </row>
    <row r="243" spans="1:5" x14ac:dyDescent="0.25">
      <c r="A243" s="14">
        <v>41939</v>
      </c>
      <c r="B243" s="9">
        <v>44.096549000000003</v>
      </c>
      <c r="C243" s="6">
        <f t="shared" si="9"/>
        <v>-4.7691762867992996E-3</v>
      </c>
      <c r="D243" s="6">
        <f t="shared" si="11"/>
        <v>1.6419805653199271E-4</v>
      </c>
      <c r="E243" s="6">
        <f t="shared" si="10"/>
        <v>8.5759152014567466</v>
      </c>
    </row>
    <row r="244" spans="1:5" x14ac:dyDescent="0.25">
      <c r="A244" s="14">
        <v>41940</v>
      </c>
      <c r="B244" s="9">
        <v>44.653641</v>
      </c>
      <c r="C244" s="6">
        <f t="shared" si="9"/>
        <v>1.2633460273727934E-2</v>
      </c>
      <c r="D244" s="6">
        <f t="shared" si="11"/>
        <v>1.6075514575178391E-4</v>
      </c>
      <c r="E244" s="6">
        <f t="shared" si="10"/>
        <v>7.7427870673607719</v>
      </c>
    </row>
    <row r="245" spans="1:5" x14ac:dyDescent="0.25">
      <c r="A245" s="14">
        <v>41941</v>
      </c>
      <c r="B245" s="9">
        <v>44.778503999999998</v>
      </c>
      <c r="C245" s="6">
        <f t="shared" si="9"/>
        <v>2.7962557409371776E-3</v>
      </c>
      <c r="D245" s="6">
        <f t="shared" si="11"/>
        <v>1.6072713506838518E-4</v>
      </c>
      <c r="E245" s="6">
        <f t="shared" si="10"/>
        <v>8.6871544906914089</v>
      </c>
    </row>
    <row r="246" spans="1:5" x14ac:dyDescent="0.25">
      <c r="A246" s="14">
        <v>41942</v>
      </c>
      <c r="B246" s="9">
        <v>44.231019000000003</v>
      </c>
      <c r="C246" s="6">
        <f t="shared" si="9"/>
        <v>-1.2226513864777499E-2</v>
      </c>
      <c r="D246" s="6">
        <f t="shared" si="11"/>
        <v>1.5700541226815117E-4</v>
      </c>
      <c r="E246" s="6">
        <f t="shared" si="10"/>
        <v>7.8071125211265553</v>
      </c>
    </row>
    <row r="247" spans="1:5" x14ac:dyDescent="0.25">
      <c r="A247" s="14">
        <v>41943</v>
      </c>
      <c r="B247" s="9">
        <v>45.095469999999999</v>
      </c>
      <c r="C247" s="6">
        <f t="shared" si="9"/>
        <v>1.9543999201103536E-2</v>
      </c>
      <c r="D247" s="6">
        <f t="shared" si="11"/>
        <v>1.5682243267646278E-4</v>
      </c>
      <c r="E247" s="6">
        <f t="shared" si="10"/>
        <v>6.3247250545279723</v>
      </c>
    </row>
    <row r="248" spans="1:5" x14ac:dyDescent="0.25">
      <c r="A248" s="14">
        <v>41946</v>
      </c>
      <c r="B248" s="9">
        <v>45.566113000000001</v>
      </c>
      <c r="C248" s="6">
        <f t="shared" si="9"/>
        <v>1.0436591524603306E-2</v>
      </c>
      <c r="D248" s="6">
        <f t="shared" si="11"/>
        <v>1.6230238499880201E-4</v>
      </c>
      <c r="E248" s="6">
        <f t="shared" si="10"/>
        <v>8.0549413043881319</v>
      </c>
    </row>
    <row r="249" spans="1:5" x14ac:dyDescent="0.25">
      <c r="A249" s="14">
        <v>41947</v>
      </c>
      <c r="B249" s="9">
        <v>45.690978999999999</v>
      </c>
      <c r="C249" s="6">
        <f t="shared" si="9"/>
        <v>2.7403259084222797E-3</v>
      </c>
      <c r="D249" s="6">
        <f t="shared" si="11"/>
        <v>1.6100313817713917E-4</v>
      </c>
      <c r="E249" s="6">
        <f t="shared" si="10"/>
        <v>8.6874454609148977</v>
      </c>
    </row>
    <row r="250" spans="1:5" x14ac:dyDescent="0.25">
      <c r="A250" s="14">
        <v>41948</v>
      </c>
      <c r="B250" s="9">
        <v>45.969524999999997</v>
      </c>
      <c r="C250" s="6">
        <f t="shared" si="9"/>
        <v>6.0963018542456405E-3</v>
      </c>
      <c r="D250" s="6">
        <f t="shared" si="11"/>
        <v>1.5726716056491496E-4</v>
      </c>
      <c r="E250" s="6">
        <f t="shared" si="10"/>
        <v>8.5212475854725724</v>
      </c>
    </row>
    <row r="251" spans="1:5" x14ac:dyDescent="0.25">
      <c r="A251" s="14">
        <v>41949</v>
      </c>
      <c r="B251" s="9">
        <v>46.776344999999999</v>
      </c>
      <c r="C251" s="6">
        <f t="shared" si="9"/>
        <v>1.755119288267612E-2</v>
      </c>
      <c r="D251" s="6">
        <f t="shared" si="11"/>
        <v>1.543439186455491E-4</v>
      </c>
      <c r="E251" s="6">
        <f t="shared" si="10"/>
        <v>6.7804962457193909</v>
      </c>
    </row>
    <row r="252" spans="1:5" x14ac:dyDescent="0.25">
      <c r="A252" s="14">
        <v>41950</v>
      </c>
      <c r="B252" s="9">
        <v>46.757134999999998</v>
      </c>
      <c r="C252" s="6">
        <f t="shared" si="9"/>
        <v>-4.1067766196783994E-4</v>
      </c>
      <c r="D252" s="6">
        <f t="shared" si="11"/>
        <v>1.5808492727564509E-4</v>
      </c>
      <c r="E252" s="6">
        <f t="shared" si="10"/>
        <v>8.7513112844649026</v>
      </c>
    </row>
    <row r="253" spans="1:5" x14ac:dyDescent="0.25">
      <c r="A253" s="14">
        <v>41953</v>
      </c>
      <c r="B253" s="9">
        <v>46.958838999999998</v>
      </c>
      <c r="C253" s="6">
        <f t="shared" si="9"/>
        <v>4.3138656806068088E-3</v>
      </c>
      <c r="D253" s="6">
        <f t="shared" si="11"/>
        <v>1.5424130728774804E-4</v>
      </c>
      <c r="E253" s="6">
        <f t="shared" si="10"/>
        <v>8.6563408031759153</v>
      </c>
    </row>
    <row r="254" spans="1:5" x14ac:dyDescent="0.25">
      <c r="A254" s="14">
        <v>41954</v>
      </c>
      <c r="B254" s="9">
        <v>46.939627999999999</v>
      </c>
      <c r="C254" s="6">
        <f t="shared" si="9"/>
        <v>-4.0910295929587472E-4</v>
      </c>
      <c r="D254" s="6">
        <f t="shared" si="11"/>
        <v>1.5094008086270937E-4</v>
      </c>
      <c r="E254" s="6">
        <f t="shared" si="10"/>
        <v>8.7975187963683812</v>
      </c>
    </row>
    <row r="255" spans="1:5" x14ac:dyDescent="0.25">
      <c r="A255" s="14">
        <v>41955</v>
      </c>
      <c r="B255" s="9">
        <v>46.853183000000001</v>
      </c>
      <c r="C255" s="6">
        <f t="shared" si="9"/>
        <v>-1.8416209007876599E-3</v>
      </c>
      <c r="D255" s="6">
        <f t="shared" si="11"/>
        <v>1.4727033220875285E-4</v>
      </c>
      <c r="E255" s="6">
        <f t="shared" si="10"/>
        <v>8.8002111286005338</v>
      </c>
    </row>
    <row r="256" spans="1:5" x14ac:dyDescent="0.25">
      <c r="A256" s="14">
        <v>41956</v>
      </c>
      <c r="B256" s="9">
        <v>47.650399999999998</v>
      </c>
      <c r="C256" s="6">
        <f t="shared" si="9"/>
        <v>1.7015215380350921E-2</v>
      </c>
      <c r="D256" s="6">
        <f t="shared" si="11"/>
        <v>1.4376837961237759E-4</v>
      </c>
      <c r="E256" s="6">
        <f t="shared" si="10"/>
        <v>6.8335293449025976</v>
      </c>
    </row>
    <row r="257" spans="1:5" x14ac:dyDescent="0.25">
      <c r="A257" s="14">
        <v>41957</v>
      </c>
      <c r="B257" s="9">
        <v>47.621586000000001</v>
      </c>
      <c r="C257" s="6">
        <f t="shared" si="9"/>
        <v>-6.0469586824028775E-4</v>
      </c>
      <c r="D257" s="6">
        <f t="shared" si="11"/>
        <v>1.4731585725710967E-4</v>
      </c>
      <c r="E257" s="6">
        <f t="shared" si="10"/>
        <v>8.8204494575986985</v>
      </c>
    </row>
    <row r="258" spans="1:5" x14ac:dyDescent="0.25">
      <c r="A258" s="14">
        <v>41960</v>
      </c>
      <c r="B258" s="9">
        <v>47.506323000000002</v>
      </c>
      <c r="C258" s="6">
        <f t="shared" si="9"/>
        <v>-2.4203939784785576E-3</v>
      </c>
      <c r="D258" s="6">
        <f t="shared" si="11"/>
        <v>1.4373914712761252E-4</v>
      </c>
      <c r="E258" s="6">
        <f t="shared" si="10"/>
        <v>8.8067538622573185</v>
      </c>
    </row>
    <row r="259" spans="1:5" x14ac:dyDescent="0.25">
      <c r="A259" s="14">
        <v>41961</v>
      </c>
      <c r="B259" s="9">
        <v>47.110038000000003</v>
      </c>
      <c r="C259" s="6">
        <f t="shared" si="9"/>
        <v>-8.3417316890637676E-3</v>
      </c>
      <c r="D259" s="6">
        <f t="shared" si="11"/>
        <v>1.4038318165796401E-4</v>
      </c>
      <c r="E259" s="6">
        <f t="shared" si="10"/>
        <v>8.3754594776186568</v>
      </c>
    </row>
    <row r="260" spans="1:5" x14ac:dyDescent="0.25">
      <c r="A260" s="14">
        <v>41962</v>
      </c>
      <c r="B260" s="9">
        <v>46.607427000000001</v>
      </c>
      <c r="C260" s="6">
        <f t="shared" ref="C260:C323" si="12">(B260-B259)/B259</f>
        <v>-1.0668872735785135E-2</v>
      </c>
      <c r="D260" s="6">
        <f t="shared" si="11"/>
        <v>1.3865996926350265E-4</v>
      </c>
      <c r="E260" s="6">
        <f t="shared" si="10"/>
        <v>8.0625939873460766</v>
      </c>
    </row>
    <row r="261" spans="1:5" x14ac:dyDescent="0.25">
      <c r="A261" s="14">
        <v>41963</v>
      </c>
      <c r="B261" s="9">
        <v>47.071373999999999</v>
      </c>
      <c r="C261" s="6">
        <f t="shared" si="12"/>
        <v>9.9543577035479218E-3</v>
      </c>
      <c r="D261" s="6">
        <f t="shared" si="11"/>
        <v>1.3805549210863384E-4</v>
      </c>
      <c r="E261" s="6">
        <f t="shared" ref="E261:E324" si="13">-LN(D261)-C261*C261/D261</f>
        <v>8.1701055045408975</v>
      </c>
    </row>
    <row r="262" spans="1:5" x14ac:dyDescent="0.25">
      <c r="A262" s="14">
        <v>41964</v>
      </c>
      <c r="B262" s="9">
        <v>46.375450999999998</v>
      </c>
      <c r="C262" s="6">
        <f t="shared" si="12"/>
        <v>-1.478442078193852E-2</v>
      </c>
      <c r="D262" s="6">
        <f t="shared" ref="D262:D325" si="14">$H$1*D261+(1-$H$1)*C261*C261</f>
        <v>1.3710706877772218E-4</v>
      </c>
      <c r="E262" s="6">
        <f t="shared" si="13"/>
        <v>7.3005264684613245</v>
      </c>
    </row>
    <row r="263" spans="1:5" x14ac:dyDescent="0.25">
      <c r="A263" s="14">
        <v>41967</v>
      </c>
      <c r="B263" s="9">
        <v>45.998494000000001</v>
      </c>
      <c r="C263" s="6">
        <f t="shared" si="12"/>
        <v>-8.1283737812058651E-3</v>
      </c>
      <c r="D263" s="6">
        <f t="shared" si="14"/>
        <v>1.3909006595196714E-4</v>
      </c>
      <c r="E263" s="6">
        <f t="shared" si="13"/>
        <v>8.4053696172780725</v>
      </c>
    </row>
    <row r="264" spans="1:5" x14ac:dyDescent="0.25">
      <c r="A264" s="14">
        <v>41968</v>
      </c>
      <c r="B264" s="9">
        <v>45.882508000000001</v>
      </c>
      <c r="C264" s="6">
        <f t="shared" si="12"/>
        <v>-2.5215173348936051E-3</v>
      </c>
      <c r="D264" s="6">
        <f t="shared" si="14"/>
        <v>1.373127974433215E-4</v>
      </c>
      <c r="E264" s="6">
        <f t="shared" si="13"/>
        <v>8.8469456395679718</v>
      </c>
    </row>
    <row r="265" spans="1:5" x14ac:dyDescent="0.25">
      <c r="A265" s="14">
        <v>41969</v>
      </c>
      <c r="B265" s="9">
        <v>46.153143999999998</v>
      </c>
      <c r="C265" s="6">
        <f t="shared" si="12"/>
        <v>5.8984569893170639E-3</v>
      </c>
      <c r="D265" s="6">
        <f t="shared" si="14"/>
        <v>1.3412541033977818E-4</v>
      </c>
      <c r="E265" s="6">
        <f t="shared" si="13"/>
        <v>8.6573378071318459</v>
      </c>
    </row>
    <row r="266" spans="1:5" x14ac:dyDescent="0.25">
      <c r="A266" s="14">
        <v>41971</v>
      </c>
      <c r="B266" s="9">
        <v>46.211137999999998</v>
      </c>
      <c r="C266" s="6">
        <f t="shared" si="12"/>
        <v>1.2565557830686632E-3</v>
      </c>
      <c r="D266" s="6">
        <f t="shared" si="14"/>
        <v>1.3170766917094682E-4</v>
      </c>
      <c r="E266" s="6">
        <f t="shared" si="13"/>
        <v>8.9229375601156882</v>
      </c>
    </row>
    <row r="267" spans="1:5" x14ac:dyDescent="0.25">
      <c r="A267" s="14">
        <v>41974</v>
      </c>
      <c r="B267" s="9">
        <v>46.994047999999999</v>
      </c>
      <c r="C267" s="6">
        <f t="shared" si="12"/>
        <v>1.6942019475910789E-2</v>
      </c>
      <c r="D267" s="6">
        <f t="shared" si="14"/>
        <v>1.2854038685150039E-4</v>
      </c>
      <c r="E267" s="6">
        <f t="shared" si="13"/>
        <v>6.7262569830621697</v>
      </c>
    </row>
    <row r="268" spans="1:5" x14ac:dyDescent="0.25">
      <c r="A268" s="14">
        <v>41975</v>
      </c>
      <c r="B268" s="9">
        <v>46.839399</v>
      </c>
      <c r="C268" s="6">
        <f t="shared" si="12"/>
        <v>-3.2908209992890832E-3</v>
      </c>
      <c r="D268" s="6">
        <f t="shared" si="14"/>
        <v>1.3239801102022102E-4</v>
      </c>
      <c r="E268" s="6">
        <f t="shared" si="13"/>
        <v>8.8479028801459787</v>
      </c>
    </row>
    <row r="269" spans="1:5" x14ac:dyDescent="0.25">
      <c r="A269" s="14">
        <v>41976</v>
      </c>
      <c r="B269" s="9">
        <v>46.472109000000003</v>
      </c>
      <c r="C269" s="6">
        <f t="shared" si="12"/>
        <v>-7.841475506549454E-3</v>
      </c>
      <c r="D269" s="6">
        <f t="shared" si="14"/>
        <v>1.2943908130037596E-4</v>
      </c>
      <c r="E269" s="6">
        <f t="shared" si="13"/>
        <v>8.4772602258223682</v>
      </c>
    </row>
    <row r="270" spans="1:5" x14ac:dyDescent="0.25">
      <c r="A270" s="14">
        <v>41977</v>
      </c>
      <c r="B270" s="9">
        <v>47.206691999999997</v>
      </c>
      <c r="C270" s="6">
        <f t="shared" si="12"/>
        <v>1.5806964990549354E-2</v>
      </c>
      <c r="D270" s="6">
        <f t="shared" si="14"/>
        <v>1.2778519664771531E-4</v>
      </c>
      <c r="E270" s="6">
        <f t="shared" si="13"/>
        <v>7.009846181905985</v>
      </c>
    </row>
    <row r="271" spans="1:5" x14ac:dyDescent="0.25">
      <c r="A271" s="14">
        <v>41978</v>
      </c>
      <c r="B271" s="9">
        <v>46.800736000000001</v>
      </c>
      <c r="C271" s="6">
        <f t="shared" si="12"/>
        <v>-8.5995434715060368E-3</v>
      </c>
      <c r="D271" s="6">
        <f t="shared" si="14"/>
        <v>1.3075645285472826E-4</v>
      </c>
      <c r="E271" s="6">
        <f t="shared" si="13"/>
        <v>8.3766024143930551</v>
      </c>
    </row>
    <row r="272" spans="1:5" x14ac:dyDescent="0.25">
      <c r="A272" s="14">
        <v>41981</v>
      </c>
      <c r="B272" s="9">
        <v>46.104816</v>
      </c>
      <c r="C272" s="6">
        <f t="shared" si="12"/>
        <v>-1.4869851619427544E-2</v>
      </c>
      <c r="D272" s="6">
        <f t="shared" si="14"/>
        <v>1.2937385839321486E-4</v>
      </c>
      <c r="E272" s="6">
        <f t="shared" si="13"/>
        <v>7.243707110359523</v>
      </c>
    </row>
    <row r="273" spans="1:5" x14ac:dyDescent="0.25">
      <c r="A273" s="14">
        <v>41982</v>
      </c>
      <c r="B273" s="9">
        <v>45.998494000000001</v>
      </c>
      <c r="C273" s="6">
        <f t="shared" si="12"/>
        <v>-2.3060931422001271E-3</v>
      </c>
      <c r="D273" s="6">
        <f t="shared" si="14"/>
        <v>1.3160674057027314E-4</v>
      </c>
      <c r="E273" s="6">
        <f t="shared" si="13"/>
        <v>8.8952835573097673</v>
      </c>
    </row>
    <row r="274" spans="1:5" x14ac:dyDescent="0.25">
      <c r="A274" s="14">
        <v>41983</v>
      </c>
      <c r="B274" s="9">
        <v>45.331570999999997</v>
      </c>
      <c r="C274" s="6">
        <f t="shared" si="12"/>
        <v>-1.4498800765086008E-2</v>
      </c>
      <c r="D274" s="6">
        <f t="shared" si="14"/>
        <v>1.2853292384479436E-4</v>
      </c>
      <c r="E274" s="6">
        <f t="shared" si="13"/>
        <v>7.3238283742451884</v>
      </c>
    </row>
    <row r="275" spans="1:5" x14ac:dyDescent="0.25">
      <c r="A275" s="14">
        <v>41984</v>
      </c>
      <c r="B275" s="9">
        <v>45.592537999999998</v>
      </c>
      <c r="C275" s="6">
        <f t="shared" si="12"/>
        <v>5.7568487974970217E-3</v>
      </c>
      <c r="D275" s="6">
        <f t="shared" si="14"/>
        <v>1.3052103892528219E-4</v>
      </c>
      <c r="E275" s="6">
        <f t="shared" si="13"/>
        <v>8.6900606783383587</v>
      </c>
    </row>
    <row r="276" spans="1:5" x14ac:dyDescent="0.25">
      <c r="A276" s="14">
        <v>41985</v>
      </c>
      <c r="B276" s="9">
        <v>45.379897999999997</v>
      </c>
      <c r="C276" s="6">
        <f t="shared" si="12"/>
        <v>-4.6639211004221876E-3</v>
      </c>
      <c r="D276" s="6">
        <f t="shared" si="14"/>
        <v>1.2815085454075548E-4</v>
      </c>
      <c r="E276" s="6">
        <f t="shared" si="13"/>
        <v>8.7925637323861192</v>
      </c>
    </row>
    <row r="277" spans="1:5" x14ac:dyDescent="0.25">
      <c r="A277" s="14">
        <v>41988</v>
      </c>
      <c r="B277" s="9">
        <v>45.109259000000002</v>
      </c>
      <c r="C277" s="6">
        <f t="shared" si="12"/>
        <v>-5.9638521003285566E-3</v>
      </c>
      <c r="D277" s="6">
        <f t="shared" si="14"/>
        <v>1.2556115212460615E-4</v>
      </c>
      <c r="E277" s="6">
        <f t="shared" si="13"/>
        <v>8.6994490493642989</v>
      </c>
    </row>
    <row r="278" spans="1:5" x14ac:dyDescent="0.25">
      <c r="A278" s="14">
        <v>41989</v>
      </c>
      <c r="B278" s="9">
        <v>43.649757999999999</v>
      </c>
      <c r="C278" s="6">
        <f t="shared" si="12"/>
        <v>-3.2354798823008887E-2</v>
      </c>
      <c r="D278" s="6">
        <f t="shared" si="14"/>
        <v>1.2337074276974294E-4</v>
      </c>
      <c r="E278" s="6">
        <f t="shared" si="13"/>
        <v>0.5150551237532941</v>
      </c>
    </row>
    <row r="279" spans="1:5" x14ac:dyDescent="0.25">
      <c r="A279" s="14">
        <v>41990</v>
      </c>
      <c r="B279" s="9">
        <v>44.210363999999998</v>
      </c>
      <c r="C279" s="6">
        <f t="shared" si="12"/>
        <v>1.2843278535473209E-2</v>
      </c>
      <c r="D279" s="6">
        <f t="shared" si="14"/>
        <v>1.458474514135897E-4</v>
      </c>
      <c r="E279" s="6">
        <f t="shared" si="13"/>
        <v>7.7019744580285119</v>
      </c>
    </row>
    <row r="280" spans="1:5" x14ac:dyDescent="0.25">
      <c r="A280" s="14">
        <v>41991</v>
      </c>
      <c r="B280" s="9">
        <v>45.930835999999999</v>
      </c>
      <c r="C280" s="6">
        <f t="shared" si="12"/>
        <v>3.8915580971013969E-2</v>
      </c>
      <c r="D280" s="6">
        <f t="shared" si="14"/>
        <v>1.463123951582772E-4</v>
      </c>
      <c r="E280" s="6">
        <f t="shared" si="13"/>
        <v>-1.5208427999856902</v>
      </c>
    </row>
    <row r="281" spans="1:5" x14ac:dyDescent="0.25">
      <c r="A281" s="14">
        <v>41992</v>
      </c>
      <c r="B281" s="9">
        <v>46.066153</v>
      </c>
      <c r="C281" s="6">
        <f t="shared" si="12"/>
        <v>2.9461035719010333E-3</v>
      </c>
      <c r="D281" s="6">
        <f t="shared" si="14"/>
        <v>1.7961165612190582E-4</v>
      </c>
      <c r="E281" s="6">
        <f t="shared" si="13"/>
        <v>8.5763896563757367</v>
      </c>
    </row>
    <row r="282" spans="1:5" x14ac:dyDescent="0.25">
      <c r="A282" s="14">
        <v>41995</v>
      </c>
      <c r="B282" s="9">
        <v>46.375450999999998</v>
      </c>
      <c r="C282" s="6">
        <f t="shared" si="12"/>
        <v>6.714213795972898E-3</v>
      </c>
      <c r="D282" s="6">
        <f t="shared" si="14"/>
        <v>1.754512352469148E-4</v>
      </c>
      <c r="E282" s="6">
        <f t="shared" si="13"/>
        <v>8.3912081244750212</v>
      </c>
    </row>
    <row r="283" spans="1:5" x14ac:dyDescent="0.25">
      <c r="A283" s="14">
        <v>41996</v>
      </c>
      <c r="B283" s="9">
        <v>46.829734999999999</v>
      </c>
      <c r="C283" s="6">
        <f t="shared" si="12"/>
        <v>9.7957861369370024E-3</v>
      </c>
      <c r="D283" s="6">
        <f t="shared" si="14"/>
        <v>1.7227806684101121E-4</v>
      </c>
      <c r="E283" s="6">
        <f t="shared" si="13"/>
        <v>8.1094091772305497</v>
      </c>
    </row>
    <row r="284" spans="1:5" x14ac:dyDescent="0.25">
      <c r="A284" s="14">
        <v>41997</v>
      </c>
      <c r="B284" s="9">
        <v>46.530101000000002</v>
      </c>
      <c r="C284" s="6">
        <f t="shared" si="12"/>
        <v>-6.3983706079053732E-3</v>
      </c>
      <c r="D284" s="6">
        <f t="shared" si="14"/>
        <v>1.7042045243330172E-4</v>
      </c>
      <c r="E284" s="6">
        <f t="shared" si="13"/>
        <v>8.437017551144665</v>
      </c>
    </row>
    <row r="285" spans="1:5" x14ac:dyDescent="0.25">
      <c r="A285" s="14">
        <v>41999</v>
      </c>
      <c r="B285" s="9">
        <v>46.278796999999997</v>
      </c>
      <c r="C285" s="6">
        <f t="shared" si="12"/>
        <v>-5.400890920052046E-3</v>
      </c>
      <c r="D285" s="6">
        <f t="shared" si="14"/>
        <v>1.6726892832361217E-4</v>
      </c>
      <c r="E285" s="6">
        <f t="shared" si="13"/>
        <v>8.5215201168426287</v>
      </c>
    </row>
    <row r="286" spans="1:5" x14ac:dyDescent="0.25">
      <c r="A286" s="14">
        <v>42002</v>
      </c>
      <c r="B286" s="9">
        <v>45.863177</v>
      </c>
      <c r="C286" s="6">
        <f t="shared" si="12"/>
        <v>-8.9807866008270922E-3</v>
      </c>
      <c r="D286" s="6">
        <f t="shared" si="14"/>
        <v>1.6390764549010307E-4</v>
      </c>
      <c r="E286" s="6">
        <f t="shared" si="13"/>
        <v>8.2241344191206576</v>
      </c>
    </row>
    <row r="287" spans="1:5" x14ac:dyDescent="0.25">
      <c r="A287" s="14">
        <v>42003</v>
      </c>
      <c r="B287" s="9">
        <v>45.447557000000003</v>
      </c>
      <c r="C287" s="6">
        <f t="shared" si="12"/>
        <v>-9.0621720340044697E-3</v>
      </c>
      <c r="D287" s="6">
        <f t="shared" si="14"/>
        <v>1.6188129732306822E-4</v>
      </c>
      <c r="E287" s="6">
        <f t="shared" si="13"/>
        <v>8.2213436419897015</v>
      </c>
    </row>
    <row r="288" spans="1:5" x14ac:dyDescent="0.25">
      <c r="A288" s="14">
        <v>42004</v>
      </c>
      <c r="B288" s="9">
        <v>44.896619000000001</v>
      </c>
      <c r="C288" s="6">
        <f t="shared" si="12"/>
        <v>-1.2122499785852121E-2</v>
      </c>
      <c r="D288" s="6">
        <f t="shared" si="14"/>
        <v>1.5994001078084661E-4</v>
      </c>
      <c r="E288" s="6">
        <f t="shared" si="13"/>
        <v>7.821898495983838</v>
      </c>
    </row>
    <row r="289" spans="1:5" x14ac:dyDescent="0.25">
      <c r="A289" s="14">
        <v>42006</v>
      </c>
      <c r="B289" s="9">
        <v>45.196249999999999</v>
      </c>
      <c r="C289" s="6">
        <f t="shared" si="12"/>
        <v>6.6737987553138018E-3</v>
      </c>
      <c r="D289" s="6">
        <f t="shared" si="14"/>
        <v>1.5962396074651163E-4</v>
      </c>
      <c r="E289" s="6">
        <f t="shared" si="13"/>
        <v>8.4636615330361042</v>
      </c>
    </row>
    <row r="290" spans="1:5" x14ac:dyDescent="0.25">
      <c r="A290" s="14">
        <v>42009</v>
      </c>
      <c r="B290" s="9">
        <v>44.780633000000002</v>
      </c>
      <c r="C290" s="6">
        <f t="shared" si="12"/>
        <v>-9.195829299997179E-3</v>
      </c>
      <c r="D290" s="6">
        <f t="shared" si="14"/>
        <v>1.5682285237947867E-4</v>
      </c>
      <c r="E290" s="6">
        <f t="shared" si="13"/>
        <v>8.2211656963128821</v>
      </c>
    </row>
    <row r="291" spans="1:5" x14ac:dyDescent="0.25">
      <c r="A291" s="14">
        <v>42010</v>
      </c>
      <c r="B291" s="9">
        <v>44.123373000000001</v>
      </c>
      <c r="C291" s="6">
        <f t="shared" si="12"/>
        <v>-1.4677327138274281E-2</v>
      </c>
      <c r="D291" s="6">
        <f t="shared" si="14"/>
        <v>1.5506408269655035E-4</v>
      </c>
      <c r="E291" s="6">
        <f t="shared" si="13"/>
        <v>7.3824146409577258</v>
      </c>
    </row>
    <row r="292" spans="1:5" x14ac:dyDescent="0.25">
      <c r="A292" s="14">
        <v>42011</v>
      </c>
      <c r="B292" s="9">
        <v>44.683974999999997</v>
      </c>
      <c r="C292" s="6">
        <f t="shared" si="12"/>
        <v>1.2705329667339707E-2</v>
      </c>
      <c r="D292" s="6">
        <f t="shared" si="14"/>
        <v>1.565332177089931E-4</v>
      </c>
      <c r="E292" s="6">
        <f t="shared" si="13"/>
        <v>7.7309889871726787</v>
      </c>
    </row>
    <row r="293" spans="1:5" x14ac:dyDescent="0.25">
      <c r="A293" s="14">
        <v>42012</v>
      </c>
      <c r="B293" s="9">
        <v>45.998494000000001</v>
      </c>
      <c r="C293" s="6">
        <f t="shared" si="12"/>
        <v>2.9418130325245331E-2</v>
      </c>
      <c r="D293" s="6">
        <f t="shared" si="14"/>
        <v>1.5665229155122895E-4</v>
      </c>
      <c r="E293" s="6">
        <f t="shared" si="13"/>
        <v>3.2369767596467272</v>
      </c>
    </row>
    <row r="294" spans="1:5" x14ac:dyDescent="0.25">
      <c r="A294" s="14">
        <v>42013</v>
      </c>
      <c r="B294" s="9">
        <v>45.611870000000003</v>
      </c>
      <c r="C294" s="6">
        <f t="shared" si="12"/>
        <v>-8.405144742347383E-3</v>
      </c>
      <c r="D294" s="6">
        <f t="shared" si="14"/>
        <v>1.7390357464695471E-4</v>
      </c>
      <c r="E294" s="6">
        <f t="shared" si="13"/>
        <v>8.2507703287367633</v>
      </c>
    </row>
    <row r="295" spans="1:5" x14ac:dyDescent="0.25">
      <c r="A295" s="14">
        <v>42016</v>
      </c>
      <c r="B295" s="9">
        <v>45.041600000000003</v>
      </c>
      <c r="C295" s="6">
        <f t="shared" si="12"/>
        <v>-1.250266652079822E-2</v>
      </c>
      <c r="D295" s="6">
        <f t="shared" si="14"/>
        <v>1.7139033700494066E-4</v>
      </c>
      <c r="E295" s="6">
        <f t="shared" si="13"/>
        <v>7.7595162693976532</v>
      </c>
    </row>
    <row r="296" spans="1:5" x14ac:dyDescent="0.25">
      <c r="A296" s="14">
        <v>42017</v>
      </c>
      <c r="B296" s="9">
        <v>44.809629000000001</v>
      </c>
      <c r="C296" s="6">
        <f t="shared" si="12"/>
        <v>-5.1501500834784169E-3</v>
      </c>
      <c r="D296" s="6">
        <f t="shared" si="14"/>
        <v>1.7102344987624641E-4</v>
      </c>
      <c r="E296" s="6">
        <f t="shared" si="13"/>
        <v>8.518619765748495</v>
      </c>
    </row>
    <row r="297" spans="1:5" x14ac:dyDescent="0.25">
      <c r="A297" s="14">
        <v>42018</v>
      </c>
      <c r="B297" s="9">
        <v>44.423003999999999</v>
      </c>
      <c r="C297" s="6">
        <f t="shared" si="12"/>
        <v>-8.6281678431214467E-3</v>
      </c>
      <c r="D297" s="6">
        <f t="shared" si="14"/>
        <v>1.6750639116251678E-4</v>
      </c>
      <c r="E297" s="6">
        <f t="shared" si="13"/>
        <v>8.2500565742843719</v>
      </c>
    </row>
    <row r="298" spans="1:5" x14ac:dyDescent="0.25">
      <c r="A298" s="14">
        <v>42019</v>
      </c>
      <c r="B298" s="9">
        <v>43.959055999999997</v>
      </c>
      <c r="C298" s="6">
        <f t="shared" si="12"/>
        <v>-1.0443868226471177E-2</v>
      </c>
      <c r="D298" s="6">
        <f t="shared" si="14"/>
        <v>1.6524132029219026E-4</v>
      </c>
      <c r="E298" s="6">
        <f t="shared" si="13"/>
        <v>8.0480121503545146</v>
      </c>
    </row>
    <row r="299" spans="1:5" x14ac:dyDescent="0.25">
      <c r="A299" s="14">
        <v>42020</v>
      </c>
      <c r="B299" s="9">
        <v>44.693643000000002</v>
      </c>
      <c r="C299" s="6">
        <f t="shared" si="12"/>
        <v>1.6710709165365264E-2</v>
      </c>
      <c r="D299" s="6">
        <f t="shared" si="14"/>
        <v>1.6387423912163644E-4</v>
      </c>
      <c r="E299" s="6">
        <f t="shared" si="13"/>
        <v>7.0123740514603679</v>
      </c>
    </row>
    <row r="300" spans="1:5" x14ac:dyDescent="0.25">
      <c r="A300" s="14">
        <v>42024</v>
      </c>
      <c r="B300" s="9">
        <v>44.838624000000003</v>
      </c>
      <c r="C300" s="6">
        <f t="shared" si="12"/>
        <v>3.2438841470139581E-3</v>
      </c>
      <c r="D300" s="6">
        <f t="shared" si="14"/>
        <v>1.6668238627832091E-4</v>
      </c>
      <c r="E300" s="6">
        <f t="shared" si="13"/>
        <v>8.636289683177818</v>
      </c>
    </row>
    <row r="301" spans="1:5" x14ac:dyDescent="0.25">
      <c r="A301" s="14">
        <v>42025</v>
      </c>
      <c r="B301" s="9">
        <v>44.384340999999999</v>
      </c>
      <c r="C301" s="6">
        <f t="shared" si="12"/>
        <v>-1.0131510726109787E-2</v>
      </c>
      <c r="D301" s="6">
        <f t="shared" si="14"/>
        <v>1.6288152292884137E-4</v>
      </c>
      <c r="E301" s="6">
        <f t="shared" si="13"/>
        <v>8.0922900909992919</v>
      </c>
    </row>
    <row r="302" spans="1:5" x14ac:dyDescent="0.25">
      <c r="A302" s="14">
        <v>42026</v>
      </c>
      <c r="B302" s="9">
        <v>45.553879000000002</v>
      </c>
      <c r="C302" s="6">
        <f t="shared" si="12"/>
        <v>2.6350239153038295E-2</v>
      </c>
      <c r="D302" s="6">
        <f t="shared" si="14"/>
        <v>1.6141545071255941E-4</v>
      </c>
      <c r="E302" s="6">
        <f t="shared" si="13"/>
        <v>4.4299885473013951</v>
      </c>
    </row>
    <row r="303" spans="1:5" x14ac:dyDescent="0.25">
      <c r="A303" s="14">
        <v>42027</v>
      </c>
      <c r="B303" s="9">
        <v>45.602206000000002</v>
      </c>
      <c r="C303" s="6">
        <f t="shared" si="12"/>
        <v>1.0608756281764819E-3</v>
      </c>
      <c r="D303" s="6">
        <f t="shared" si="14"/>
        <v>1.7438650565448715E-4</v>
      </c>
      <c r="E303" s="6">
        <f t="shared" si="13"/>
        <v>8.647782616897814</v>
      </c>
    </row>
    <row r="304" spans="1:5" x14ac:dyDescent="0.25">
      <c r="A304" s="14">
        <v>42030</v>
      </c>
      <c r="B304" s="9">
        <v>45.437888999999998</v>
      </c>
      <c r="C304" s="6">
        <f t="shared" si="12"/>
        <v>-3.6032686664325851E-3</v>
      </c>
      <c r="D304" s="6">
        <f t="shared" si="14"/>
        <v>1.7016939981369307E-4</v>
      </c>
      <c r="E304" s="6">
        <f t="shared" si="13"/>
        <v>8.6024183813613018</v>
      </c>
    </row>
    <row r="305" spans="1:5" x14ac:dyDescent="0.25">
      <c r="A305" s="14">
        <v>42031</v>
      </c>
      <c r="B305" s="9">
        <v>41.233362999999997</v>
      </c>
      <c r="C305" s="6">
        <f t="shared" si="12"/>
        <v>-9.253348015353445E-2</v>
      </c>
      <c r="D305" s="6">
        <f t="shared" si="14"/>
        <v>1.6634355787402137E-4</v>
      </c>
      <c r="E305" s="6">
        <f t="shared" si="13"/>
        <v>-42.773005518651068</v>
      </c>
    </row>
    <row r="306" spans="1:5" x14ac:dyDescent="0.25">
      <c r="A306" s="14">
        <v>42032</v>
      </c>
      <c r="B306" s="9">
        <v>39.812522000000001</v>
      </c>
      <c r="C306" s="6">
        <f t="shared" si="12"/>
        <v>-3.4458528158374954E-2</v>
      </c>
      <c r="D306" s="6">
        <f t="shared" si="14"/>
        <v>3.7070136658447461E-4</v>
      </c>
      <c r="E306" s="6">
        <f t="shared" si="13"/>
        <v>4.6970228912140586</v>
      </c>
    </row>
    <row r="307" spans="1:5" x14ac:dyDescent="0.25">
      <c r="A307" s="14">
        <v>42033</v>
      </c>
      <c r="B307" s="9">
        <v>40.605099000000003</v>
      </c>
      <c r="C307" s="6">
        <f t="shared" si="12"/>
        <v>1.9907731542352463E-2</v>
      </c>
      <c r="D307" s="6">
        <f t="shared" si="14"/>
        <v>3.9057925097632019E-4</v>
      </c>
      <c r="E307" s="6">
        <f t="shared" si="13"/>
        <v>6.8331873191862691</v>
      </c>
    </row>
    <row r="308" spans="1:5" x14ac:dyDescent="0.25">
      <c r="A308" s="14">
        <v>42034</v>
      </c>
      <c r="B308" s="9">
        <v>39.048943999999999</v>
      </c>
      <c r="C308" s="6">
        <f t="shared" si="12"/>
        <v>-3.8324127716078314E-2</v>
      </c>
      <c r="D308" s="6">
        <f t="shared" si="14"/>
        <v>3.9071892440011762E-4</v>
      </c>
      <c r="E308" s="6">
        <f t="shared" si="13"/>
        <v>4.0884547354659837</v>
      </c>
    </row>
    <row r="309" spans="1:5" x14ac:dyDescent="0.25">
      <c r="A309" s="14">
        <v>42037</v>
      </c>
      <c r="B309" s="9">
        <v>39.899512000000001</v>
      </c>
      <c r="C309" s="6">
        <f t="shared" si="12"/>
        <v>2.1782099920551058E-2</v>
      </c>
      <c r="D309" s="6">
        <f t="shared" si="14"/>
        <v>4.1695750372887971E-4</v>
      </c>
      <c r="E309" s="6">
        <f t="shared" si="13"/>
        <v>6.6446168171726168</v>
      </c>
    </row>
    <row r="310" spans="1:5" x14ac:dyDescent="0.25">
      <c r="A310" s="14">
        <v>42038</v>
      </c>
      <c r="B310" s="9">
        <v>40.20881</v>
      </c>
      <c r="C310" s="6">
        <f t="shared" si="12"/>
        <v>7.7519243844385438E-3</v>
      </c>
      <c r="D310" s="6">
        <f t="shared" si="14"/>
        <v>4.1835708889811712E-4</v>
      </c>
      <c r="E310" s="6">
        <f t="shared" si="13"/>
        <v>7.6355363592171015</v>
      </c>
    </row>
    <row r="311" spans="1:5" x14ac:dyDescent="0.25">
      <c r="A311" s="14">
        <v>42039</v>
      </c>
      <c r="B311" s="9">
        <v>40.440786000000003</v>
      </c>
      <c r="C311" s="6">
        <f t="shared" si="12"/>
        <v>5.7692829009364632E-3</v>
      </c>
      <c r="D311" s="6">
        <f t="shared" si="14"/>
        <v>4.0963706548326217E-4</v>
      </c>
      <c r="E311" s="6">
        <f t="shared" si="13"/>
        <v>7.7189850572838568</v>
      </c>
    </row>
    <row r="312" spans="1:5" x14ac:dyDescent="0.25">
      <c r="A312" s="14">
        <v>42040</v>
      </c>
      <c r="B312" s="9">
        <v>41.030386999999997</v>
      </c>
      <c r="C312" s="6">
        <f t="shared" si="12"/>
        <v>1.4579365495022641E-2</v>
      </c>
      <c r="D312" s="6">
        <f t="shared" si="14"/>
        <v>4.0047679497018021E-4</v>
      </c>
      <c r="E312" s="6">
        <f t="shared" si="13"/>
        <v>7.2920926494200478</v>
      </c>
    </row>
    <row r="313" spans="1:5" x14ac:dyDescent="0.25">
      <c r="A313" s="14">
        <v>42041</v>
      </c>
      <c r="B313" s="9">
        <v>40.991723999999998</v>
      </c>
      <c r="C313" s="6">
        <f t="shared" si="12"/>
        <v>-9.4230161660429073E-4</v>
      </c>
      <c r="D313" s="6">
        <f t="shared" si="14"/>
        <v>3.959029228644087E-4</v>
      </c>
      <c r="E313" s="6">
        <f t="shared" si="13"/>
        <v>7.8320987178585932</v>
      </c>
    </row>
    <row r="314" spans="1:5" x14ac:dyDescent="0.25">
      <c r="A314" s="14">
        <v>42044</v>
      </c>
      <c r="B314" s="9">
        <v>40.943396999999997</v>
      </c>
      <c r="C314" s="6">
        <f t="shared" si="12"/>
        <v>-1.1789452914934843E-3</v>
      </c>
      <c r="D314" s="6">
        <f t="shared" si="14"/>
        <v>3.8628841321184174E-4</v>
      </c>
      <c r="E314" s="6">
        <f t="shared" si="13"/>
        <v>7.8553281631844625</v>
      </c>
    </row>
    <row r="315" spans="1:5" x14ac:dyDescent="0.25">
      <c r="A315" s="14">
        <v>42045</v>
      </c>
      <c r="B315" s="9">
        <v>41.175367999999999</v>
      </c>
      <c r="C315" s="6">
        <f t="shared" si="12"/>
        <v>5.6656510450269065E-3</v>
      </c>
      <c r="D315" s="6">
        <f t="shared" si="14"/>
        <v>3.7692013493406689E-4</v>
      </c>
      <c r="E315" s="6">
        <f t="shared" si="13"/>
        <v>7.7983143631530334</v>
      </c>
    </row>
    <row r="316" spans="1:5" x14ac:dyDescent="0.25">
      <c r="A316" s="14">
        <v>42046</v>
      </c>
      <c r="B316" s="9">
        <v>40.962727999999998</v>
      </c>
      <c r="C316" s="6">
        <f t="shared" si="12"/>
        <v>-5.1642525696431029E-3</v>
      </c>
      <c r="D316" s="6">
        <f t="shared" si="14"/>
        <v>3.6852733865021589E-4</v>
      </c>
      <c r="E316" s="6">
        <f t="shared" si="13"/>
        <v>7.8336278821507577</v>
      </c>
    </row>
    <row r="317" spans="1:5" x14ac:dyDescent="0.25">
      <c r="A317" s="14">
        <v>42047</v>
      </c>
      <c r="B317" s="9">
        <v>41.648983000000001</v>
      </c>
      <c r="C317" s="6">
        <f t="shared" si="12"/>
        <v>1.6753156674526235E-2</v>
      </c>
      <c r="D317" s="6">
        <f t="shared" si="14"/>
        <v>3.6020665329885567E-4</v>
      </c>
      <c r="E317" s="6">
        <f t="shared" si="13"/>
        <v>7.1496458846999582</v>
      </c>
    </row>
    <row r="318" spans="1:5" x14ac:dyDescent="0.25">
      <c r="A318" s="14">
        <v>42048</v>
      </c>
      <c r="B318" s="9">
        <v>42.402898</v>
      </c>
      <c r="C318" s="6">
        <f t="shared" si="12"/>
        <v>1.8101642481882431E-2</v>
      </c>
      <c r="D318" s="6">
        <f t="shared" si="14"/>
        <v>3.5827072002469573E-4</v>
      </c>
      <c r="E318" s="6">
        <f t="shared" si="13"/>
        <v>7.0196354445887774</v>
      </c>
    </row>
    <row r="319" spans="1:5" x14ac:dyDescent="0.25">
      <c r="A319" s="14">
        <v>42052</v>
      </c>
      <c r="B319" s="9">
        <v>42.422369000000003</v>
      </c>
      <c r="C319" s="6">
        <f t="shared" si="12"/>
        <v>4.5919031288858846E-4</v>
      </c>
      <c r="D319" s="6">
        <f t="shared" si="14"/>
        <v>3.5752589739331903E-4</v>
      </c>
      <c r="E319" s="6">
        <f t="shared" si="13"/>
        <v>7.9357129946400873</v>
      </c>
    </row>
    <row r="320" spans="1:5" x14ac:dyDescent="0.25">
      <c r="A320" s="14">
        <v>42053</v>
      </c>
      <c r="B320" s="9">
        <v>42.373694</v>
      </c>
      <c r="C320" s="6">
        <f t="shared" si="12"/>
        <v>-1.1473899536351426E-3</v>
      </c>
      <c r="D320" s="6">
        <f t="shared" si="14"/>
        <v>3.4882898968265161E-4</v>
      </c>
      <c r="E320" s="6">
        <f t="shared" si="13"/>
        <v>7.9571546905431676</v>
      </c>
    </row>
    <row r="321" spans="1:5" x14ac:dyDescent="0.25">
      <c r="A321" s="14">
        <v>42054</v>
      </c>
      <c r="B321" s="9">
        <v>42.344492000000002</v>
      </c>
      <c r="C321" s="6">
        <f t="shared" si="12"/>
        <v>-6.891539831292016E-4</v>
      </c>
      <c r="D321" s="6">
        <f t="shared" si="14"/>
        <v>3.403706723252546E-4</v>
      </c>
      <c r="E321" s="6">
        <f t="shared" si="13"/>
        <v>7.9840799803121412</v>
      </c>
    </row>
    <row r="322" spans="1:5" x14ac:dyDescent="0.25">
      <c r="A322" s="14">
        <v>42055</v>
      </c>
      <c r="B322" s="9">
        <v>42.694929999999999</v>
      </c>
      <c r="C322" s="6">
        <f t="shared" si="12"/>
        <v>8.2758815479471778E-3</v>
      </c>
      <c r="D322" s="6">
        <f t="shared" si="14"/>
        <v>3.3209774359361263E-4</v>
      </c>
      <c r="E322" s="6">
        <f t="shared" si="13"/>
        <v>7.8038461118103468</v>
      </c>
    </row>
    <row r="323" spans="1:5" x14ac:dyDescent="0.25">
      <c r="A323" s="14">
        <v>42058</v>
      </c>
      <c r="B323" s="9">
        <v>42.977226999999999</v>
      </c>
      <c r="C323" s="6">
        <f t="shared" si="12"/>
        <v>6.6119560331870742E-3</v>
      </c>
      <c r="D323" s="6">
        <f t="shared" si="14"/>
        <v>3.2568163993900833E-4</v>
      </c>
      <c r="E323" s="6">
        <f t="shared" si="13"/>
        <v>7.8953549492312796</v>
      </c>
    </row>
    <row r="324" spans="1:5" x14ac:dyDescent="0.25">
      <c r="A324" s="14">
        <v>42059</v>
      </c>
      <c r="B324" s="9">
        <v>42.918819999999997</v>
      </c>
      <c r="C324" s="6">
        <f t="shared" ref="C324:C387" si="15">(B324-B323)/B323</f>
        <v>-1.3590220699907544E-3</v>
      </c>
      <c r="D324" s="6">
        <f t="shared" si="14"/>
        <v>3.1881875482679163E-4</v>
      </c>
      <c r="E324" s="6">
        <f t="shared" si="13"/>
        <v>8.0450947082447399</v>
      </c>
    </row>
    <row r="325" spans="1:5" x14ac:dyDescent="0.25">
      <c r="A325" s="14">
        <v>42060</v>
      </c>
      <c r="B325" s="9">
        <v>42.821477000000002</v>
      </c>
      <c r="C325" s="6">
        <f t="shared" si="15"/>
        <v>-2.2680726077742835E-3</v>
      </c>
      <c r="D325" s="6">
        <f t="shared" si="14"/>
        <v>3.1110378542857864E-4</v>
      </c>
      <c r="E325" s="6">
        <f t="shared" ref="E325:E388" si="16">-LN(D325)-C325*C325/D325</f>
        <v>8.0588488182619464</v>
      </c>
    </row>
    <row r="326" spans="1:5" x14ac:dyDescent="0.25">
      <c r="A326" s="14">
        <v>42061</v>
      </c>
      <c r="B326" s="9">
        <v>42.889617999999999</v>
      </c>
      <c r="C326" s="6">
        <f t="shared" si="15"/>
        <v>1.59128093596578E-3</v>
      </c>
      <c r="D326" s="6">
        <f t="shared" ref="D326:D389" si="17">$H$1*D325+(1-$H$1)*C325*C325</f>
        <v>3.0365684820742299E-4</v>
      </c>
      <c r="E326" s="6">
        <f t="shared" si="16"/>
        <v>8.0912733469310627</v>
      </c>
    </row>
    <row r="327" spans="1:5" x14ac:dyDescent="0.25">
      <c r="A327" s="14">
        <v>42062</v>
      </c>
      <c r="B327" s="9">
        <v>42.685192999999998</v>
      </c>
      <c r="C327" s="6">
        <f t="shared" si="15"/>
        <v>-4.7663049831779929E-3</v>
      </c>
      <c r="D327" s="6">
        <f t="shared" si="17"/>
        <v>2.963275919856636E-4</v>
      </c>
      <c r="E327" s="6">
        <f t="shared" si="16"/>
        <v>8.0473809701371053</v>
      </c>
    </row>
    <row r="328" spans="1:5" x14ac:dyDescent="0.25">
      <c r="A328" s="14">
        <v>42065</v>
      </c>
      <c r="B328" s="9">
        <v>42.714399</v>
      </c>
      <c r="C328" s="6">
        <f t="shared" si="15"/>
        <v>6.8421852983075566E-4</v>
      </c>
      <c r="D328" s="6">
        <f t="shared" si="17"/>
        <v>2.8966803383091152E-4</v>
      </c>
      <c r="E328" s="6">
        <f t="shared" si="16"/>
        <v>8.1451588239630723</v>
      </c>
    </row>
    <row r="329" spans="1:5" x14ac:dyDescent="0.25">
      <c r="A329" s="14">
        <v>42066</v>
      </c>
      <c r="B329" s="9">
        <v>42.130335000000002</v>
      </c>
      <c r="C329" s="6">
        <f t="shared" si="15"/>
        <v>-1.36737028653967E-2</v>
      </c>
      <c r="D329" s="6">
        <f t="shared" si="17"/>
        <v>2.8262902241805559E-4</v>
      </c>
      <c r="E329" s="6">
        <f t="shared" si="16"/>
        <v>7.5098362918375905</v>
      </c>
    </row>
    <row r="330" spans="1:5" x14ac:dyDescent="0.25">
      <c r="A330" s="14">
        <v>42067</v>
      </c>
      <c r="B330" s="9">
        <v>41.916181000000002</v>
      </c>
      <c r="C330" s="6">
        <f t="shared" si="15"/>
        <v>-5.0831307180443878E-3</v>
      </c>
      <c r="D330" s="6">
        <f t="shared" si="17"/>
        <v>2.8030072305276711E-4</v>
      </c>
      <c r="E330" s="6">
        <f t="shared" si="16"/>
        <v>8.0874671732958294</v>
      </c>
    </row>
    <row r="331" spans="1:5" x14ac:dyDescent="0.25">
      <c r="A331" s="14">
        <v>42068</v>
      </c>
      <c r="B331" s="9">
        <v>41.964852</v>
      </c>
      <c r="C331" s="6">
        <f t="shared" si="15"/>
        <v>1.161150630588192E-3</v>
      </c>
      <c r="D331" s="6">
        <f t="shared" si="17"/>
        <v>2.7410720566556498E-4</v>
      </c>
      <c r="E331" s="6">
        <f t="shared" si="16"/>
        <v>8.1970724947695626</v>
      </c>
    </row>
    <row r="332" spans="1:5" x14ac:dyDescent="0.25">
      <c r="A332" s="14">
        <v>42069</v>
      </c>
      <c r="B332" s="9">
        <v>41.234774999999999</v>
      </c>
      <c r="C332" s="6">
        <f t="shared" si="15"/>
        <v>-1.7397344806553861E-2</v>
      </c>
      <c r="D332" s="6">
        <f t="shared" si="17"/>
        <v>2.674683603682992E-4</v>
      </c>
      <c r="E332" s="6">
        <f t="shared" si="16"/>
        <v>7.0949077457559637</v>
      </c>
    </row>
    <row r="333" spans="1:5" x14ac:dyDescent="0.25">
      <c r="A333" s="14">
        <v>42072</v>
      </c>
      <c r="B333" s="9">
        <v>41.711756999999999</v>
      </c>
      <c r="C333" s="6">
        <f t="shared" si="15"/>
        <v>1.1567469447814366E-2</v>
      </c>
      <c r="D333" s="6">
        <f t="shared" si="17"/>
        <v>2.6832509618355404E-4</v>
      </c>
      <c r="E333" s="6">
        <f t="shared" si="16"/>
        <v>7.7246387563315748</v>
      </c>
    </row>
    <row r="334" spans="1:5" x14ac:dyDescent="0.25">
      <c r="A334" s="14">
        <v>42073</v>
      </c>
      <c r="B334" s="9">
        <v>40.913539</v>
      </c>
      <c r="C334" s="6">
        <f t="shared" si="15"/>
        <v>-1.9136523067105483E-2</v>
      </c>
      <c r="D334" s="6">
        <f t="shared" si="17"/>
        <v>2.6505096274516827E-4</v>
      </c>
      <c r="E334" s="6">
        <f t="shared" si="16"/>
        <v>6.8539427678759157</v>
      </c>
    </row>
    <row r="335" spans="1:5" x14ac:dyDescent="0.25">
      <c r="A335" s="14">
        <v>42074</v>
      </c>
      <c r="B335" s="9">
        <v>40.864868000000001</v>
      </c>
      <c r="C335" s="6">
        <f t="shared" si="15"/>
        <v>-1.1896062083507075E-3</v>
      </c>
      <c r="D335" s="6">
        <f t="shared" si="17"/>
        <v>2.675130491414499E-4</v>
      </c>
      <c r="E335" s="6">
        <f t="shared" si="16"/>
        <v>8.2210521403263588</v>
      </c>
    </row>
    <row r="336" spans="1:5" x14ac:dyDescent="0.25">
      <c r="A336" s="14">
        <v>42075</v>
      </c>
      <c r="B336" s="9">
        <v>39.930370000000003</v>
      </c>
      <c r="C336" s="6">
        <f t="shared" si="15"/>
        <v>-2.2868004859332908E-2</v>
      </c>
      <c r="D336" s="6">
        <f t="shared" si="17"/>
        <v>2.6103633115137956E-4</v>
      </c>
      <c r="E336" s="6">
        <f t="shared" si="16"/>
        <v>6.2475066599734035</v>
      </c>
    </row>
    <row r="337" spans="1:5" x14ac:dyDescent="0.25">
      <c r="A337" s="14">
        <v>42076</v>
      </c>
      <c r="B337" s="9">
        <v>40.280807000000003</v>
      </c>
      <c r="C337" s="6">
        <f t="shared" si="15"/>
        <v>8.7762021739342614E-3</v>
      </c>
      <c r="D337" s="6">
        <f t="shared" si="17"/>
        <v>2.6741110096635464E-4</v>
      </c>
      <c r="E337" s="6">
        <f t="shared" si="16"/>
        <v>7.9386959779964732</v>
      </c>
    </row>
    <row r="338" spans="1:5" x14ac:dyDescent="0.25">
      <c r="A338" s="14">
        <v>42079</v>
      </c>
      <c r="B338" s="9">
        <v>40.456026000000001</v>
      </c>
      <c r="C338" s="6">
        <f t="shared" si="15"/>
        <v>4.3499376762734287E-3</v>
      </c>
      <c r="D338" s="6">
        <f t="shared" si="17"/>
        <v>2.6277709835699454E-4</v>
      </c>
      <c r="E338" s="6">
        <f t="shared" si="16"/>
        <v>8.1721967833792899</v>
      </c>
    </row>
    <row r="339" spans="1:5" x14ac:dyDescent="0.25">
      <c r="A339" s="14">
        <v>42080</v>
      </c>
      <c r="B339" s="9">
        <v>40.592306999999998</v>
      </c>
      <c r="C339" s="6">
        <f t="shared" si="15"/>
        <v>3.3686205362829448E-3</v>
      </c>
      <c r="D339" s="6">
        <f t="shared" si="17"/>
        <v>2.5684176005577863E-4</v>
      </c>
      <c r="E339" s="6">
        <f t="shared" si="16"/>
        <v>8.2228690766298733</v>
      </c>
    </row>
    <row r="340" spans="1:5" x14ac:dyDescent="0.25">
      <c r="A340" s="14">
        <v>42081</v>
      </c>
      <c r="B340" s="9">
        <v>41.371054999999998</v>
      </c>
      <c r="C340" s="6">
        <f t="shared" si="15"/>
        <v>1.9184620376466906E-2</v>
      </c>
      <c r="D340" s="6">
        <f t="shared" si="17"/>
        <v>2.508665287693879E-4</v>
      </c>
      <c r="E340" s="6">
        <f t="shared" si="16"/>
        <v>6.8234760662562577</v>
      </c>
    </row>
    <row r="341" spans="1:5" x14ac:dyDescent="0.25">
      <c r="A341" s="14">
        <v>42082</v>
      </c>
      <c r="B341" s="9">
        <v>41.166634000000002</v>
      </c>
      <c r="C341" s="6">
        <f t="shared" si="15"/>
        <v>-4.9411599486645051E-3</v>
      </c>
      <c r="D341" s="6">
        <f t="shared" si="17"/>
        <v>2.537187201130902E-4</v>
      </c>
      <c r="E341" s="6">
        <f t="shared" si="16"/>
        <v>8.1830554518410246</v>
      </c>
    </row>
    <row r="342" spans="1:5" x14ac:dyDescent="0.25">
      <c r="A342" s="14">
        <v>42083</v>
      </c>
      <c r="B342" s="9">
        <v>41.740962000000003</v>
      </c>
      <c r="C342" s="6">
        <f t="shared" si="15"/>
        <v>1.3951298520058775E-2</v>
      </c>
      <c r="D342" s="6">
        <f t="shared" si="17"/>
        <v>2.48137559168212E-4</v>
      </c>
      <c r="E342" s="6">
        <f t="shared" si="16"/>
        <v>7.5171287867106251</v>
      </c>
    </row>
    <row r="343" spans="1:5" x14ac:dyDescent="0.25">
      <c r="A343" s="14">
        <v>42086</v>
      </c>
      <c r="B343" s="9">
        <v>41.721493000000002</v>
      </c>
      <c r="C343" s="6">
        <f t="shared" si="15"/>
        <v>-4.6642432438430252E-4</v>
      </c>
      <c r="D343" s="6">
        <f t="shared" si="17"/>
        <v>2.4683541869767889E-4</v>
      </c>
      <c r="E343" s="6">
        <f t="shared" si="16"/>
        <v>8.3059074013055554</v>
      </c>
    </row>
    <row r="344" spans="1:5" x14ac:dyDescent="0.25">
      <c r="A344" s="14">
        <v>42087</v>
      </c>
      <c r="B344" s="9">
        <v>41.760430999999997</v>
      </c>
      <c r="C344" s="6">
        <f t="shared" si="15"/>
        <v>9.3328395510665417E-4</v>
      </c>
      <c r="D344" s="6">
        <f t="shared" si="17"/>
        <v>2.4083283671957756E-4</v>
      </c>
      <c r="E344" s="6">
        <f t="shared" si="16"/>
        <v>8.3277907936103954</v>
      </c>
    </row>
    <row r="345" spans="1:5" x14ac:dyDescent="0.25">
      <c r="A345" s="14">
        <v>42088</v>
      </c>
      <c r="B345" s="9">
        <v>40.35868</v>
      </c>
      <c r="C345" s="6">
        <f t="shared" si="15"/>
        <v>-3.3566487855453346E-2</v>
      </c>
      <c r="D345" s="6">
        <f t="shared" si="17"/>
        <v>2.3499226036525082E-4</v>
      </c>
      <c r="E345" s="6">
        <f t="shared" si="16"/>
        <v>3.5612932304499347</v>
      </c>
    </row>
    <row r="346" spans="1:5" x14ac:dyDescent="0.25">
      <c r="A346" s="14">
        <v>42089</v>
      </c>
      <c r="B346" s="9">
        <v>40.115321000000002</v>
      </c>
      <c r="C346" s="6">
        <f t="shared" si="15"/>
        <v>-6.0299048432703476E-3</v>
      </c>
      <c r="D346" s="6">
        <f t="shared" si="17"/>
        <v>2.5669629802061708E-4</v>
      </c>
      <c r="E346" s="6">
        <f t="shared" si="16"/>
        <v>8.1259718710230437</v>
      </c>
    </row>
    <row r="347" spans="1:5" x14ac:dyDescent="0.25">
      <c r="A347" s="14">
        <v>42090</v>
      </c>
      <c r="B347" s="9">
        <v>39.881698</v>
      </c>
      <c r="C347" s="6">
        <f t="shared" si="15"/>
        <v>-5.8237848825889102E-3</v>
      </c>
      <c r="D347" s="6">
        <f t="shared" si="17"/>
        <v>2.5133339307953947E-4</v>
      </c>
      <c r="E347" s="6">
        <f t="shared" si="16"/>
        <v>8.1537841044506187</v>
      </c>
    </row>
    <row r="348" spans="1:5" x14ac:dyDescent="0.25">
      <c r="A348" s="14">
        <v>42093</v>
      </c>
      <c r="B348" s="9">
        <v>39.871962000000003</v>
      </c>
      <c r="C348" s="6">
        <f t="shared" si="15"/>
        <v>-2.4412200302997722E-4</v>
      </c>
      <c r="D348" s="6">
        <f t="shared" si="17"/>
        <v>2.4604155061214752E-4</v>
      </c>
      <c r="E348" s="6">
        <f t="shared" si="16"/>
        <v>8.3097679139360903</v>
      </c>
    </row>
    <row r="349" spans="1:5" x14ac:dyDescent="0.25">
      <c r="A349" s="14">
        <v>42094</v>
      </c>
      <c r="B349" s="9">
        <v>39.579931999999999</v>
      </c>
      <c r="C349" s="6">
        <f t="shared" si="15"/>
        <v>-7.3241943800007626E-3</v>
      </c>
      <c r="D349" s="6">
        <f t="shared" si="17"/>
        <v>2.4005444648194762E-4</v>
      </c>
      <c r="E349" s="6">
        <f t="shared" si="16"/>
        <v>8.1111795649258056</v>
      </c>
    </row>
    <row r="350" spans="1:5" x14ac:dyDescent="0.25">
      <c r="A350" s="14">
        <v>42095</v>
      </c>
      <c r="B350" s="9">
        <v>39.638339000000002</v>
      </c>
      <c r="C350" s="6">
        <f t="shared" si="15"/>
        <v>1.4756720653285242E-3</v>
      </c>
      <c r="D350" s="6">
        <f t="shared" si="17"/>
        <v>2.3551728516213243E-4</v>
      </c>
      <c r="E350" s="6">
        <f t="shared" si="16"/>
        <v>8.3444801848369661</v>
      </c>
    </row>
    <row r="351" spans="1:5" x14ac:dyDescent="0.25">
      <c r="A351" s="14">
        <v>42096</v>
      </c>
      <c r="B351" s="9">
        <v>39.219760999999998</v>
      </c>
      <c r="C351" s="6">
        <f t="shared" si="15"/>
        <v>-1.0559927851669154E-2</v>
      </c>
      <c r="D351" s="6">
        <f t="shared" si="17"/>
        <v>2.2983788910939515E-4</v>
      </c>
      <c r="E351" s="6">
        <f t="shared" si="16"/>
        <v>7.8929592461130174</v>
      </c>
    </row>
    <row r="352" spans="1:5" x14ac:dyDescent="0.25">
      <c r="A352" s="14">
        <v>42100</v>
      </c>
      <c r="B352" s="9">
        <v>40.446289999999998</v>
      </c>
      <c r="C352" s="6">
        <f t="shared" si="15"/>
        <v>3.1273240038357179E-2</v>
      </c>
      <c r="D352" s="6">
        <f t="shared" si="17"/>
        <v>2.2695788531882201E-4</v>
      </c>
      <c r="E352" s="6">
        <f t="shared" si="16"/>
        <v>4.081508090735821</v>
      </c>
    </row>
    <row r="353" spans="1:5" x14ac:dyDescent="0.25">
      <c r="A353" s="14">
        <v>42101</v>
      </c>
      <c r="B353" s="9">
        <v>40.426820999999997</v>
      </c>
      <c r="C353" s="6">
        <f t="shared" si="15"/>
        <v>-4.8135440852550008E-4</v>
      </c>
      <c r="D353" s="6">
        <f t="shared" si="17"/>
        <v>2.4523833357452878E-4</v>
      </c>
      <c r="E353" s="6">
        <f t="shared" si="16"/>
        <v>8.3123352265478552</v>
      </c>
    </row>
    <row r="354" spans="1:5" x14ac:dyDescent="0.25">
      <c r="A354" s="14">
        <v>42102</v>
      </c>
      <c r="B354" s="9">
        <v>40.319741999999998</v>
      </c>
      <c r="C354" s="6">
        <f t="shared" si="15"/>
        <v>-2.6487118539446578E-3</v>
      </c>
      <c r="D354" s="6">
        <f t="shared" si="17"/>
        <v>2.3927496843633832E-4</v>
      </c>
      <c r="E354" s="6">
        <f t="shared" si="16"/>
        <v>8.30857661841317</v>
      </c>
    </row>
    <row r="355" spans="1:5" x14ac:dyDescent="0.25">
      <c r="A355" s="14">
        <v>42103</v>
      </c>
      <c r="B355" s="9">
        <v>40.378149000000001</v>
      </c>
      <c r="C355" s="6">
        <f t="shared" si="15"/>
        <v>1.4485955788110585E-3</v>
      </c>
      <c r="D355" s="6">
        <f t="shared" si="17"/>
        <v>2.3362186848535188E-4</v>
      </c>
      <c r="E355" s="6">
        <f t="shared" si="16"/>
        <v>8.3528245356638475</v>
      </c>
    </row>
    <row r="356" spans="1:5" x14ac:dyDescent="0.25">
      <c r="A356" s="14">
        <v>42104</v>
      </c>
      <c r="B356" s="9">
        <v>40.611775999999999</v>
      </c>
      <c r="C356" s="6">
        <f t="shared" si="15"/>
        <v>5.7859759742824885E-3</v>
      </c>
      <c r="D356" s="6">
        <f t="shared" si="17"/>
        <v>2.2798667894659004E-4</v>
      </c>
      <c r="E356" s="6">
        <f t="shared" si="16"/>
        <v>8.2393835579870238</v>
      </c>
    </row>
    <row r="357" spans="1:5" x14ac:dyDescent="0.25">
      <c r="A357" s="14">
        <v>42107</v>
      </c>
      <c r="B357" s="9">
        <v>40.650711000000001</v>
      </c>
      <c r="C357" s="6">
        <f t="shared" si="15"/>
        <v>9.5871207405463289E-4</v>
      </c>
      <c r="D357" s="6">
        <f t="shared" si="17"/>
        <v>2.2325240239881708E-4</v>
      </c>
      <c r="E357" s="6">
        <f t="shared" si="16"/>
        <v>8.4030905830624594</v>
      </c>
    </row>
    <row r="358" spans="1:5" x14ac:dyDescent="0.25">
      <c r="A358" s="14">
        <v>42108</v>
      </c>
      <c r="B358" s="9">
        <v>40.543635999999999</v>
      </c>
      <c r="C358" s="6">
        <f t="shared" si="15"/>
        <v>-2.6340252695703603E-3</v>
      </c>
      <c r="D358" s="6">
        <f t="shared" si="17"/>
        <v>2.178408978838793E-4</v>
      </c>
      <c r="E358" s="6">
        <f t="shared" si="16"/>
        <v>8.3998962464801785</v>
      </c>
    </row>
    <row r="359" spans="1:5" x14ac:dyDescent="0.25">
      <c r="A359" s="14">
        <v>42109</v>
      </c>
      <c r="B359" s="9">
        <v>41.137428999999997</v>
      </c>
      <c r="C359" s="6">
        <f t="shared" si="15"/>
        <v>1.4645775726676266E-2</v>
      </c>
      <c r="D359" s="6">
        <f t="shared" si="17"/>
        <v>2.1270760639056756E-4</v>
      </c>
      <c r="E359" s="6">
        <f t="shared" si="16"/>
        <v>7.4471714067538377</v>
      </c>
    </row>
    <row r="360" spans="1:5" x14ac:dyDescent="0.25">
      <c r="A360" s="14">
        <v>42110</v>
      </c>
      <c r="B360" s="9">
        <v>41.040087</v>
      </c>
      <c r="C360" s="6">
        <f t="shared" si="15"/>
        <v>-2.3662635795736677E-3</v>
      </c>
      <c r="D360" s="6">
        <f t="shared" si="17"/>
        <v>2.1275120204033456E-4</v>
      </c>
      <c r="E360" s="6">
        <f t="shared" si="16"/>
        <v>8.4290690597020443</v>
      </c>
    </row>
    <row r="361" spans="1:5" x14ac:dyDescent="0.25">
      <c r="A361" s="14">
        <v>42111</v>
      </c>
      <c r="B361" s="9">
        <v>40.514429999999997</v>
      </c>
      <c r="C361" s="6">
        <f t="shared" si="15"/>
        <v>-1.280837928048258E-2</v>
      </c>
      <c r="D361" s="6">
        <f t="shared" si="17"/>
        <v>2.0770920378981959E-4</v>
      </c>
      <c r="E361" s="6">
        <f t="shared" si="16"/>
        <v>7.6895433477073842</v>
      </c>
    </row>
    <row r="362" spans="1:5" x14ac:dyDescent="0.25">
      <c r="A362" s="14">
        <v>42114</v>
      </c>
      <c r="B362" s="9">
        <v>41.770164000000001</v>
      </c>
      <c r="C362" s="6">
        <f t="shared" si="15"/>
        <v>3.0994734468681999E-2</v>
      </c>
      <c r="D362" s="6">
        <f t="shared" si="17"/>
        <v>2.0664666739534309E-4</v>
      </c>
      <c r="E362" s="6">
        <f t="shared" si="16"/>
        <v>3.835629794894027</v>
      </c>
    </row>
    <row r="363" spans="1:5" x14ac:dyDescent="0.25">
      <c r="A363" s="14">
        <v>42115</v>
      </c>
      <c r="B363" s="9">
        <v>41.507336000000002</v>
      </c>
      <c r="C363" s="6">
        <f t="shared" si="15"/>
        <v>-6.2922424724020463E-3</v>
      </c>
      <c r="D363" s="6">
        <f t="shared" si="17"/>
        <v>2.249993857910517E-4</v>
      </c>
      <c r="E363" s="6">
        <f t="shared" si="16"/>
        <v>8.2234465593073836</v>
      </c>
    </row>
    <row r="364" spans="1:5" x14ac:dyDescent="0.25">
      <c r="A364" s="14">
        <v>42116</v>
      </c>
      <c r="B364" s="9">
        <v>41.848041000000002</v>
      </c>
      <c r="C364" s="6">
        <f t="shared" si="15"/>
        <v>8.2083080446309492E-3</v>
      </c>
      <c r="D364" s="6">
        <f t="shared" si="17"/>
        <v>2.2048665054977411E-4</v>
      </c>
      <c r="E364" s="6">
        <f t="shared" si="16"/>
        <v>8.114093360007832</v>
      </c>
    </row>
    <row r="365" spans="1:5" x14ac:dyDescent="0.25">
      <c r="A365" s="14">
        <v>42117</v>
      </c>
      <c r="B365" s="9">
        <v>42.188741999999998</v>
      </c>
      <c r="C365" s="6">
        <f t="shared" si="15"/>
        <v>8.1413846827380933E-3</v>
      </c>
      <c r="D365" s="6">
        <f t="shared" si="17"/>
        <v>2.1676000529050282E-4</v>
      </c>
      <c r="E365" s="6">
        <f t="shared" si="16"/>
        <v>8.1309339232238056</v>
      </c>
    </row>
    <row r="366" spans="1:5" x14ac:dyDescent="0.25">
      <c r="A366" s="14">
        <v>42118</v>
      </c>
      <c r="B366" s="9">
        <v>46.598408999999997</v>
      </c>
      <c r="C366" s="6">
        <f t="shared" si="15"/>
        <v>0.10452236286163734</v>
      </c>
      <c r="D366" s="6">
        <f t="shared" si="17"/>
        <v>2.1309743328878732E-4</v>
      </c>
      <c r="E366" s="6">
        <f t="shared" si="16"/>
        <v>-42.813512171840301</v>
      </c>
    </row>
    <row r="367" spans="1:5" x14ac:dyDescent="0.25">
      <c r="A367" s="14">
        <v>42121</v>
      </c>
      <c r="B367" s="9">
        <v>46.754157999999997</v>
      </c>
      <c r="C367" s="6">
        <f t="shared" si="15"/>
        <v>3.342367332755935E-3</v>
      </c>
      <c r="D367" s="6">
        <f t="shared" si="17"/>
        <v>4.7381909105702628E-4</v>
      </c>
      <c r="E367" s="6">
        <f t="shared" si="16"/>
        <v>7.6311075795740866</v>
      </c>
    </row>
    <row r="368" spans="1:5" x14ac:dyDescent="0.25">
      <c r="A368" s="14">
        <v>42122</v>
      </c>
      <c r="B368" s="9">
        <v>47.854143000000001</v>
      </c>
      <c r="C368" s="6">
        <f t="shared" si="15"/>
        <v>2.3526998390175347E-2</v>
      </c>
      <c r="D368" s="6">
        <f t="shared" si="17"/>
        <v>4.6255842852099051E-4</v>
      </c>
      <c r="E368" s="6">
        <f t="shared" si="16"/>
        <v>6.4820896016502196</v>
      </c>
    </row>
    <row r="369" spans="1:5" x14ac:dyDescent="0.25">
      <c r="A369" s="14">
        <v>42123</v>
      </c>
      <c r="B369" s="9">
        <v>47.756801000000003</v>
      </c>
      <c r="C369" s="6">
        <f t="shared" si="15"/>
        <v>-2.0341394474454929E-3</v>
      </c>
      <c r="D369" s="6">
        <f t="shared" si="17"/>
        <v>4.6477238898869473E-4</v>
      </c>
      <c r="E369" s="6">
        <f t="shared" si="16"/>
        <v>7.6650600708594139</v>
      </c>
    </row>
    <row r="370" spans="1:5" x14ac:dyDescent="0.25">
      <c r="A370" s="14">
        <v>42124</v>
      </c>
      <c r="B370" s="9">
        <v>47.347954999999999</v>
      </c>
      <c r="C370" s="6">
        <f t="shared" si="15"/>
        <v>-8.5610005578054538E-3</v>
      </c>
      <c r="D370" s="6">
        <f t="shared" si="17"/>
        <v>4.5356072222705067E-4</v>
      </c>
      <c r="E370" s="6">
        <f t="shared" si="16"/>
        <v>7.5367917236288129</v>
      </c>
    </row>
    <row r="371" spans="1:5" x14ac:dyDescent="0.25">
      <c r="A371" s="14">
        <v>42125</v>
      </c>
      <c r="B371" s="9">
        <v>47.367424999999997</v>
      </c>
      <c r="C371" s="6">
        <f t="shared" si="15"/>
        <v>4.1121100161555706E-4</v>
      </c>
      <c r="D371" s="6">
        <f t="shared" si="17"/>
        <v>4.4430510005263971E-4</v>
      </c>
      <c r="E371" s="6">
        <f t="shared" si="16"/>
        <v>7.7186184873196648</v>
      </c>
    </row>
    <row r="372" spans="1:5" x14ac:dyDescent="0.25">
      <c r="A372" s="14">
        <v>42128</v>
      </c>
      <c r="B372" s="9">
        <v>46.958582999999997</v>
      </c>
      <c r="C372" s="6">
        <f t="shared" si="15"/>
        <v>-8.6312903857450555E-3</v>
      </c>
      <c r="D372" s="6">
        <f t="shared" si="17"/>
        <v>4.3349500419564415E-4</v>
      </c>
      <c r="E372" s="6">
        <f t="shared" si="16"/>
        <v>7.5717732335911423</v>
      </c>
    </row>
    <row r="373" spans="1:5" x14ac:dyDescent="0.25">
      <c r="A373" s="14">
        <v>42129</v>
      </c>
      <c r="B373" s="9">
        <v>46.33558</v>
      </c>
      <c r="C373" s="6">
        <f t="shared" si="15"/>
        <v>-1.3267074093781688E-2</v>
      </c>
      <c r="D373" s="6">
        <f t="shared" si="17"/>
        <v>4.2475718674547959E-4</v>
      </c>
      <c r="E373" s="6">
        <f t="shared" si="16"/>
        <v>7.349602584752998</v>
      </c>
    </row>
    <row r="374" spans="1:5" x14ac:dyDescent="0.25">
      <c r="A374" s="14">
        <v>42130</v>
      </c>
      <c r="B374" s="9">
        <v>45.050643999999998</v>
      </c>
      <c r="C374" s="6">
        <f t="shared" si="15"/>
        <v>-2.7731086996213319E-2</v>
      </c>
      <c r="D374" s="6">
        <f t="shared" si="17"/>
        <v>4.1870290586749372E-4</v>
      </c>
      <c r="E374" s="6">
        <f t="shared" si="16"/>
        <v>5.9416929884258716</v>
      </c>
    </row>
    <row r="375" spans="1:5" x14ac:dyDescent="0.25">
      <c r="A375" s="14">
        <v>42131</v>
      </c>
      <c r="B375" s="9">
        <v>45.459490000000002</v>
      </c>
      <c r="C375" s="6">
        <f t="shared" si="15"/>
        <v>9.0752531750712389E-3</v>
      </c>
      <c r="D375" s="6">
        <f t="shared" si="17"/>
        <v>4.2722932043506834E-4</v>
      </c>
      <c r="E375" s="6">
        <f t="shared" si="16"/>
        <v>7.5654120921838537</v>
      </c>
    </row>
    <row r="376" spans="1:5" x14ac:dyDescent="0.25">
      <c r="A376" s="14">
        <v>42132</v>
      </c>
      <c r="B376" s="9">
        <v>46.481597000000001</v>
      </c>
      <c r="C376" s="6">
        <f t="shared" si="15"/>
        <v>2.2483908200465915E-2</v>
      </c>
      <c r="D376" s="6">
        <f t="shared" si="17"/>
        <v>4.1883534204773529E-4</v>
      </c>
      <c r="E376" s="6">
        <f t="shared" si="16"/>
        <v>6.5710521043786914</v>
      </c>
    </row>
    <row r="377" spans="1:5" x14ac:dyDescent="0.25">
      <c r="A377" s="14">
        <v>42135</v>
      </c>
      <c r="B377" s="9">
        <v>46.111690000000003</v>
      </c>
      <c r="C377" s="6">
        <f t="shared" si="15"/>
        <v>-7.9581387877012428E-3</v>
      </c>
      <c r="D377" s="6">
        <f t="shared" si="17"/>
        <v>4.2094536171280071E-4</v>
      </c>
      <c r="E377" s="6">
        <f t="shared" si="16"/>
        <v>7.6225557490846017</v>
      </c>
    </row>
    <row r="378" spans="1:5" x14ac:dyDescent="0.25">
      <c r="A378" s="14">
        <v>42136</v>
      </c>
      <c r="B378" s="9">
        <v>46.092221000000002</v>
      </c>
      <c r="C378" s="6">
        <f t="shared" si="15"/>
        <v>-4.2221397654262606E-4</v>
      </c>
      <c r="D378" s="6">
        <f t="shared" si="17"/>
        <v>4.1224119235098522E-4</v>
      </c>
      <c r="E378" s="6">
        <f t="shared" si="16"/>
        <v>7.793469533558989</v>
      </c>
    </row>
    <row r="379" spans="1:5" x14ac:dyDescent="0.25">
      <c r="A379" s="14">
        <v>42137</v>
      </c>
      <c r="B379" s="9">
        <v>46.364786000000002</v>
      </c>
      <c r="C379" s="6">
        <f t="shared" si="15"/>
        <v>5.9134707351160224E-3</v>
      </c>
      <c r="D379" s="6">
        <f t="shared" si="17"/>
        <v>4.0221174260622974E-4</v>
      </c>
      <c r="E379" s="6">
        <f t="shared" si="16"/>
        <v>7.7315897786790098</v>
      </c>
    </row>
    <row r="380" spans="1:5" x14ac:dyDescent="0.25">
      <c r="A380" s="14">
        <v>42138</v>
      </c>
      <c r="B380" s="9">
        <v>47.425832</v>
      </c>
      <c r="C380" s="6">
        <f t="shared" si="15"/>
        <v>2.2884738430583879E-2</v>
      </c>
      <c r="D380" s="6">
        <f t="shared" si="17"/>
        <v>3.9327320186874164E-4</v>
      </c>
      <c r="E380" s="6">
        <f t="shared" si="16"/>
        <v>6.5093331484570651</v>
      </c>
    </row>
    <row r="381" spans="1:5" x14ac:dyDescent="0.25">
      <c r="A381" s="14">
        <v>42139</v>
      </c>
      <c r="B381" s="9">
        <v>47.016987</v>
      </c>
      <c r="C381" s="6">
        <f t="shared" si="15"/>
        <v>-8.6207238283136384E-3</v>
      </c>
      <c r="D381" s="6">
        <f t="shared" si="17"/>
        <v>3.9644801277993372E-4</v>
      </c>
      <c r="E381" s="6">
        <f t="shared" si="16"/>
        <v>7.6455088320119406</v>
      </c>
    </row>
    <row r="382" spans="1:5" x14ac:dyDescent="0.25">
      <c r="A382" s="14">
        <v>42142</v>
      </c>
      <c r="B382" s="9">
        <v>46.734689000000003</v>
      </c>
      <c r="C382" s="6">
        <f t="shared" si="15"/>
        <v>-6.0041703650639561E-3</v>
      </c>
      <c r="D382" s="6">
        <f t="shared" si="17"/>
        <v>3.8860746756957091E-4</v>
      </c>
      <c r="E382" s="6">
        <f t="shared" si="16"/>
        <v>7.7601735142676178</v>
      </c>
    </row>
    <row r="383" spans="1:5" x14ac:dyDescent="0.25">
      <c r="A383" s="14">
        <v>42143</v>
      </c>
      <c r="B383" s="9">
        <v>46.617120999999997</v>
      </c>
      <c r="C383" s="6">
        <f t="shared" si="15"/>
        <v>-2.5156474241222757E-3</v>
      </c>
      <c r="D383" s="6">
        <f t="shared" si="17"/>
        <v>3.8002635884610414E-4</v>
      </c>
      <c r="E383" s="6">
        <f t="shared" si="16"/>
        <v>7.8586171974877725</v>
      </c>
    </row>
    <row r="384" spans="1:5" x14ac:dyDescent="0.25">
      <c r="A384" s="14">
        <v>42144</v>
      </c>
      <c r="B384" s="9">
        <v>46.617120999999997</v>
      </c>
      <c r="C384" s="6">
        <f t="shared" si="15"/>
        <v>0</v>
      </c>
      <c r="D384" s="6">
        <f t="shared" si="17"/>
        <v>3.7093069936330577E-4</v>
      </c>
      <c r="E384" s="6">
        <f t="shared" si="16"/>
        <v>7.8994953069740301</v>
      </c>
    </row>
    <row r="385" spans="1:5" x14ac:dyDescent="0.25">
      <c r="A385" s="14">
        <v>42145</v>
      </c>
      <c r="B385" s="9">
        <v>46.460355</v>
      </c>
      <c r="C385" s="6">
        <f t="shared" si="15"/>
        <v>-3.3628417336196616E-3</v>
      </c>
      <c r="D385" s="6">
        <f t="shared" si="17"/>
        <v>3.6190239189401907E-4</v>
      </c>
      <c r="E385" s="6">
        <f t="shared" si="16"/>
        <v>7.892888077326254</v>
      </c>
    </row>
    <row r="386" spans="1:5" x14ac:dyDescent="0.25">
      <c r="A386" s="14">
        <v>42146</v>
      </c>
      <c r="B386" s="9">
        <v>45.950882</v>
      </c>
      <c r="C386" s="6">
        <f t="shared" si="15"/>
        <v>-1.0965757795006083E-2</v>
      </c>
      <c r="D386" s="6">
        <f t="shared" si="17"/>
        <v>3.5336907930547302E-4</v>
      </c>
      <c r="E386" s="6">
        <f t="shared" si="16"/>
        <v>7.6077078363240895</v>
      </c>
    </row>
    <row r="387" spans="1:5" x14ac:dyDescent="0.25">
      <c r="A387" s="14">
        <v>42150</v>
      </c>
      <c r="B387" s="9">
        <v>45.647154</v>
      </c>
      <c r="C387" s="6">
        <f t="shared" si="15"/>
        <v>-6.6098404814079427E-3</v>
      </c>
      <c r="D387" s="6">
        <f t="shared" si="17"/>
        <v>3.4769500004106803E-4</v>
      </c>
      <c r="E387" s="6">
        <f t="shared" si="16"/>
        <v>7.8385288178574966</v>
      </c>
    </row>
    <row r="388" spans="1:5" x14ac:dyDescent="0.25">
      <c r="A388" s="14">
        <v>42151</v>
      </c>
      <c r="B388" s="9">
        <v>46.646512999999999</v>
      </c>
      <c r="C388" s="6">
        <f t="shared" ref="C388:C451" si="18">(B388-B387)/B387</f>
        <v>2.1893128320771067E-2</v>
      </c>
      <c r="D388" s="6">
        <f t="shared" si="17"/>
        <v>3.4029563758111291E-4</v>
      </c>
      <c r="E388" s="6">
        <f t="shared" si="16"/>
        <v>6.5771879728605027</v>
      </c>
    </row>
    <row r="389" spans="1:5" x14ac:dyDescent="0.25">
      <c r="A389" s="14">
        <v>42152</v>
      </c>
      <c r="B389" s="9">
        <v>46.489750999999998</v>
      </c>
      <c r="C389" s="6">
        <f t="shared" si="18"/>
        <v>-3.3606370534063398E-3</v>
      </c>
      <c r="D389" s="6">
        <f t="shared" si="17"/>
        <v>3.4367916984564281E-4</v>
      </c>
      <c r="E389" s="6">
        <f t="shared" ref="E389:E452" si="19">-LN(D389)-C389*C389/D389</f>
        <v>7.9429402826525841</v>
      </c>
    </row>
    <row r="390" spans="1:5" x14ac:dyDescent="0.25">
      <c r="A390" s="14">
        <v>42153</v>
      </c>
      <c r="B390" s="9">
        <v>45.911690999999998</v>
      </c>
      <c r="C390" s="6">
        <f t="shared" si="18"/>
        <v>-1.2434138440535005E-2</v>
      </c>
      <c r="D390" s="6">
        <f t="shared" ref="D390:D453" si="20">$H$1*D389+(1-$H$1)*C389*C389</f>
        <v>3.3558904253220379E-4</v>
      </c>
      <c r="E390" s="6">
        <f t="shared" si="19"/>
        <v>7.5389174925487081</v>
      </c>
    </row>
    <row r="391" spans="1:5" x14ac:dyDescent="0.25">
      <c r="A391" s="14">
        <v>42156</v>
      </c>
      <c r="B391" s="9">
        <v>46.274202000000002</v>
      </c>
      <c r="C391" s="6">
        <f t="shared" si="18"/>
        <v>7.895832022392836E-3</v>
      </c>
      <c r="D391" s="6">
        <f t="shared" si="20"/>
        <v>3.3118403017337627E-4</v>
      </c>
      <c r="E391" s="6">
        <f t="shared" si="19"/>
        <v>7.8245900697082273</v>
      </c>
    </row>
    <row r="392" spans="1:5" x14ac:dyDescent="0.25">
      <c r="A392" s="14">
        <v>42157</v>
      </c>
      <c r="B392" s="9">
        <v>45.970474000000003</v>
      </c>
      <c r="C392" s="6">
        <f t="shared" si="18"/>
        <v>-6.5636572187673711E-3</v>
      </c>
      <c r="D392" s="6">
        <f t="shared" si="20"/>
        <v>3.246405734520324E-4</v>
      </c>
      <c r="E392" s="6">
        <f t="shared" si="19"/>
        <v>7.9000863955488168</v>
      </c>
    </row>
    <row r="393" spans="1:5" x14ac:dyDescent="0.25">
      <c r="A393" s="14">
        <v>42158</v>
      </c>
      <c r="B393" s="9">
        <v>45.901890999999999</v>
      </c>
      <c r="C393" s="6">
        <f t="shared" si="18"/>
        <v>-1.4918923829239574E-3</v>
      </c>
      <c r="D393" s="6">
        <f t="shared" si="20"/>
        <v>3.1778753857849277E-4</v>
      </c>
      <c r="E393" s="6">
        <f t="shared" si="19"/>
        <v>8.0471236452883925</v>
      </c>
    </row>
    <row r="394" spans="1:5" x14ac:dyDescent="0.25">
      <c r="A394" s="14">
        <v>42159</v>
      </c>
      <c r="B394" s="9">
        <v>45.421809000000003</v>
      </c>
      <c r="C394" s="6">
        <f t="shared" si="18"/>
        <v>-1.0458871944948758E-2</v>
      </c>
      <c r="D394" s="6">
        <f t="shared" si="20"/>
        <v>3.1010688846784854E-4</v>
      </c>
      <c r="E394" s="6">
        <f t="shared" si="19"/>
        <v>7.7258506209450397</v>
      </c>
    </row>
    <row r="395" spans="1:5" x14ac:dyDescent="0.25">
      <c r="A395" s="14">
        <v>42160</v>
      </c>
      <c r="B395" s="9">
        <v>45.20626</v>
      </c>
      <c r="C395" s="6">
        <f t="shared" si="18"/>
        <v>-4.7454957155053613E-3</v>
      </c>
      <c r="D395" s="6">
        <f t="shared" si="20"/>
        <v>3.0522146965032454E-4</v>
      </c>
      <c r="E395" s="6">
        <f t="shared" si="19"/>
        <v>8.0206913109266829</v>
      </c>
    </row>
    <row r="396" spans="1:5" x14ac:dyDescent="0.25">
      <c r="A396" s="14">
        <v>42163</v>
      </c>
      <c r="B396" s="9">
        <v>44.804558</v>
      </c>
      <c r="C396" s="6">
        <f t="shared" si="18"/>
        <v>-8.8859817202307876E-3</v>
      </c>
      <c r="D396" s="6">
        <f t="shared" si="20"/>
        <v>2.9834062038175451E-4</v>
      </c>
      <c r="E396" s="6">
        <f t="shared" si="19"/>
        <v>7.8526085268274866</v>
      </c>
    </row>
    <row r="397" spans="1:5" x14ac:dyDescent="0.25">
      <c r="A397" s="14">
        <v>42164</v>
      </c>
      <c r="B397" s="9">
        <v>44.726177999999997</v>
      </c>
      <c r="C397" s="6">
        <f t="shared" si="18"/>
        <v>-1.749375588081971E-3</v>
      </c>
      <c r="D397" s="6">
        <f t="shared" si="20"/>
        <v>2.9300099862000626E-4</v>
      </c>
      <c r="E397" s="6">
        <f t="shared" si="19"/>
        <v>8.12488981537666</v>
      </c>
    </row>
    <row r="398" spans="1:5" x14ac:dyDescent="0.25">
      <c r="A398" s="14">
        <v>42165</v>
      </c>
      <c r="B398" s="9">
        <v>45.66675</v>
      </c>
      <c r="C398" s="6">
        <f t="shared" si="18"/>
        <v>2.1029563491877241E-2</v>
      </c>
      <c r="D398" s="6">
        <f t="shared" si="20"/>
        <v>2.8594395630849733E-4</v>
      </c>
      <c r="E398" s="6">
        <f t="shared" si="19"/>
        <v>6.61310906544524</v>
      </c>
    </row>
    <row r="399" spans="1:5" x14ac:dyDescent="0.25">
      <c r="A399" s="14">
        <v>42166</v>
      </c>
      <c r="B399" s="9">
        <v>45.500188000000001</v>
      </c>
      <c r="C399" s="6">
        <f t="shared" si="18"/>
        <v>-3.6473364099700325E-3</v>
      </c>
      <c r="D399" s="6">
        <f t="shared" si="20"/>
        <v>2.8974820243574372E-4</v>
      </c>
      <c r="E399" s="6">
        <f t="shared" si="19"/>
        <v>8.1005857846371789</v>
      </c>
    </row>
    <row r="400" spans="1:5" x14ac:dyDescent="0.25">
      <c r="A400" s="14">
        <v>42167</v>
      </c>
      <c r="B400" s="9">
        <v>45.039701999999998</v>
      </c>
      <c r="C400" s="6">
        <f t="shared" si="18"/>
        <v>-1.0120529611877715E-2</v>
      </c>
      <c r="D400" s="6">
        <f t="shared" si="20"/>
        <v>2.8301963636527419E-4</v>
      </c>
      <c r="E400" s="6">
        <f t="shared" si="19"/>
        <v>7.8080931695555735</v>
      </c>
    </row>
    <row r="401" spans="1:5" x14ac:dyDescent="0.25">
      <c r="A401" s="14">
        <v>42170</v>
      </c>
      <c r="B401" s="9">
        <v>44.559617000000003</v>
      </c>
      <c r="C401" s="6">
        <f t="shared" si="18"/>
        <v>-1.0659151341631777E-2</v>
      </c>
      <c r="D401" s="6">
        <f t="shared" si="20"/>
        <v>2.7862403679048016E-4</v>
      </c>
      <c r="E401" s="6">
        <f t="shared" si="19"/>
        <v>7.7778665140702223</v>
      </c>
    </row>
    <row r="402" spans="1:5" x14ac:dyDescent="0.25">
      <c r="A402" s="14">
        <v>42171</v>
      </c>
      <c r="B402" s="9">
        <v>44.902535999999998</v>
      </c>
      <c r="C402" s="6">
        <f t="shared" si="18"/>
        <v>7.6957349072366323E-3</v>
      </c>
      <c r="D402" s="6">
        <f t="shared" si="20"/>
        <v>2.746078427007969E-4</v>
      </c>
      <c r="E402" s="6">
        <f t="shared" si="19"/>
        <v>7.9844977342384622</v>
      </c>
    </row>
    <row r="403" spans="1:5" x14ac:dyDescent="0.25">
      <c r="A403" s="14">
        <v>42172</v>
      </c>
      <c r="B403" s="9">
        <v>45.039701999999998</v>
      </c>
      <c r="C403" s="6">
        <f t="shared" si="18"/>
        <v>3.0547495134796076E-3</v>
      </c>
      <c r="D403" s="6">
        <f t="shared" si="20"/>
        <v>2.6936549277454299E-4</v>
      </c>
      <c r="E403" s="6">
        <f t="shared" si="19"/>
        <v>8.184798889492539</v>
      </c>
    </row>
    <row r="404" spans="1:5" x14ac:dyDescent="0.25">
      <c r="A404" s="14">
        <v>42173</v>
      </c>
      <c r="B404" s="9">
        <v>45.774524</v>
      </c>
      <c r="C404" s="6">
        <f t="shared" si="18"/>
        <v>1.6314983611570105E-2</v>
      </c>
      <c r="D404" s="6">
        <f t="shared" si="20"/>
        <v>2.6303636743628769E-4</v>
      </c>
      <c r="E404" s="6">
        <f t="shared" si="19"/>
        <v>7.2312719125784684</v>
      </c>
    </row>
    <row r="405" spans="1:5" x14ac:dyDescent="0.25">
      <c r="A405" s="14">
        <v>42174</v>
      </c>
      <c r="B405" s="9">
        <v>45.167068999999998</v>
      </c>
      <c r="C405" s="6">
        <f t="shared" si="18"/>
        <v>-1.3270591300960369E-2</v>
      </c>
      <c r="D405" s="6">
        <f t="shared" si="20"/>
        <v>2.6311285033872941E-4</v>
      </c>
      <c r="E405" s="6">
        <f t="shared" si="19"/>
        <v>7.5736003059860293</v>
      </c>
    </row>
    <row r="406" spans="1:5" x14ac:dyDescent="0.25">
      <c r="A406" s="14">
        <v>42177</v>
      </c>
      <c r="B406" s="9">
        <v>45.294438999999997</v>
      </c>
      <c r="C406" s="6">
        <f t="shared" si="18"/>
        <v>2.8199748803713408E-3</v>
      </c>
      <c r="D406" s="6">
        <f t="shared" si="20"/>
        <v>2.6099520091410196E-4</v>
      </c>
      <c r="E406" s="6">
        <f t="shared" si="19"/>
        <v>8.2205395551658249</v>
      </c>
    </row>
    <row r="407" spans="1:5" x14ac:dyDescent="0.25">
      <c r="A407" s="14">
        <v>42178</v>
      </c>
      <c r="B407" s="9">
        <v>44.980915000000003</v>
      </c>
      <c r="C407" s="6">
        <f t="shared" si="18"/>
        <v>-6.9219093319600215E-3</v>
      </c>
      <c r="D407" s="6">
        <f t="shared" si="20"/>
        <v>2.5483623512199982E-4</v>
      </c>
      <c r="E407" s="6">
        <f t="shared" si="19"/>
        <v>8.0868752424748962</v>
      </c>
    </row>
    <row r="408" spans="1:5" x14ac:dyDescent="0.25">
      <c r="A408" s="14">
        <v>42179</v>
      </c>
      <c r="B408" s="9">
        <v>44.716379000000003</v>
      </c>
      <c r="C408" s="6">
        <f t="shared" si="18"/>
        <v>-5.8810720057606578E-3</v>
      </c>
      <c r="D408" s="6">
        <f t="shared" si="20"/>
        <v>2.4979980072043921E-4</v>
      </c>
      <c r="E408" s="6">
        <f t="shared" si="19"/>
        <v>8.1563918487862797</v>
      </c>
    </row>
    <row r="409" spans="1:5" x14ac:dyDescent="0.25">
      <c r="A409" s="14">
        <v>42180</v>
      </c>
      <c r="B409" s="9">
        <v>44.726177999999997</v>
      </c>
      <c r="C409" s="6">
        <f t="shared" si="18"/>
        <v>2.1913670603771149E-4</v>
      </c>
      <c r="D409" s="6">
        <f t="shared" si="20"/>
        <v>2.4456160590963379E-4</v>
      </c>
      <c r="E409" s="6">
        <f t="shared" si="19"/>
        <v>8.3158469588697308</v>
      </c>
    </row>
    <row r="410" spans="1:5" x14ac:dyDescent="0.25">
      <c r="A410" s="14">
        <v>42181</v>
      </c>
      <c r="B410" s="9">
        <v>44.344068</v>
      </c>
      <c r="C410" s="6">
        <f t="shared" si="18"/>
        <v>-8.5433188590359165E-3</v>
      </c>
      <c r="D410" s="6">
        <f t="shared" si="20"/>
        <v>2.386102413293754E-4</v>
      </c>
      <c r="E410" s="6">
        <f t="shared" si="19"/>
        <v>8.0347899212063965</v>
      </c>
    </row>
    <row r="411" spans="1:5" x14ac:dyDescent="0.25">
      <c r="A411" s="14">
        <v>42184</v>
      </c>
      <c r="B411" s="9">
        <v>43.472079000000001</v>
      </c>
      <c r="C411" s="6">
        <f t="shared" si="18"/>
        <v>-1.9664163423166302E-2</v>
      </c>
      <c r="D411" s="6">
        <f t="shared" si="20"/>
        <v>2.3457906828684943E-4</v>
      </c>
      <c r="E411" s="6">
        <f t="shared" si="19"/>
        <v>6.7093213146289559</v>
      </c>
    </row>
    <row r="412" spans="1:5" x14ac:dyDescent="0.25">
      <c r="A412" s="14">
        <v>42185</v>
      </c>
      <c r="B412" s="9">
        <v>43.256534000000002</v>
      </c>
      <c r="C412" s="6">
        <f t="shared" si="18"/>
        <v>-4.9582399774346832E-3</v>
      </c>
      <c r="D412" s="6">
        <f t="shared" si="20"/>
        <v>2.3828112872365046E-4</v>
      </c>
      <c r="E412" s="6">
        <f t="shared" si="19"/>
        <v>8.2388865160600471</v>
      </c>
    </row>
    <row r="413" spans="1:5" x14ac:dyDescent="0.25">
      <c r="A413" s="14">
        <v>42186</v>
      </c>
      <c r="B413" s="9">
        <v>43.550462000000003</v>
      </c>
      <c r="C413" s="6">
        <f t="shared" si="18"/>
        <v>6.794996566299118E-3</v>
      </c>
      <c r="D413" s="6">
        <f t="shared" si="20"/>
        <v>2.3307982807746247E-4</v>
      </c>
      <c r="E413" s="6">
        <f t="shared" si="19"/>
        <v>8.1660344254781734</v>
      </c>
    </row>
    <row r="414" spans="1:5" x14ac:dyDescent="0.25">
      <c r="A414" s="14">
        <v>42187</v>
      </c>
      <c r="B414" s="9">
        <v>43.501474999999999</v>
      </c>
      <c r="C414" s="6">
        <f t="shared" si="18"/>
        <v>-1.1248330729534829E-3</v>
      </c>
      <c r="D414" s="6">
        <f t="shared" si="20"/>
        <v>2.2853056445817861E-4</v>
      </c>
      <c r="E414" s="6">
        <f t="shared" si="19"/>
        <v>8.3783041391511599</v>
      </c>
    </row>
    <row r="415" spans="1:5" x14ac:dyDescent="0.25">
      <c r="A415" s="14">
        <v>42191</v>
      </c>
      <c r="B415" s="9">
        <v>43.491675000000001</v>
      </c>
      <c r="C415" s="6">
        <f t="shared" si="18"/>
        <v>-2.2527971752678448E-4</v>
      </c>
      <c r="D415" s="6">
        <f t="shared" si="20"/>
        <v>2.2299901599213853E-4</v>
      </c>
      <c r="E415" s="6">
        <f t="shared" si="19"/>
        <v>8.4081156153604759</v>
      </c>
    </row>
    <row r="416" spans="1:5" x14ac:dyDescent="0.25">
      <c r="A416" s="14">
        <v>42192</v>
      </c>
      <c r="B416" s="9">
        <v>43.403495999999997</v>
      </c>
      <c r="C416" s="6">
        <f t="shared" si="18"/>
        <v>-2.027491468194862E-3</v>
      </c>
      <c r="D416" s="6">
        <f t="shared" si="20"/>
        <v>2.1757254282615563E-4</v>
      </c>
      <c r="E416" s="6">
        <f t="shared" si="19"/>
        <v>8.4140846647136556</v>
      </c>
    </row>
    <row r="417" spans="1:5" x14ac:dyDescent="0.25">
      <c r="A417" s="14">
        <v>42193</v>
      </c>
      <c r="B417" s="9">
        <v>43.344712999999999</v>
      </c>
      <c r="C417" s="6">
        <f t="shared" si="18"/>
        <v>-1.3543379086329418E-3</v>
      </c>
      <c r="D417" s="6">
        <f t="shared" si="20"/>
        <v>2.123769659763352E-4</v>
      </c>
      <c r="E417" s="6">
        <f t="shared" si="19"/>
        <v>8.448511044324178</v>
      </c>
    </row>
    <row r="418" spans="1:5" x14ac:dyDescent="0.25">
      <c r="A418" s="14">
        <v>42194</v>
      </c>
      <c r="B418" s="9">
        <v>43.619045</v>
      </c>
      <c r="C418" s="6">
        <f t="shared" si="18"/>
        <v>6.3290763973913294E-3</v>
      </c>
      <c r="D418" s="6">
        <f t="shared" si="20"/>
        <v>2.0725243854166351E-4</v>
      </c>
      <c r="E418" s="6">
        <f t="shared" si="19"/>
        <v>8.288295619165309</v>
      </c>
    </row>
    <row r="419" spans="1:5" x14ac:dyDescent="0.25">
      <c r="A419" s="14">
        <v>42195</v>
      </c>
      <c r="B419" s="9">
        <v>43.707223999999997</v>
      </c>
      <c r="C419" s="6">
        <f t="shared" si="18"/>
        <v>2.0215710820811568E-3</v>
      </c>
      <c r="D419" s="6">
        <f t="shared" si="20"/>
        <v>2.0318297232891266E-4</v>
      </c>
      <c r="E419" s="6">
        <f t="shared" si="19"/>
        <v>8.4812900010009553</v>
      </c>
    </row>
    <row r="420" spans="1:5" x14ac:dyDescent="0.25">
      <c r="A420" s="14">
        <v>42198</v>
      </c>
      <c r="B420" s="9">
        <v>44.618403999999998</v>
      </c>
      <c r="C420" s="6">
        <f t="shared" si="18"/>
        <v>2.0847354661554386E-2</v>
      </c>
      <c r="D420" s="6">
        <f t="shared" si="20"/>
        <v>1.9833704850137483E-4</v>
      </c>
      <c r="E420" s="6">
        <f t="shared" si="19"/>
        <v>6.3342617576871696</v>
      </c>
    </row>
    <row r="421" spans="1:5" x14ac:dyDescent="0.25">
      <c r="A421" s="14">
        <v>42199</v>
      </c>
      <c r="B421" s="9">
        <v>44.696783000000003</v>
      </c>
      <c r="C421" s="6">
        <f t="shared" si="18"/>
        <v>1.7566518067299159E-3</v>
      </c>
      <c r="D421" s="6">
        <f t="shared" si="20"/>
        <v>2.0408789275908325E-4</v>
      </c>
      <c r="E421" s="6">
        <f t="shared" si="19"/>
        <v>8.4818397285574694</v>
      </c>
    </row>
    <row r="422" spans="1:5" x14ac:dyDescent="0.25">
      <c r="A422" s="14">
        <v>42200</v>
      </c>
      <c r="B422" s="9">
        <v>44.833948999999997</v>
      </c>
      <c r="C422" s="6">
        <f t="shared" si="18"/>
        <v>3.0688114623370869E-3</v>
      </c>
      <c r="D422" s="6">
        <f t="shared" si="20"/>
        <v>1.9919558142529671E-4</v>
      </c>
      <c r="E422" s="6">
        <f t="shared" si="19"/>
        <v>8.4739452184873958</v>
      </c>
    </row>
    <row r="423" spans="1:5" x14ac:dyDescent="0.25">
      <c r="A423" s="14">
        <v>42201</v>
      </c>
      <c r="B423" s="9">
        <v>45.715736999999997</v>
      </c>
      <c r="C423" s="6">
        <f t="shared" si="18"/>
        <v>1.9667863743164812E-2</v>
      </c>
      <c r="D423" s="6">
        <f t="shared" si="20"/>
        <v>1.9457646002089569E-4</v>
      </c>
      <c r="E423" s="6">
        <f t="shared" si="19"/>
        <v>6.5566500967154457</v>
      </c>
    </row>
    <row r="424" spans="1:5" x14ac:dyDescent="0.25">
      <c r="A424" s="14">
        <v>42202</v>
      </c>
      <c r="B424" s="9">
        <v>45.676546000000002</v>
      </c>
      <c r="C424" s="6">
        <f t="shared" si="18"/>
        <v>-8.572759091687686E-4</v>
      </c>
      <c r="D424" s="6">
        <f t="shared" si="20"/>
        <v>1.9925571063715835E-4</v>
      </c>
      <c r="E424" s="6">
        <f t="shared" si="19"/>
        <v>8.5172332441734078</v>
      </c>
    </row>
    <row r="425" spans="1:5" x14ac:dyDescent="0.25">
      <c r="A425" s="14">
        <v>42205</v>
      </c>
      <c r="B425" s="9">
        <v>45.970474000000003</v>
      </c>
      <c r="C425" s="6">
        <f t="shared" si="18"/>
        <v>6.434987444103174E-3</v>
      </c>
      <c r="D425" s="6">
        <f t="shared" si="20"/>
        <v>1.9442379264795321E-4</v>
      </c>
      <c r="E425" s="6">
        <f t="shared" si="19"/>
        <v>8.3324867649298451</v>
      </c>
    </row>
    <row r="426" spans="1:5" x14ac:dyDescent="0.25">
      <c r="A426" s="14">
        <v>42206</v>
      </c>
      <c r="B426" s="9">
        <v>46.323188999999999</v>
      </c>
      <c r="C426" s="6">
        <f t="shared" si="18"/>
        <v>7.6726422268344743E-3</v>
      </c>
      <c r="D426" s="6">
        <f t="shared" si="20"/>
        <v>1.9069947426368527E-4</v>
      </c>
      <c r="E426" s="6">
        <f t="shared" si="19"/>
        <v>8.2561091224414191</v>
      </c>
    </row>
    <row r="427" spans="1:5" x14ac:dyDescent="0.25">
      <c r="A427" s="14">
        <v>42207</v>
      </c>
      <c r="B427" s="9">
        <v>44.618403999999998</v>
      </c>
      <c r="C427" s="6">
        <f t="shared" si="18"/>
        <v>-3.6801978378474785E-2</v>
      </c>
      <c r="D427" s="6">
        <f t="shared" si="20"/>
        <v>1.8749078300025329E-4</v>
      </c>
      <c r="E427" s="6">
        <f t="shared" si="19"/>
        <v>1.358035837356069</v>
      </c>
    </row>
    <row r="428" spans="1:5" x14ac:dyDescent="0.25">
      <c r="A428" s="14">
        <v>42208</v>
      </c>
      <c r="B428" s="9">
        <v>45.176867999999999</v>
      </c>
      <c r="C428" s="6">
        <f t="shared" si="18"/>
        <v>1.2516449490214862E-2</v>
      </c>
      <c r="D428" s="6">
        <f t="shared" si="20"/>
        <v>2.1589254463324107E-4</v>
      </c>
      <c r="E428" s="6">
        <f t="shared" si="19"/>
        <v>7.715084000893575</v>
      </c>
    </row>
    <row r="429" spans="1:5" x14ac:dyDescent="0.25">
      <c r="A429" s="14">
        <v>42209</v>
      </c>
      <c r="B429" s="9">
        <v>45.010306999999997</v>
      </c>
      <c r="C429" s="6">
        <f t="shared" si="18"/>
        <v>-3.6868647025287702E-3</v>
      </c>
      <c r="D429" s="6">
        <f t="shared" si="20"/>
        <v>2.1445088447191718E-4</v>
      </c>
      <c r="E429" s="6">
        <f t="shared" si="19"/>
        <v>8.3840448132052323</v>
      </c>
    </row>
    <row r="430" spans="1:5" x14ac:dyDescent="0.25">
      <c r="A430" s="14">
        <v>42212</v>
      </c>
      <c r="B430" s="9">
        <v>44.432246999999997</v>
      </c>
      <c r="C430" s="6">
        <f t="shared" si="18"/>
        <v>-1.2842836197495848E-2</v>
      </c>
      <c r="D430" s="6">
        <f t="shared" si="20"/>
        <v>2.0956208179110842E-4</v>
      </c>
      <c r="E430" s="6">
        <f t="shared" si="19"/>
        <v>7.6834280981021204</v>
      </c>
    </row>
    <row r="431" spans="1:5" x14ac:dyDescent="0.25">
      <c r="A431" s="14">
        <v>42213</v>
      </c>
      <c r="B431" s="9">
        <v>44.422451000000002</v>
      </c>
      <c r="C431" s="6">
        <f t="shared" si="18"/>
        <v>-2.2047050647684699E-4</v>
      </c>
      <c r="D431" s="6">
        <f t="shared" si="20"/>
        <v>2.0847595992313036E-4</v>
      </c>
      <c r="E431" s="6">
        <f t="shared" si="19"/>
        <v>8.4754536683493704</v>
      </c>
    </row>
    <row r="432" spans="1:5" x14ac:dyDescent="0.25">
      <c r="A432" s="14">
        <v>42214</v>
      </c>
      <c r="B432" s="9">
        <v>45.353225999999999</v>
      </c>
      <c r="C432" s="6">
        <f t="shared" si="18"/>
        <v>2.0952806048455026E-2</v>
      </c>
      <c r="D432" s="6">
        <f t="shared" si="20"/>
        <v>2.0340292005820528E-4</v>
      </c>
      <c r="E432" s="6">
        <f t="shared" si="19"/>
        <v>6.3419452250065032</v>
      </c>
    </row>
    <row r="433" spans="1:5" x14ac:dyDescent="0.25">
      <c r="A433" s="14">
        <v>42215</v>
      </c>
      <c r="B433" s="9">
        <v>45.931286</v>
      </c>
      <c r="C433" s="6">
        <f t="shared" si="18"/>
        <v>1.2745730590366398E-2</v>
      </c>
      <c r="D433" s="6">
        <f t="shared" si="20"/>
        <v>2.0913774917971081E-4</v>
      </c>
      <c r="E433" s="6">
        <f t="shared" si="19"/>
        <v>7.69573921736285</v>
      </c>
    </row>
    <row r="434" spans="1:5" x14ac:dyDescent="0.25">
      <c r="A434" s="14">
        <v>42216</v>
      </c>
      <c r="B434" s="9">
        <v>45.754928999999997</v>
      </c>
      <c r="C434" s="6">
        <f t="shared" si="18"/>
        <v>-3.8395833288883525E-3</v>
      </c>
      <c r="D434" s="6">
        <f t="shared" si="20"/>
        <v>2.0800147650787919E-4</v>
      </c>
      <c r="E434" s="6">
        <f t="shared" si="19"/>
        <v>8.407088959068135</v>
      </c>
    </row>
    <row r="435" spans="1:5" x14ac:dyDescent="0.25">
      <c r="A435" s="14">
        <v>42219</v>
      </c>
      <c r="B435" s="9">
        <v>45.862703000000003</v>
      </c>
      <c r="C435" s="6">
        <f t="shared" si="18"/>
        <v>2.3554620749166992E-3</v>
      </c>
      <c r="D435" s="6">
        <f t="shared" si="20"/>
        <v>2.0329762652814118E-4</v>
      </c>
      <c r="E435" s="6">
        <f t="shared" si="19"/>
        <v>8.473548482312026</v>
      </c>
    </row>
    <row r="436" spans="1:5" x14ac:dyDescent="0.25">
      <c r="A436" s="14">
        <v>42220</v>
      </c>
      <c r="B436" s="9">
        <v>46.577930000000002</v>
      </c>
      <c r="C436" s="6">
        <f t="shared" si="18"/>
        <v>1.5594959590584939E-2</v>
      </c>
      <c r="D436" s="6">
        <f t="shared" si="20"/>
        <v>1.9848448322856143E-4</v>
      </c>
      <c r="E436" s="6">
        <f t="shared" si="19"/>
        <v>7.299501004775264</v>
      </c>
    </row>
    <row r="437" spans="1:5" x14ac:dyDescent="0.25">
      <c r="A437" s="14">
        <v>42221</v>
      </c>
      <c r="B437" s="9">
        <v>46.617120999999997</v>
      </c>
      <c r="C437" s="6">
        <f t="shared" si="18"/>
        <v>8.4140707841665161E-4</v>
      </c>
      <c r="D437" s="6">
        <f t="shared" si="20"/>
        <v>1.9957290862635438E-4</v>
      </c>
      <c r="E437" s="6">
        <f t="shared" si="19"/>
        <v>8.5157835269359587</v>
      </c>
    </row>
    <row r="438" spans="1:5" x14ac:dyDescent="0.25">
      <c r="A438" s="14">
        <v>42222</v>
      </c>
      <c r="B438" s="9">
        <v>45.676546000000002</v>
      </c>
      <c r="C438" s="6">
        <f t="shared" si="18"/>
        <v>-2.017659992344863E-2</v>
      </c>
      <c r="D438" s="6">
        <f t="shared" si="20"/>
        <v>1.9473261406153752E-4</v>
      </c>
      <c r="E438" s="6">
        <f t="shared" si="19"/>
        <v>6.4533489763977485</v>
      </c>
    </row>
    <row r="439" spans="1:5" x14ac:dyDescent="0.25">
      <c r="A439" s="14">
        <v>42223</v>
      </c>
      <c r="B439" s="9">
        <v>45.794119999999999</v>
      </c>
      <c r="C439" s="6">
        <f t="shared" si="18"/>
        <v>2.5740562782483076E-3</v>
      </c>
      <c r="D439" s="6">
        <f t="shared" si="20"/>
        <v>1.9990143557972078E-4</v>
      </c>
      <c r="E439" s="6">
        <f t="shared" si="19"/>
        <v>8.4845409717073892</v>
      </c>
    </row>
    <row r="440" spans="1:5" x14ac:dyDescent="0.25">
      <c r="A440" s="14">
        <v>42226</v>
      </c>
      <c r="B440" s="9">
        <v>46.37218</v>
      </c>
      <c r="C440" s="6">
        <f t="shared" si="18"/>
        <v>1.2623017976980466E-2</v>
      </c>
      <c r="D440" s="6">
        <f t="shared" si="20"/>
        <v>1.9519718172101167E-4</v>
      </c>
      <c r="E440" s="6">
        <f t="shared" si="19"/>
        <v>7.7251945667455448</v>
      </c>
    </row>
    <row r="441" spans="1:5" x14ac:dyDescent="0.25">
      <c r="A441" s="14">
        <v>42227</v>
      </c>
      <c r="B441" s="9">
        <v>45.470796999999997</v>
      </c>
      <c r="C441" s="6">
        <f t="shared" si="18"/>
        <v>-1.9438012187479706E-2</v>
      </c>
      <c r="D441" s="6">
        <f t="shared" si="20"/>
        <v>1.9432444619388607E-4</v>
      </c>
      <c r="E441" s="6">
        <f t="shared" si="19"/>
        <v>6.601623257675576</v>
      </c>
    </row>
    <row r="442" spans="1:5" x14ac:dyDescent="0.25">
      <c r="A442" s="14">
        <v>42228</v>
      </c>
      <c r="B442" s="9">
        <v>45.794119999999999</v>
      </c>
      <c r="C442" s="6">
        <f t="shared" si="18"/>
        <v>7.1105637317067927E-3</v>
      </c>
      <c r="D442" s="6">
        <f t="shared" si="20"/>
        <v>1.9879105303978378E-4</v>
      </c>
      <c r="E442" s="6">
        <f t="shared" si="19"/>
        <v>8.2689182809803352</v>
      </c>
    </row>
    <row r="443" spans="1:5" x14ac:dyDescent="0.25">
      <c r="A443" s="14">
        <v>42229</v>
      </c>
      <c r="B443" s="9">
        <v>45.784320000000001</v>
      </c>
      <c r="C443" s="6">
        <f t="shared" si="18"/>
        <v>-2.1400127352591287E-4</v>
      </c>
      <c r="D443" s="6">
        <f t="shared" si="20"/>
        <v>1.9518317029216462E-4</v>
      </c>
      <c r="E443" s="6">
        <f t="shared" si="19"/>
        <v>8.5413374717900972</v>
      </c>
    </row>
    <row r="444" spans="1:5" x14ac:dyDescent="0.25">
      <c r="A444" s="14">
        <v>42230</v>
      </c>
      <c r="B444" s="9">
        <v>46.048856999999998</v>
      </c>
      <c r="C444" s="6">
        <f t="shared" si="18"/>
        <v>5.7778951396459995E-3</v>
      </c>
      <c r="D444" s="6">
        <f t="shared" si="20"/>
        <v>1.9043360329228594E-4</v>
      </c>
      <c r="E444" s="6">
        <f t="shared" si="19"/>
        <v>8.3909013887181931</v>
      </c>
    </row>
    <row r="445" spans="1:5" x14ac:dyDescent="0.25">
      <c r="A445" s="14">
        <v>42233</v>
      </c>
      <c r="B445" s="9">
        <v>46.362380999999999</v>
      </c>
      <c r="C445" s="6">
        <f t="shared" si="18"/>
        <v>6.8085077551436517E-3</v>
      </c>
      <c r="D445" s="6">
        <f t="shared" si="20"/>
        <v>1.8661107941750753E-4</v>
      </c>
      <c r="E445" s="6">
        <f t="shared" si="19"/>
        <v>8.3380753986025091</v>
      </c>
    </row>
    <row r="446" spans="1:5" x14ac:dyDescent="0.25">
      <c r="A446" s="14">
        <v>42234</v>
      </c>
      <c r="B446" s="9">
        <v>46.6188</v>
      </c>
      <c r="C446" s="6">
        <f t="shared" si="18"/>
        <v>5.5307556356952647E-3</v>
      </c>
      <c r="D446" s="6">
        <f t="shared" si="20"/>
        <v>1.8319732048920694E-4</v>
      </c>
      <c r="E446" s="6">
        <f t="shared" si="19"/>
        <v>8.4379723580112334</v>
      </c>
    </row>
    <row r="447" spans="1:5" x14ac:dyDescent="0.25">
      <c r="A447" s="14">
        <v>42235</v>
      </c>
      <c r="B447" s="9">
        <v>45.967892999999997</v>
      </c>
      <c r="C447" s="6">
        <f t="shared" si="18"/>
        <v>-1.396232850266424E-2</v>
      </c>
      <c r="D447" s="6">
        <f t="shared" si="20"/>
        <v>1.7948290021152047E-4</v>
      </c>
      <c r="E447" s="6">
        <f t="shared" si="19"/>
        <v>7.5392735691497137</v>
      </c>
    </row>
    <row r="448" spans="1:5" x14ac:dyDescent="0.25">
      <c r="A448" s="14">
        <v>42236</v>
      </c>
      <c r="B448" s="9">
        <v>45.030979000000002</v>
      </c>
      <c r="C448" s="6">
        <f t="shared" si="18"/>
        <v>-2.0381921790498306E-2</v>
      </c>
      <c r="D448" s="6">
        <f t="shared" si="20"/>
        <v>1.798592810071163E-4</v>
      </c>
      <c r="E448" s="6">
        <f t="shared" si="19"/>
        <v>6.313626029974591</v>
      </c>
    </row>
    <row r="449" spans="1:5" x14ac:dyDescent="0.25">
      <c r="A449" s="14">
        <v>42237</v>
      </c>
      <c r="B449" s="9">
        <v>42.476658999999998</v>
      </c>
      <c r="C449" s="6">
        <f t="shared" si="18"/>
        <v>-5.6723616868289806E-2</v>
      </c>
      <c r="D449" s="6">
        <f t="shared" si="20"/>
        <v>1.8559280293645798E-4</v>
      </c>
      <c r="E449" s="6">
        <f t="shared" si="19"/>
        <v>-8.7447550664024458</v>
      </c>
    </row>
    <row r="450" spans="1:5" x14ac:dyDescent="0.25">
      <c r="A450" s="14">
        <v>42240</v>
      </c>
      <c r="B450" s="9">
        <v>41.105809000000001</v>
      </c>
      <c r="C450" s="6">
        <f t="shared" si="18"/>
        <v>-3.2273018459384892E-2</v>
      </c>
      <c r="D450" s="6">
        <f t="shared" si="20"/>
        <v>2.5938990514726867E-4</v>
      </c>
      <c r="E450" s="6">
        <f t="shared" si="19"/>
        <v>4.2418032797243885</v>
      </c>
    </row>
    <row r="451" spans="1:5" x14ac:dyDescent="0.25">
      <c r="A451" s="14">
        <v>42241</v>
      </c>
      <c r="B451" s="9">
        <v>39.912478999999998</v>
      </c>
      <c r="C451" s="6">
        <f t="shared" si="18"/>
        <v>-2.9030690041886856E-2</v>
      </c>
      <c r="D451" s="6">
        <f t="shared" si="20"/>
        <v>2.7842731903198793E-4</v>
      </c>
      <c r="E451" s="6">
        <f t="shared" si="19"/>
        <v>5.1594200594316231</v>
      </c>
    </row>
    <row r="452" spans="1:5" x14ac:dyDescent="0.25">
      <c r="A452" s="14">
        <v>42242</v>
      </c>
      <c r="B452" s="9">
        <v>42.121617999999998</v>
      </c>
      <c r="C452" s="6">
        <f t="shared" ref="C452:C504" si="21">(B452-B451)/B451</f>
        <v>5.5349581267552954E-2</v>
      </c>
      <c r="D452" s="6">
        <f t="shared" si="20"/>
        <v>2.9216346500133281E-4</v>
      </c>
      <c r="E452" s="6">
        <f t="shared" si="19"/>
        <v>-2.3476319419020317</v>
      </c>
    </row>
    <row r="453" spans="1:5" x14ac:dyDescent="0.25">
      <c r="A453" s="14">
        <v>42243</v>
      </c>
      <c r="B453" s="9">
        <v>43.295226999999997</v>
      </c>
      <c r="C453" s="6">
        <f t="shared" si="21"/>
        <v>2.7862391231030088E-2</v>
      </c>
      <c r="D453" s="6">
        <f t="shared" si="20"/>
        <v>3.5961856067213965E-4</v>
      </c>
      <c r="E453" s="6">
        <f t="shared" ref="E453:E504" si="22">-LN(D453)-C453*C453/D453</f>
        <v>5.7717548010803403</v>
      </c>
    </row>
    <row r="454" spans="1:5" x14ac:dyDescent="0.25">
      <c r="A454" s="14">
        <v>42244</v>
      </c>
      <c r="B454" s="9">
        <v>43.324812999999999</v>
      </c>
      <c r="C454" s="6">
        <f t="shared" si="21"/>
        <v>6.8335477257116335E-4</v>
      </c>
      <c r="D454" s="6">
        <f t="shared" ref="D454:D504" si="23">$H$1*D453+(1-$H$1)*C453*C453</f>
        <v>3.6976073581985791E-4</v>
      </c>
      <c r="E454" s="6">
        <f t="shared" si="22"/>
        <v>7.9013915135718884</v>
      </c>
    </row>
    <row r="455" spans="1:5" x14ac:dyDescent="0.25">
      <c r="A455" s="14">
        <v>42247</v>
      </c>
      <c r="B455" s="9">
        <v>42.920461000000003</v>
      </c>
      <c r="C455" s="6">
        <f t="shared" si="21"/>
        <v>-9.3330350900763456E-3</v>
      </c>
      <c r="D455" s="6">
        <f t="shared" si="23"/>
        <v>3.6077227076095997E-4</v>
      </c>
      <c r="E455" s="6">
        <f t="shared" si="22"/>
        <v>7.6858217235224497</v>
      </c>
    </row>
    <row r="456" spans="1:5" x14ac:dyDescent="0.25">
      <c r="A456" s="14">
        <v>42248</v>
      </c>
      <c r="B456" s="9">
        <v>41.243879999999997</v>
      </c>
      <c r="C456" s="6">
        <f t="shared" si="21"/>
        <v>-3.9062511467432878E-2</v>
      </c>
      <c r="D456" s="6">
        <f t="shared" si="23"/>
        <v>3.5411133016580556E-4</v>
      </c>
      <c r="E456" s="6">
        <f t="shared" si="22"/>
        <v>3.6368594394764839</v>
      </c>
    </row>
    <row r="457" spans="1:5" x14ac:dyDescent="0.25">
      <c r="A457" s="14">
        <v>42249</v>
      </c>
      <c r="B457" s="9">
        <v>42.762664999999998</v>
      </c>
      <c r="C457" s="6">
        <f t="shared" si="21"/>
        <v>3.6824493718825707E-2</v>
      </c>
      <c r="D457" s="6">
        <f t="shared" si="23"/>
        <v>3.8263171433995999E-4</v>
      </c>
      <c r="E457" s="6">
        <f t="shared" si="22"/>
        <v>4.3244466500976024</v>
      </c>
    </row>
    <row r="458" spans="1:5" x14ac:dyDescent="0.25">
      <c r="A458" s="14">
        <v>42250</v>
      </c>
      <c r="B458" s="9">
        <v>42.900736000000002</v>
      </c>
      <c r="C458" s="6">
        <f t="shared" si="21"/>
        <v>3.2287744461203158E-3</v>
      </c>
      <c r="D458" s="6">
        <f t="shared" si="23"/>
        <v>4.0632417075967881E-4</v>
      </c>
      <c r="E458" s="6">
        <f t="shared" si="22"/>
        <v>7.7827024509589311</v>
      </c>
    </row>
    <row r="459" spans="1:5" x14ac:dyDescent="0.25">
      <c r="A459" s="14">
        <v>42251</v>
      </c>
      <c r="B459" s="9">
        <v>42.022996999999997</v>
      </c>
      <c r="C459" s="6">
        <f t="shared" si="21"/>
        <v>-2.0459765538754518E-2</v>
      </c>
      <c r="D459" s="6">
        <f t="shared" si="23"/>
        <v>3.966881401285802E-4</v>
      </c>
      <c r="E459" s="6">
        <f t="shared" si="22"/>
        <v>6.7771180779682627</v>
      </c>
    </row>
    <row r="460" spans="1:5" x14ac:dyDescent="0.25">
      <c r="A460" s="14">
        <v>42255</v>
      </c>
      <c r="B460" s="9">
        <v>43.285362999999997</v>
      </c>
      <c r="C460" s="6">
        <f t="shared" si="21"/>
        <v>3.0039885065789102E-2</v>
      </c>
      <c r="D460" s="6">
        <f t="shared" si="23"/>
        <v>3.9722151501065913E-4</v>
      </c>
      <c r="E460" s="6">
        <f t="shared" si="22"/>
        <v>5.5592495479874611</v>
      </c>
    </row>
    <row r="461" spans="1:5" x14ac:dyDescent="0.25">
      <c r="A461" s="14">
        <v>42256</v>
      </c>
      <c r="B461" s="9">
        <v>42.476658999999998</v>
      </c>
      <c r="C461" s="6">
        <f t="shared" si="21"/>
        <v>-1.8683082315839625E-2</v>
      </c>
      <c r="D461" s="6">
        <f t="shared" si="23"/>
        <v>4.0951723170354928E-4</v>
      </c>
      <c r="E461" s="6">
        <f t="shared" si="22"/>
        <v>6.9481680173444316</v>
      </c>
    </row>
    <row r="462" spans="1:5" x14ac:dyDescent="0.25">
      <c r="A462" s="14">
        <v>42257</v>
      </c>
      <c r="B462" s="9">
        <v>42.693629999999999</v>
      </c>
      <c r="C462" s="6">
        <f t="shared" si="21"/>
        <v>5.1080053165198543E-3</v>
      </c>
      <c r="D462" s="6">
        <f t="shared" si="23"/>
        <v>4.0804566716858817E-4</v>
      </c>
      <c r="E462" s="6">
        <f t="shared" si="22"/>
        <v>7.7401883276169823</v>
      </c>
    </row>
    <row r="463" spans="1:5" x14ac:dyDescent="0.25">
      <c r="A463" s="14">
        <v>42258</v>
      </c>
      <c r="B463" s="9">
        <v>42.881011000000001</v>
      </c>
      <c r="C463" s="6">
        <f t="shared" si="21"/>
        <v>4.3889685650998055E-3</v>
      </c>
      <c r="D463" s="6">
        <f t="shared" si="23"/>
        <v>3.9874905813814079E-4</v>
      </c>
      <c r="E463" s="6">
        <f t="shared" si="22"/>
        <v>7.7788695748305452</v>
      </c>
    </row>
    <row r="464" spans="1:5" x14ac:dyDescent="0.25">
      <c r="A464" s="14">
        <v>42261</v>
      </c>
      <c r="B464" s="9">
        <v>42.447074000000001</v>
      </c>
      <c r="C464" s="6">
        <f t="shared" si="21"/>
        <v>-1.0119560847107831E-2</v>
      </c>
      <c r="D464" s="6">
        <f t="shared" si="23"/>
        <v>3.8951251769488556E-4</v>
      </c>
      <c r="E464" s="6">
        <f t="shared" si="22"/>
        <v>7.5877076984448859</v>
      </c>
    </row>
    <row r="465" spans="1:5" x14ac:dyDescent="0.25">
      <c r="A465" s="14">
        <v>42262</v>
      </c>
      <c r="B465" s="9">
        <v>43.374122999999997</v>
      </c>
      <c r="C465" s="6">
        <f t="shared" si="21"/>
        <v>2.184011552833999E-2</v>
      </c>
      <c r="D465" s="6">
        <f t="shared" si="23"/>
        <v>3.82524445985503E-4</v>
      </c>
      <c r="E465" s="6">
        <f t="shared" si="22"/>
        <v>6.6217633204893778</v>
      </c>
    </row>
    <row r="466" spans="1:5" x14ac:dyDescent="0.25">
      <c r="A466" s="14">
        <v>42263</v>
      </c>
      <c r="B466" s="9">
        <v>43.689714000000002</v>
      </c>
      <c r="C466" s="6">
        <f t="shared" si="21"/>
        <v>7.2760203128488582E-3</v>
      </c>
      <c r="D466" s="6">
        <f t="shared" si="23"/>
        <v>3.8482371618147042E-4</v>
      </c>
      <c r="E466" s="6">
        <f t="shared" si="22"/>
        <v>7.7251544992773509</v>
      </c>
    </row>
    <row r="467" spans="1:5" x14ac:dyDescent="0.25">
      <c r="A467" s="14">
        <v>42264</v>
      </c>
      <c r="B467" s="9">
        <v>43.640403999999997</v>
      </c>
      <c r="C467" s="6">
        <f t="shared" si="21"/>
        <v>-1.1286409428087698E-3</v>
      </c>
      <c r="D467" s="6">
        <f t="shared" si="23"/>
        <v>3.7674580841812693E-4</v>
      </c>
      <c r="E467" s="6">
        <f t="shared" si="22"/>
        <v>7.8805587060053268</v>
      </c>
    </row>
    <row r="468" spans="1:5" x14ac:dyDescent="0.25">
      <c r="A468" s="14">
        <v>42265</v>
      </c>
      <c r="B468" s="9">
        <v>42.881011000000001</v>
      </c>
      <c r="C468" s="6">
        <f t="shared" si="21"/>
        <v>-1.7401145048977912E-2</v>
      </c>
      <c r="D468" s="6">
        <f t="shared" si="23"/>
        <v>3.6760696801028763E-4</v>
      </c>
      <c r="E468" s="6">
        <f t="shared" si="22"/>
        <v>7.0847908003118176</v>
      </c>
    </row>
    <row r="469" spans="1:5" x14ac:dyDescent="0.25">
      <c r="A469" s="14">
        <v>42268</v>
      </c>
      <c r="B469" s="9">
        <v>43.502333</v>
      </c>
      <c r="C469" s="6">
        <f t="shared" si="21"/>
        <v>1.4489443823980718E-2</v>
      </c>
      <c r="D469" s="6">
        <f t="shared" si="23"/>
        <v>3.6602958819921435E-4</v>
      </c>
      <c r="E469" s="6">
        <f t="shared" si="22"/>
        <v>7.33922531637569</v>
      </c>
    </row>
    <row r="470" spans="1:5" x14ac:dyDescent="0.25">
      <c r="A470" s="14">
        <v>42269</v>
      </c>
      <c r="B470" s="9">
        <v>43.295226999999997</v>
      </c>
      <c r="C470" s="6">
        <f t="shared" si="21"/>
        <v>-4.7608021390485684E-3</v>
      </c>
      <c r="D470" s="6">
        <f t="shared" si="23"/>
        <v>3.622305258844709E-4</v>
      </c>
      <c r="E470" s="6">
        <f t="shared" si="22"/>
        <v>7.8606584311761605</v>
      </c>
    </row>
    <row r="471" spans="1:5" x14ac:dyDescent="0.25">
      <c r="A471" s="14">
        <v>42270</v>
      </c>
      <c r="B471" s="9">
        <v>43.265638000000003</v>
      </c>
      <c r="C471" s="6">
        <f t="shared" si="21"/>
        <v>-6.8342406427374352E-4</v>
      </c>
      <c r="D471" s="6">
        <f t="shared" si="23"/>
        <v>3.5396564018171393E-4</v>
      </c>
      <c r="E471" s="6">
        <f t="shared" si="22"/>
        <v>7.9449911806933473</v>
      </c>
    </row>
    <row r="472" spans="1:5" x14ac:dyDescent="0.25">
      <c r="A472" s="14">
        <v>42271</v>
      </c>
      <c r="B472" s="9">
        <v>43.305087999999998</v>
      </c>
      <c r="C472" s="6">
        <f t="shared" si="21"/>
        <v>9.1180904347221451E-4</v>
      </c>
      <c r="D472" s="6">
        <f t="shared" si="23"/>
        <v>3.4536162384925337E-4</v>
      </c>
      <c r="E472" s="6">
        <f t="shared" si="22"/>
        <v>7.9685111854405006</v>
      </c>
    </row>
    <row r="473" spans="1:5" x14ac:dyDescent="0.25">
      <c r="A473" s="14">
        <v>42272</v>
      </c>
      <c r="B473" s="9">
        <v>43.334673000000002</v>
      </c>
      <c r="C473" s="6">
        <f t="shared" si="21"/>
        <v>6.8317607390624437E-4</v>
      </c>
      <c r="D473" s="6">
        <f t="shared" si="23"/>
        <v>3.3697589347630937E-4</v>
      </c>
      <c r="E473" s="6">
        <f t="shared" si="22"/>
        <v>7.9941141096568913</v>
      </c>
    </row>
    <row r="474" spans="1:5" x14ac:dyDescent="0.25">
      <c r="A474" s="14">
        <v>42275</v>
      </c>
      <c r="B474" s="9">
        <v>42.693629999999999</v>
      </c>
      <c r="C474" s="6">
        <f t="shared" si="21"/>
        <v>-1.4792842673579268E-2</v>
      </c>
      <c r="D474" s="6">
        <f t="shared" si="23"/>
        <v>3.287853926539385E-4</v>
      </c>
      <c r="E474" s="6">
        <f t="shared" si="22"/>
        <v>7.3545398824968986</v>
      </c>
    </row>
    <row r="475" spans="1:5" x14ac:dyDescent="0.25">
      <c r="A475" s="14">
        <v>42276</v>
      </c>
      <c r="B475" s="9">
        <v>42.841560999999999</v>
      </c>
      <c r="C475" s="6">
        <f t="shared" si="21"/>
        <v>3.4649431308605011E-3</v>
      </c>
      <c r="D475" s="6">
        <f t="shared" si="23"/>
        <v>3.2610907765408693E-4</v>
      </c>
      <c r="E475" s="6">
        <f t="shared" si="22"/>
        <v>7.9914632545909008</v>
      </c>
    </row>
    <row r="476" spans="1:5" x14ac:dyDescent="0.25">
      <c r="A476" s="14">
        <v>42277</v>
      </c>
      <c r="B476" s="9">
        <v>43.650264</v>
      </c>
      <c r="C476" s="6">
        <f t="shared" si="21"/>
        <v>1.8876599757884669E-2</v>
      </c>
      <c r="D476" s="6">
        <f t="shared" si="23"/>
        <v>3.1846392805157662E-4</v>
      </c>
      <c r="E476" s="6">
        <f t="shared" si="22"/>
        <v>6.9331116152574159</v>
      </c>
    </row>
    <row r="477" spans="1:5" x14ac:dyDescent="0.25">
      <c r="A477" s="14">
        <v>42278</v>
      </c>
      <c r="B477" s="9">
        <v>43.995444999999997</v>
      </c>
      <c r="C477" s="6">
        <f t="shared" si="21"/>
        <v>7.9078788618551447E-3</v>
      </c>
      <c r="D477" s="6">
        <f t="shared" si="23"/>
        <v>3.1938547645362888E-4</v>
      </c>
      <c r="E477" s="6">
        <f t="shared" si="22"/>
        <v>7.8533153269539682</v>
      </c>
    </row>
    <row r="478" spans="1:5" x14ac:dyDescent="0.25">
      <c r="A478" s="14">
        <v>42279</v>
      </c>
      <c r="B478" s="9">
        <v>44.942219000000001</v>
      </c>
      <c r="C478" s="6">
        <f t="shared" si="21"/>
        <v>2.1519818699413201E-2</v>
      </c>
      <c r="D478" s="6">
        <f t="shared" si="23"/>
        <v>3.1313382578415107E-4</v>
      </c>
      <c r="E478" s="6">
        <f t="shared" si="22"/>
        <v>6.5899512164723024</v>
      </c>
    </row>
    <row r="479" spans="1:5" x14ac:dyDescent="0.25">
      <c r="A479" s="14">
        <v>42282</v>
      </c>
      <c r="B479" s="9">
        <v>45.987617999999998</v>
      </c>
      <c r="C479" s="6">
        <f t="shared" si="21"/>
        <v>2.3260956473911451E-2</v>
      </c>
      <c r="D479" s="6">
        <f t="shared" si="23"/>
        <v>3.1678400674341992E-4</v>
      </c>
      <c r="E479" s="6">
        <f t="shared" si="22"/>
        <v>6.3492745597783777</v>
      </c>
    </row>
    <row r="480" spans="1:5" x14ac:dyDescent="0.25">
      <c r="A480" s="14">
        <v>42283</v>
      </c>
      <c r="B480" s="9">
        <v>46.105963000000003</v>
      </c>
      <c r="C480" s="6">
        <f t="shared" si="21"/>
        <v>2.5734100861672165E-3</v>
      </c>
      <c r="D480" s="6">
        <f t="shared" si="23"/>
        <v>3.222430907063168E-4</v>
      </c>
      <c r="E480" s="6">
        <f t="shared" si="22"/>
        <v>8.0196532897766524</v>
      </c>
    </row>
    <row r="481" spans="1:5" x14ac:dyDescent="0.25">
      <c r="A481" s="14">
        <v>42284</v>
      </c>
      <c r="B481" s="9">
        <v>46.155273999999999</v>
      </c>
      <c r="C481" s="6">
        <f t="shared" si="21"/>
        <v>1.0695145875164972E-3</v>
      </c>
      <c r="D481" s="6">
        <f t="shared" si="23"/>
        <v>3.1456100807499303E-4</v>
      </c>
      <c r="E481" s="6">
        <f t="shared" si="22"/>
        <v>8.0606961423541801</v>
      </c>
    </row>
    <row r="482" spans="1:5" x14ac:dyDescent="0.25">
      <c r="A482" s="14">
        <v>42285</v>
      </c>
      <c r="B482" s="9">
        <v>46.796320999999999</v>
      </c>
      <c r="C482" s="6">
        <f t="shared" si="21"/>
        <v>1.388892198971672E-2</v>
      </c>
      <c r="D482" s="6">
        <f t="shared" si="23"/>
        <v>3.0693255788009774E-4</v>
      </c>
      <c r="E482" s="6">
        <f t="shared" si="22"/>
        <v>7.4603986709947403</v>
      </c>
    </row>
    <row r="483" spans="1:5" x14ac:dyDescent="0.25">
      <c r="A483" s="14">
        <v>42286</v>
      </c>
      <c r="B483" s="9">
        <v>46.461005</v>
      </c>
      <c r="C483" s="6">
        <f t="shared" si="21"/>
        <v>-7.1654350776848216E-3</v>
      </c>
      <c r="D483" s="6">
        <f t="shared" si="23"/>
        <v>3.0415710265755991E-4</v>
      </c>
      <c r="E483" s="6">
        <f t="shared" si="22"/>
        <v>7.9291604812222349</v>
      </c>
    </row>
    <row r="484" spans="1:5" x14ac:dyDescent="0.25">
      <c r="A484" s="14">
        <v>42289</v>
      </c>
      <c r="B484" s="9">
        <v>46.352519000000001</v>
      </c>
      <c r="C484" s="6">
        <f t="shared" si="21"/>
        <v>-2.3349903860237029E-3</v>
      </c>
      <c r="D484" s="6">
        <f t="shared" si="23"/>
        <v>2.9800371793207834E-4</v>
      </c>
      <c r="E484" s="6">
        <f t="shared" si="22"/>
        <v>8.1001089171312852</v>
      </c>
    </row>
    <row r="485" spans="1:5" x14ac:dyDescent="0.25">
      <c r="A485" s="14">
        <v>42290</v>
      </c>
      <c r="B485" s="9">
        <v>46.244033999999999</v>
      </c>
      <c r="C485" s="6">
        <f t="shared" si="21"/>
        <v>-2.340433752909992E-3</v>
      </c>
      <c r="D485" s="6">
        <f t="shared" si="23"/>
        <v>2.9088312845628464E-4</v>
      </c>
      <c r="E485" s="6">
        <f t="shared" si="22"/>
        <v>8.1237579576491346</v>
      </c>
    </row>
    <row r="486" spans="1:5" x14ac:dyDescent="0.25">
      <c r="A486" s="14">
        <v>42291</v>
      </c>
      <c r="B486" s="9">
        <v>46.036928000000003</v>
      </c>
      <c r="C486" s="6">
        <f t="shared" si="21"/>
        <v>-4.4785452756996936E-3</v>
      </c>
      <c r="D486" s="6">
        <f t="shared" si="23"/>
        <v>2.8393647077456369E-4</v>
      </c>
      <c r="E486" s="6">
        <f t="shared" si="22"/>
        <v>8.0961197029711016</v>
      </c>
    </row>
    <row r="487" spans="1:5" x14ac:dyDescent="0.25">
      <c r="A487" s="14">
        <v>42292</v>
      </c>
      <c r="B487" s="9">
        <v>46.362380000000002</v>
      </c>
      <c r="C487" s="6">
        <f t="shared" si="21"/>
        <v>7.0693683123252381E-3</v>
      </c>
      <c r="D487" s="6">
        <f t="shared" si="23"/>
        <v>2.7751375709628043E-4</v>
      </c>
      <c r="E487" s="6">
        <f t="shared" si="22"/>
        <v>8.0095553990167012</v>
      </c>
    </row>
    <row r="488" spans="1:5" x14ac:dyDescent="0.25">
      <c r="A488" s="14">
        <v>42293</v>
      </c>
      <c r="B488" s="9">
        <v>46.855491999999998</v>
      </c>
      <c r="C488" s="6">
        <f t="shared" si="21"/>
        <v>1.063603723536187E-2</v>
      </c>
      <c r="D488" s="6">
        <f t="shared" si="23"/>
        <v>2.7197557672635746E-4</v>
      </c>
      <c r="E488" s="6">
        <f t="shared" si="22"/>
        <v>7.7938591449870884</v>
      </c>
    </row>
    <row r="489" spans="1:5" x14ac:dyDescent="0.25">
      <c r="A489" s="14">
        <v>42296</v>
      </c>
      <c r="B489" s="9">
        <v>46.963977</v>
      </c>
      <c r="C489" s="6">
        <f t="shared" si="21"/>
        <v>2.3153102308690245E-3</v>
      </c>
      <c r="D489" s="6">
        <f t="shared" si="23"/>
        <v>2.6810922311901756E-4</v>
      </c>
      <c r="E489" s="6">
        <f t="shared" si="22"/>
        <v>8.2041217920377143</v>
      </c>
    </row>
    <row r="490" spans="1:5" x14ac:dyDescent="0.25">
      <c r="A490" s="14">
        <v>42297</v>
      </c>
      <c r="B490" s="9">
        <v>47.111911999999997</v>
      </c>
      <c r="C490" s="6">
        <f t="shared" si="21"/>
        <v>3.1499674740066586E-3</v>
      </c>
      <c r="D490" s="6">
        <f t="shared" si="23"/>
        <v>2.6171402637257526E-4</v>
      </c>
      <c r="E490" s="6">
        <f t="shared" si="22"/>
        <v>8.2103454155820703</v>
      </c>
    </row>
    <row r="491" spans="1:5" x14ac:dyDescent="0.25">
      <c r="A491" s="14">
        <v>42298</v>
      </c>
      <c r="B491" s="9">
        <v>46.549765000000001</v>
      </c>
      <c r="C491" s="6">
        <f t="shared" si="21"/>
        <v>-1.1932162719271423E-2</v>
      </c>
      <c r="D491" s="6">
        <f t="shared" si="23"/>
        <v>2.5558551457193575E-4</v>
      </c>
      <c r="E491" s="6">
        <f t="shared" si="22"/>
        <v>7.7148933512062863</v>
      </c>
    </row>
    <row r="492" spans="1:5" x14ac:dyDescent="0.25">
      <c r="A492" s="14">
        <v>42299</v>
      </c>
      <c r="B492" s="9">
        <v>47.368329000000003</v>
      </c>
      <c r="C492" s="6">
        <f t="shared" si="21"/>
        <v>1.7584707463077463E-2</v>
      </c>
      <c r="D492" s="6">
        <f t="shared" si="23"/>
        <v>2.5283005181576707E-4</v>
      </c>
      <c r="E492" s="6">
        <f t="shared" si="22"/>
        <v>7.0597503769442955</v>
      </c>
    </row>
    <row r="493" spans="1:5" x14ac:dyDescent="0.25">
      <c r="A493" s="14">
        <v>42300</v>
      </c>
      <c r="B493" s="9">
        <v>52.141652000000001</v>
      </c>
      <c r="C493" s="6">
        <f t="shared" si="21"/>
        <v>0.10077034805259855</v>
      </c>
      <c r="D493" s="6">
        <f t="shared" si="23"/>
        <v>2.5420260813190803E-4</v>
      </c>
      <c r="E493" s="6">
        <f t="shared" si="22"/>
        <v>-31.669744818856671</v>
      </c>
    </row>
    <row r="494" spans="1:5" x14ac:dyDescent="0.25">
      <c r="A494" s="14">
        <v>42303</v>
      </c>
      <c r="B494" s="9">
        <v>53.502642000000002</v>
      </c>
      <c r="C494" s="6">
        <f t="shared" si="21"/>
        <v>2.6101781355143888E-2</v>
      </c>
      <c r="D494" s="6">
        <f t="shared" si="23"/>
        <v>4.9517592492613095E-4</v>
      </c>
      <c r="E494" s="6">
        <f t="shared" si="22"/>
        <v>6.2347167714046599</v>
      </c>
    </row>
    <row r="495" spans="1:5" x14ac:dyDescent="0.25">
      <c r="A495" s="14">
        <v>42304</v>
      </c>
      <c r="B495" s="9">
        <v>52.950355000000002</v>
      </c>
      <c r="C495" s="6">
        <f t="shared" si="21"/>
        <v>-1.0322611731958951E-2</v>
      </c>
      <c r="D495" s="6">
        <f t="shared" si="23"/>
        <v>4.9970618455125865E-4</v>
      </c>
      <c r="E495" s="6">
        <f t="shared" si="22"/>
        <v>7.3882523320278661</v>
      </c>
    </row>
    <row r="496" spans="1:5" x14ac:dyDescent="0.25">
      <c r="A496" s="14">
        <v>42305</v>
      </c>
      <c r="B496" s="9">
        <v>53.236361000000002</v>
      </c>
      <c r="C496" s="6">
        <f t="shared" si="21"/>
        <v>5.4013991029899693E-3</v>
      </c>
      <c r="D496" s="6">
        <f t="shared" si="23"/>
        <v>4.9013707116094115E-4</v>
      </c>
      <c r="E496" s="6">
        <f t="shared" si="22"/>
        <v>7.5613010746462797</v>
      </c>
    </row>
    <row r="497" spans="1:5" x14ac:dyDescent="0.25">
      <c r="A497" s="14">
        <v>42306</v>
      </c>
      <c r="B497" s="9">
        <v>52.624903000000003</v>
      </c>
      <c r="C497" s="6">
        <f t="shared" si="21"/>
        <v>-1.1485721197209534E-2</v>
      </c>
      <c r="D497" s="6">
        <f t="shared" si="23"/>
        <v>4.7891743821155855E-4</v>
      </c>
      <c r="E497" s="6">
        <f t="shared" si="22"/>
        <v>7.3685240214160839</v>
      </c>
    </row>
    <row r="498" spans="1:5" x14ac:dyDescent="0.25">
      <c r="A498" s="14">
        <v>42307</v>
      </c>
      <c r="B498" s="9">
        <v>51.914821000000003</v>
      </c>
      <c r="C498" s="6">
        <f t="shared" si="21"/>
        <v>-1.3493269526786584E-2</v>
      </c>
      <c r="D498" s="6">
        <f t="shared" si="23"/>
        <v>4.7047170051684823E-4</v>
      </c>
      <c r="E498" s="6">
        <f t="shared" si="22"/>
        <v>7.2747837300035512</v>
      </c>
    </row>
    <row r="499" spans="1:5" x14ac:dyDescent="0.25">
      <c r="A499" s="14">
        <v>42310</v>
      </c>
      <c r="B499" s="9">
        <v>52.506557999999998</v>
      </c>
      <c r="C499" s="6">
        <f t="shared" si="21"/>
        <v>1.1398228648423825E-2</v>
      </c>
      <c r="D499" s="6">
        <f t="shared" si="23"/>
        <v>4.6345207562146167E-4</v>
      </c>
      <c r="E499" s="6">
        <f t="shared" si="22"/>
        <v>7.396477367960764</v>
      </c>
    </row>
    <row r="500" spans="1:5" x14ac:dyDescent="0.25">
      <c r="A500" s="14">
        <v>42311</v>
      </c>
      <c r="B500" s="9">
        <v>53.404021</v>
      </c>
      <c r="C500" s="6">
        <f t="shared" si="21"/>
        <v>1.7092398248615002E-2</v>
      </c>
      <c r="D500" s="6">
        <f t="shared" si="23"/>
        <v>4.5533402662008797E-4</v>
      </c>
      <c r="E500" s="6">
        <f t="shared" si="22"/>
        <v>7.0528622274001611</v>
      </c>
    </row>
    <row r="501" spans="1:5" x14ac:dyDescent="0.25">
      <c r="A501" s="14">
        <v>42312</v>
      </c>
      <c r="B501" s="9">
        <v>53.650576999999998</v>
      </c>
      <c r="C501" s="6">
        <f t="shared" si="21"/>
        <v>4.616805914296195E-3</v>
      </c>
      <c r="D501" s="6">
        <f t="shared" si="23"/>
        <v>4.5136219342935149E-4</v>
      </c>
      <c r="E501" s="6">
        <f t="shared" si="22"/>
        <v>7.6560169637305302</v>
      </c>
    </row>
    <row r="502" spans="1:5" x14ac:dyDescent="0.25">
      <c r="A502" s="14">
        <v>42313</v>
      </c>
      <c r="B502" s="9">
        <v>53.630851999999997</v>
      </c>
      <c r="C502" s="6">
        <f t="shared" si="21"/>
        <v>-3.676568101029203E-4</v>
      </c>
      <c r="D502" s="6">
        <f t="shared" si="23"/>
        <v>4.4089501121306212E-4</v>
      </c>
      <c r="E502" s="6">
        <f t="shared" si="22"/>
        <v>7.7263971962777758</v>
      </c>
    </row>
    <row r="503" spans="1:5" x14ac:dyDescent="0.25">
      <c r="A503" s="14">
        <v>42314</v>
      </c>
      <c r="B503" s="9">
        <v>54.163409999999999</v>
      </c>
      <c r="C503" s="6">
        <f t="shared" si="21"/>
        <v>9.9300678646686742E-3</v>
      </c>
      <c r="D503" s="6">
        <f t="shared" si="23"/>
        <v>4.3016708990700021E-4</v>
      </c>
      <c r="E503" s="6">
        <f t="shared" si="22"/>
        <v>7.5221090618357271</v>
      </c>
    </row>
    <row r="504" spans="1:5" x14ac:dyDescent="0.25">
      <c r="A504" s="14">
        <v>42317</v>
      </c>
      <c r="B504" s="9">
        <v>53.413882000000001</v>
      </c>
      <c r="C504" s="6">
        <f t="shared" si="21"/>
        <v>-1.383827199949187E-2</v>
      </c>
      <c r="D504" s="6">
        <f t="shared" si="23"/>
        <v>4.2209702929329654E-4</v>
      </c>
      <c r="E504" s="6">
        <f t="shared" si="22"/>
        <v>7.3165934675294046</v>
      </c>
    </row>
  </sheetData>
  <autoFilter ref="A1:B1">
    <sortState ref="A2:B504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9"/>
  <sheetViews>
    <sheetView tabSelected="1" workbookViewId="0">
      <selection activeCell="D15" sqref="D15"/>
    </sheetView>
  </sheetViews>
  <sheetFormatPr defaultRowHeight="15" x14ac:dyDescent="0.25"/>
  <cols>
    <col min="1" max="1" width="14.28515625" style="13" customWidth="1"/>
    <col min="2" max="2" width="14.28515625" style="9" customWidth="1"/>
    <col min="3" max="3" width="14.28515625" style="6" customWidth="1"/>
    <col min="4" max="4" width="12" style="13" bestFit="1" customWidth="1"/>
    <col min="5" max="5" width="14.28515625" style="6" customWidth="1"/>
    <col min="6" max="6" width="9.140625" style="13"/>
    <col min="7" max="7" width="17.85546875" style="13" customWidth="1"/>
    <col min="8" max="8" width="17.85546875" style="11" bestFit="1" customWidth="1"/>
    <col min="9" max="16384" width="9.140625" style="13"/>
  </cols>
  <sheetData>
    <row r="1" spans="1:8" s="4" customFormat="1" x14ac:dyDescent="0.25">
      <c r="A1" s="4" t="s">
        <v>0</v>
      </c>
      <c r="B1" s="10" t="s">
        <v>23</v>
      </c>
      <c r="C1" s="7" t="s">
        <v>4</v>
      </c>
      <c r="D1" s="4" t="s">
        <v>5</v>
      </c>
      <c r="E1" s="8" t="s">
        <v>26</v>
      </c>
      <c r="G1" s="13" t="s">
        <v>27</v>
      </c>
      <c r="H1" s="11">
        <v>0.29702436810567856</v>
      </c>
    </row>
    <row r="2" spans="1:8" x14ac:dyDescent="0.25">
      <c r="A2" s="14">
        <v>41589</v>
      </c>
      <c r="B2" s="9">
        <v>35.098357999999998</v>
      </c>
      <c r="G2" s="13" t="s">
        <v>13</v>
      </c>
      <c r="H2" s="11">
        <v>9.245135999465609E-3</v>
      </c>
    </row>
    <row r="3" spans="1:8" x14ac:dyDescent="0.25">
      <c r="A3" s="14">
        <v>41590</v>
      </c>
      <c r="B3" s="9">
        <v>34.883603999999998</v>
      </c>
      <c r="C3" s="6">
        <f>(B3-B2)/B2</f>
        <v>-6.1186338118723168E-3</v>
      </c>
      <c r="G3" s="13" t="s">
        <v>28</v>
      </c>
      <c r="H3" s="11">
        <v>9.805486546619091E-2</v>
      </c>
    </row>
    <row r="4" spans="1:8" x14ac:dyDescent="0.25">
      <c r="A4" s="14">
        <v>41591</v>
      </c>
      <c r="B4" s="9">
        <v>35.630575</v>
      </c>
      <c r="C4" s="6">
        <f t="shared" ref="C4:C67" si="0">(B4-B3)/B3</f>
        <v>2.1413240443848694E-2</v>
      </c>
      <c r="D4" s="13">
        <f>C3*C3</f>
        <v>3.7437679723787158E-5</v>
      </c>
      <c r="E4" s="6">
        <f>-LN(D4)-C4*C4/D4</f>
        <v>-2.0549044166012589</v>
      </c>
    </row>
    <row r="5" spans="1:8" x14ac:dyDescent="0.25">
      <c r="A5" s="14">
        <v>41592</v>
      </c>
      <c r="B5" s="9">
        <v>35.499856000000001</v>
      </c>
      <c r="C5" s="6">
        <f t="shared" si="0"/>
        <v>-3.6687311389164822E-3</v>
      </c>
      <c r="D5" s="13">
        <f>$H$5+$H$7*D4+$H$6*C4*C4</f>
        <v>4.3918853406288185E-5</v>
      </c>
      <c r="E5" s="6">
        <f t="shared" ref="E5:E68" si="1">-LN(D5)-C5*C5/D5</f>
        <v>9.7267019412790745</v>
      </c>
      <c r="G5" s="13" t="s">
        <v>12</v>
      </c>
      <c r="H5" s="11">
        <f>H1*0.00001</f>
        <v>2.9702436810567858E-6</v>
      </c>
    </row>
    <row r="6" spans="1:8" x14ac:dyDescent="0.25">
      <c r="A6" s="14">
        <v>41593</v>
      </c>
      <c r="B6" s="9">
        <v>35.331786000000001</v>
      </c>
      <c r="C6" s="6">
        <f t="shared" si="0"/>
        <v>-4.7343854014506468E-3</v>
      </c>
      <c r="D6" s="13">
        <f t="shared" ref="D6:D69" si="2">$H$5+$H$7*D5+$H$6*C5*C5</f>
        <v>4.6159252026011534E-5</v>
      </c>
      <c r="E6" s="6">
        <f t="shared" si="1"/>
        <v>9.4978245710105522</v>
      </c>
      <c r="G6" s="13" t="s">
        <v>13</v>
      </c>
      <c r="H6" s="11">
        <f>H2</f>
        <v>9.245135999465609E-3</v>
      </c>
    </row>
    <row r="7" spans="1:8" x14ac:dyDescent="0.25">
      <c r="A7" s="14">
        <v>41596</v>
      </c>
      <c r="B7" s="9">
        <v>34.734209</v>
      </c>
      <c r="C7" s="6">
        <f t="shared" si="0"/>
        <v>-1.6913297278546891E-2</v>
      </c>
      <c r="D7" s="13">
        <f t="shared" si="2"/>
        <v>4.8438860379131458E-5</v>
      </c>
      <c r="E7" s="6">
        <f t="shared" si="1"/>
        <v>4.029626932387516</v>
      </c>
      <c r="G7" s="13" t="s">
        <v>14</v>
      </c>
      <c r="H7" s="11">
        <f>H3*10</f>
        <v>0.9805486546619091</v>
      </c>
    </row>
    <row r="8" spans="1:8" x14ac:dyDescent="0.25">
      <c r="A8" s="14">
        <v>41597</v>
      </c>
      <c r="B8" s="9">
        <v>34.564867</v>
      </c>
      <c r="C8" s="6">
        <f t="shared" si="0"/>
        <v>-4.8753665298668621E-3</v>
      </c>
      <c r="D8" s="13">
        <f t="shared" si="2"/>
        <v>5.3111563194702775E-5</v>
      </c>
      <c r="E8" s="6">
        <f t="shared" si="1"/>
        <v>9.3955824843208884</v>
      </c>
    </row>
    <row r="9" spans="1:8" x14ac:dyDescent="0.25">
      <c r="A9" s="14">
        <v>41598</v>
      </c>
      <c r="B9" s="9">
        <v>34.884737999999999</v>
      </c>
      <c r="C9" s="6">
        <f t="shared" si="0"/>
        <v>9.2542233708001569E-3</v>
      </c>
      <c r="D9" s="13">
        <f t="shared" si="2"/>
        <v>5.5268464994122939E-5</v>
      </c>
      <c r="E9" s="6">
        <f t="shared" si="1"/>
        <v>8.2537689166682142</v>
      </c>
      <c r="G9" s="13" t="s">
        <v>25</v>
      </c>
      <c r="H9" s="11">
        <f>SUM(E4:E504)</f>
        <v>3704.656083273188</v>
      </c>
    </row>
    <row r="10" spans="1:8" x14ac:dyDescent="0.25">
      <c r="A10" s="14">
        <v>41599</v>
      </c>
      <c r="B10" s="9">
        <v>35.185792999999997</v>
      </c>
      <c r="C10" s="6">
        <f t="shared" si="0"/>
        <v>8.6299917172947688E-3</v>
      </c>
      <c r="D10" s="13">
        <f t="shared" si="2"/>
        <v>5.7955422134423672E-5</v>
      </c>
      <c r="E10" s="6">
        <f t="shared" si="1"/>
        <v>8.4707667250087848</v>
      </c>
    </row>
    <row r="11" spans="1:8" x14ac:dyDescent="0.25">
      <c r="A11" s="14">
        <v>41600</v>
      </c>
      <c r="B11" s="9">
        <v>35.345725999999999</v>
      </c>
      <c r="C11" s="6">
        <f t="shared" si="0"/>
        <v>4.5453856901847382E-3</v>
      </c>
      <c r="D11" s="13">
        <f t="shared" si="2"/>
        <v>6.048690263296823E-5</v>
      </c>
      <c r="E11" s="6">
        <f t="shared" si="1"/>
        <v>9.371513375414473</v>
      </c>
    </row>
    <row r="12" spans="1:8" x14ac:dyDescent="0.25">
      <c r="A12" s="14">
        <v>41603</v>
      </c>
      <c r="B12" s="9">
        <v>35.411582000000003</v>
      </c>
      <c r="C12" s="6">
        <f t="shared" si="0"/>
        <v>1.863195567124684E-3</v>
      </c>
      <c r="D12" s="13">
        <f t="shared" si="2"/>
        <v>6.2471604102066458E-5</v>
      </c>
      <c r="E12" s="6">
        <f t="shared" si="1"/>
        <v>9.6252292282862424</v>
      </c>
    </row>
    <row r="13" spans="1:8" x14ac:dyDescent="0.25">
      <c r="A13" s="14">
        <v>41604</v>
      </c>
      <c r="B13" s="9">
        <v>35.138750000000002</v>
      </c>
      <c r="C13" s="6">
        <f t="shared" si="0"/>
        <v>-7.7045978911645645E-3</v>
      </c>
      <c r="D13" s="13">
        <f t="shared" si="2"/>
        <v>6.4258785506465192E-5</v>
      </c>
      <c r="E13" s="6">
        <f t="shared" si="1"/>
        <v>8.7288144728497574</v>
      </c>
    </row>
    <row r="14" spans="1:8" x14ac:dyDescent="0.25">
      <c r="A14" s="14">
        <v>41605</v>
      </c>
      <c r="B14" s="9">
        <v>35.373949000000003</v>
      </c>
      <c r="C14" s="6">
        <f t="shared" si="0"/>
        <v>6.6934367329515559E-3</v>
      </c>
      <c r="D14" s="13">
        <f>$H$5+$H$7*D13+$H$6*C13*C13</f>
        <v>6.6527908293674033E-5</v>
      </c>
      <c r="E14" s="6">
        <f t="shared" si="1"/>
        <v>8.9444559280691074</v>
      </c>
    </row>
    <row r="15" spans="1:8" x14ac:dyDescent="0.25">
      <c r="A15" s="14">
        <v>41607</v>
      </c>
      <c r="B15" s="9">
        <v>35.872574</v>
      </c>
      <c r="C15" s="6">
        <f>(B15-B14)/B14</f>
        <v>1.4095825150875775E-2</v>
      </c>
      <c r="D15" s="13">
        <f t="shared" si="2"/>
        <v>6.8618296119980979E-5</v>
      </c>
      <c r="E15" s="6">
        <f t="shared" si="1"/>
        <v>6.691334614873977</v>
      </c>
    </row>
    <row r="16" spans="1:8" x14ac:dyDescent="0.25">
      <c r="A16" s="14">
        <v>41610</v>
      </c>
      <c r="B16" s="9">
        <v>36.173628000000001</v>
      </c>
      <c r="C16" s="6">
        <f t="shared" si="0"/>
        <v>8.3923166483676533E-3</v>
      </c>
      <c r="D16" s="13">
        <f t="shared" si="2"/>
        <v>7.2090758839135594E-5</v>
      </c>
      <c r="E16" s="6">
        <f t="shared" si="1"/>
        <v>8.5606081728895482</v>
      </c>
    </row>
    <row r="17" spans="1:5" x14ac:dyDescent="0.25">
      <c r="A17" s="14">
        <v>41611</v>
      </c>
      <c r="B17" s="9">
        <v>36.041916999999998</v>
      </c>
      <c r="C17" s="6">
        <f t="shared" si="0"/>
        <v>-3.6410779698404262E-3</v>
      </c>
      <c r="D17" s="13">
        <f t="shared" si="2"/>
        <v>7.4309884251228997E-5</v>
      </c>
      <c r="E17" s="6">
        <f t="shared" si="1"/>
        <v>9.32885897433402</v>
      </c>
    </row>
    <row r="18" spans="1:5" x14ac:dyDescent="0.25">
      <c r="A18" s="14">
        <v>41612</v>
      </c>
      <c r="B18" s="9">
        <v>36.634616999999999</v>
      </c>
      <c r="C18" s="6">
        <f t="shared" si="0"/>
        <v>1.6444741271669894E-2</v>
      </c>
      <c r="D18" s="13">
        <f t="shared" si="2"/>
        <v>7.5957267628681333E-5</v>
      </c>
      <c r="E18" s="6">
        <f t="shared" si="1"/>
        <v>5.9250547108282818</v>
      </c>
    </row>
    <row r="19" spans="1:5" x14ac:dyDescent="0.25">
      <c r="A19" s="14">
        <v>41613</v>
      </c>
      <c r="B19" s="9">
        <v>35.750269000000003</v>
      </c>
      <c r="C19" s="6">
        <f>(B19-B18)/B18</f>
        <v>-2.4139681875205512E-2</v>
      </c>
      <c r="D19" s="13">
        <f t="shared" si="2"/>
        <v>7.9950197915149484E-5</v>
      </c>
      <c r="E19" s="6">
        <f t="shared" si="1"/>
        <v>2.1455162928108749</v>
      </c>
    </row>
    <row r="20" spans="1:5" x14ac:dyDescent="0.25">
      <c r="A20" s="14">
        <v>41614</v>
      </c>
      <c r="B20" s="9">
        <v>36.088956000000003</v>
      </c>
      <c r="C20" s="6">
        <f t="shared" si="0"/>
        <v>9.4736909532065379E-3</v>
      </c>
      <c r="D20" s="13">
        <f t="shared" si="2"/>
        <v>8.6752667545274346E-5</v>
      </c>
      <c r="E20" s="6">
        <f t="shared" si="1"/>
        <v>8.3178896141103458</v>
      </c>
    </row>
    <row r="21" spans="1:5" x14ac:dyDescent="0.25">
      <c r="A21" s="14">
        <v>41617</v>
      </c>
      <c r="B21" s="9">
        <v>36.418233999999998</v>
      </c>
      <c r="C21" s="6">
        <f t="shared" si="0"/>
        <v>9.124065545148911E-3</v>
      </c>
      <c r="D21" s="13">
        <f t="shared" si="2"/>
        <v>8.8865213670430643E-5</v>
      </c>
      <c r="E21" s="6">
        <f t="shared" si="1"/>
        <v>8.3915938414566611</v>
      </c>
    </row>
    <row r="22" spans="1:5" x14ac:dyDescent="0.25">
      <c r="A22" s="14">
        <v>41618</v>
      </c>
      <c r="B22" s="9">
        <v>35.853757000000002</v>
      </c>
      <c r="C22" s="6">
        <f t="shared" si="0"/>
        <v>-1.5499845489487398E-2</v>
      </c>
      <c r="D22" s="13">
        <f t="shared" si="2"/>
        <v>9.0876553762409207E-5</v>
      </c>
      <c r="E22" s="6">
        <f t="shared" si="1"/>
        <v>6.6623650295029044</v>
      </c>
    </row>
    <row r="23" spans="1:5" x14ac:dyDescent="0.25">
      <c r="A23" s="14">
        <v>41619</v>
      </c>
      <c r="B23" s="9">
        <v>35.383358999999999</v>
      </c>
      <c r="C23" s="6">
        <f t="shared" si="0"/>
        <v>-1.3119908187027735E-2</v>
      </c>
      <c r="D23" s="13">
        <f t="shared" si="2"/>
        <v>9.4300225854598345E-5</v>
      </c>
      <c r="E23" s="6">
        <f t="shared" si="1"/>
        <v>7.4436655886419052</v>
      </c>
    </row>
    <row r="24" spans="1:5" x14ac:dyDescent="0.25">
      <c r="A24" s="14">
        <v>41620</v>
      </c>
      <c r="B24" s="9">
        <v>35.016449000000001</v>
      </c>
      <c r="C24" s="6">
        <f t="shared" si="0"/>
        <v>-1.036956383931772E-2</v>
      </c>
      <c r="D24" s="13">
        <f t="shared" si="2"/>
        <v>9.7027586942235298E-5</v>
      </c>
      <c r="E24" s="6">
        <f t="shared" si="1"/>
        <v>8.1322958180876963</v>
      </c>
    </row>
    <row r="25" spans="1:5" x14ac:dyDescent="0.25">
      <c r="A25" s="14">
        <v>41621</v>
      </c>
      <c r="B25" s="9">
        <v>34.517823999999997</v>
      </c>
      <c r="C25" s="6">
        <f t="shared" si="0"/>
        <v>-1.4239736302216255E-2</v>
      </c>
      <c r="D25" s="13">
        <f t="shared" si="2"/>
        <v>9.910462315833024E-5</v>
      </c>
      <c r="E25" s="6">
        <f t="shared" si="1"/>
        <v>7.1733139730313242</v>
      </c>
    </row>
    <row r="26" spans="1:5" x14ac:dyDescent="0.25">
      <c r="A26" s="14">
        <v>41624</v>
      </c>
      <c r="B26" s="9">
        <v>34.705984000000001</v>
      </c>
      <c r="C26" s="6">
        <f t="shared" si="0"/>
        <v>5.4510968014670758E-3</v>
      </c>
      <c r="D26" s="13">
        <f t="shared" si="2"/>
        <v>1.0202178564800614E-4</v>
      </c>
      <c r="E26" s="6">
        <f t="shared" si="1"/>
        <v>8.8990681911481531</v>
      </c>
    </row>
    <row r="27" spans="1:5" x14ac:dyDescent="0.25">
      <c r="A27" s="14">
        <v>41625</v>
      </c>
      <c r="B27" s="9">
        <v>34.357891000000002</v>
      </c>
      <c r="C27" s="6">
        <f t="shared" si="0"/>
        <v>-1.0029768929761469E-2</v>
      </c>
      <c r="D27" s="13">
        <f t="shared" si="2"/>
        <v>1.0328228253441878E-4</v>
      </c>
      <c r="E27" s="6">
        <f t="shared" si="1"/>
        <v>8.2040512796668441</v>
      </c>
    </row>
    <row r="28" spans="1:5" x14ac:dyDescent="0.25">
      <c r="A28" s="14">
        <v>41626</v>
      </c>
      <c r="B28" s="9">
        <v>34.414340000000003</v>
      </c>
      <c r="C28" s="6">
        <f t="shared" si="0"/>
        <v>1.6429704605559355E-3</v>
      </c>
      <c r="D28" s="13">
        <f t="shared" si="2"/>
        <v>1.0517357301956243E-4</v>
      </c>
      <c r="E28" s="6">
        <f t="shared" si="1"/>
        <v>9.1342328099369539</v>
      </c>
    </row>
    <row r="29" spans="1:5" x14ac:dyDescent="0.25">
      <c r="A29" s="14">
        <v>41627</v>
      </c>
      <c r="B29" s="9">
        <v>34.103875000000002</v>
      </c>
      <c r="C29" s="6">
        <f t="shared" si="0"/>
        <v>-9.0213846902192692E-3</v>
      </c>
      <c r="D29" s="13">
        <f t="shared" si="2"/>
        <v>1.0612300508711744E-4</v>
      </c>
      <c r="E29" s="6">
        <f t="shared" si="1"/>
        <v>8.3840150175552957</v>
      </c>
    </row>
    <row r="30" spans="1:5" x14ac:dyDescent="0.25">
      <c r="A30" s="14">
        <v>41628</v>
      </c>
      <c r="B30" s="9">
        <v>34.621312000000003</v>
      </c>
      <c r="C30" s="6">
        <f t="shared" si="0"/>
        <v>1.5172381437593264E-2</v>
      </c>
      <c r="D30" s="13">
        <f t="shared" si="2"/>
        <v>1.0778143247036105E-4</v>
      </c>
      <c r="E30" s="6">
        <f t="shared" si="1"/>
        <v>6.9995905417890718</v>
      </c>
    </row>
    <row r="31" spans="1:5" x14ac:dyDescent="0.25">
      <c r="A31" s="14">
        <v>41631</v>
      </c>
      <c r="B31" s="9">
        <v>34.451968999999998</v>
      </c>
      <c r="C31" s="6">
        <f t="shared" si="0"/>
        <v>-4.8912935477432194E-3</v>
      </c>
      <c r="D31" s="13">
        <f t="shared" si="2"/>
        <v>1.107834233048572E-4</v>
      </c>
      <c r="E31" s="6">
        <f t="shared" si="1"/>
        <v>8.891973724691864</v>
      </c>
    </row>
    <row r="32" spans="1:5" x14ac:dyDescent="0.25">
      <c r="A32" s="14">
        <v>41632</v>
      </c>
      <c r="B32" s="9">
        <v>34.884737999999999</v>
      </c>
      <c r="C32" s="6">
        <f t="shared" si="0"/>
        <v>1.256151716611612E-2</v>
      </c>
      <c r="D32" s="13">
        <f t="shared" si="2"/>
        <v>1.1181996795274032E-4</v>
      </c>
      <c r="E32" s="6">
        <f t="shared" si="1"/>
        <v>7.6874975442045645</v>
      </c>
    </row>
    <row r="33" spans="1:5" x14ac:dyDescent="0.25">
      <c r="A33" s="14">
        <v>41634</v>
      </c>
      <c r="B33" s="9">
        <v>35.223421999999999</v>
      </c>
      <c r="C33" s="6">
        <f t="shared" si="0"/>
        <v>9.7086582676928993E-3</v>
      </c>
      <c r="D33" s="13">
        <f t="shared" si="2"/>
        <v>1.1407396867248556E-4</v>
      </c>
      <c r="E33" s="6">
        <f t="shared" si="1"/>
        <v>8.2523746485423164</v>
      </c>
    </row>
    <row r="34" spans="1:5" x14ac:dyDescent="0.25">
      <c r="A34" s="14">
        <v>41635</v>
      </c>
      <c r="B34" s="9">
        <v>35.082304000000001</v>
      </c>
      <c r="C34" s="6">
        <f t="shared" si="0"/>
        <v>-4.0063682625725216E-3</v>
      </c>
      <c r="D34" s="13">
        <f t="shared" si="2"/>
        <v>1.1569674864319355E-4</v>
      </c>
      <c r="E34" s="6">
        <f t="shared" si="1"/>
        <v>8.9258047697095595</v>
      </c>
    </row>
    <row r="35" spans="1:5" x14ac:dyDescent="0.25">
      <c r="A35" s="14">
        <v>41638</v>
      </c>
      <c r="B35" s="9">
        <v>35.082304000000001</v>
      </c>
      <c r="C35" s="6">
        <f t="shared" si="0"/>
        <v>0</v>
      </c>
      <c r="D35" s="13">
        <f t="shared" si="2"/>
        <v>1.1656492846645158E-4</v>
      </c>
      <c r="E35" s="6">
        <f t="shared" si="1"/>
        <v>9.0570621143146255</v>
      </c>
    </row>
    <row r="36" spans="1:5" x14ac:dyDescent="0.25">
      <c r="A36" s="14">
        <v>41639</v>
      </c>
      <c r="B36" s="9">
        <v>35.195199000000002</v>
      </c>
      <c r="C36" s="6">
        <f t="shared" si="0"/>
        <v>3.2180041538891445E-3</v>
      </c>
      <c r="D36" s="13">
        <f t="shared" si="2"/>
        <v>1.1726782746959755E-4</v>
      </c>
      <c r="E36" s="6">
        <f t="shared" si="1"/>
        <v>8.9627432801777029</v>
      </c>
    </row>
    <row r="37" spans="1:5" x14ac:dyDescent="0.25">
      <c r="A37" s="14">
        <v>41641</v>
      </c>
      <c r="B37" s="9">
        <v>34.96</v>
      </c>
      <c r="C37" s="6">
        <f t="shared" si="0"/>
        <v>-6.6827012400186023E-3</v>
      </c>
      <c r="D37" s="13">
        <f t="shared" si="2"/>
        <v>1.1805279261638487E-4</v>
      </c>
      <c r="E37" s="6">
        <f t="shared" si="1"/>
        <v>8.6660860553761303</v>
      </c>
    </row>
    <row r="38" spans="1:5" x14ac:dyDescent="0.25">
      <c r="A38" s="14">
        <v>41642</v>
      </c>
      <c r="B38" s="9">
        <v>34.724800999999999</v>
      </c>
      <c r="C38" s="6">
        <f t="shared" si="0"/>
        <v>-6.7276601830664039E-3</v>
      </c>
      <c r="D38" s="13">
        <f t="shared" si="2"/>
        <v>1.1913962452792254E-4</v>
      </c>
      <c r="E38" s="6">
        <f t="shared" si="1"/>
        <v>8.6553121863106917</v>
      </c>
    </row>
    <row r="39" spans="1:5" x14ac:dyDescent="0.25">
      <c r="A39" s="14">
        <v>41645</v>
      </c>
      <c r="B39" s="9">
        <v>33.990980999999998</v>
      </c>
      <c r="C39" s="6">
        <f t="shared" si="0"/>
        <v>-2.1132446518556045E-2</v>
      </c>
      <c r="D39" s="13">
        <f t="shared" si="2"/>
        <v>1.2021089013404036E-4</v>
      </c>
      <c r="E39" s="6">
        <f t="shared" si="1"/>
        <v>5.3112892352077772</v>
      </c>
    </row>
    <row r="40" spans="1:5" x14ac:dyDescent="0.25">
      <c r="A40" s="14">
        <v>41646</v>
      </c>
      <c r="B40" s="9">
        <v>34.254401999999999</v>
      </c>
      <c r="C40" s="6">
        <f t="shared" si="0"/>
        <v>7.7497322010212366E-3</v>
      </c>
      <c r="D40" s="13">
        <f t="shared" si="2"/>
        <v>1.2497156584760451E-4</v>
      </c>
      <c r="E40" s="6">
        <f t="shared" si="1"/>
        <v>8.50684820806155</v>
      </c>
    </row>
    <row r="41" spans="1:5" x14ac:dyDescent="0.25">
      <c r="A41" s="14">
        <v>41647</v>
      </c>
      <c r="B41" s="9">
        <v>33.642882999999998</v>
      </c>
      <c r="C41" s="6">
        <f t="shared" si="0"/>
        <v>-1.7852274869664963E-2</v>
      </c>
      <c r="D41" s="13">
        <f t="shared" si="2"/>
        <v>1.2606619205005984E-4</v>
      </c>
      <c r="E41" s="6">
        <f t="shared" si="1"/>
        <v>6.4506369463552575</v>
      </c>
    </row>
    <row r="42" spans="1:5" x14ac:dyDescent="0.25">
      <c r="A42" s="14">
        <v>41648</v>
      </c>
      <c r="B42" s="9">
        <v>33.426499999999997</v>
      </c>
      <c r="C42" s="6">
        <f t="shared" si="0"/>
        <v>-6.4317615110453061E-3</v>
      </c>
      <c r="D42" s="13">
        <f t="shared" si="2"/>
        <v>1.2953073791074221E-4</v>
      </c>
      <c r="E42" s="6">
        <f t="shared" si="1"/>
        <v>8.6322275625999119</v>
      </c>
    </row>
    <row r="43" spans="1:5" x14ac:dyDescent="0.25">
      <c r="A43" s="14">
        <v>41649</v>
      </c>
      <c r="B43" s="9">
        <v>33.906309</v>
      </c>
      <c r="C43" s="6">
        <f t="shared" si="0"/>
        <v>1.435415015032992E-2</v>
      </c>
      <c r="D43" s="13">
        <f t="shared" si="2"/>
        <v>1.3036388315923269E-4</v>
      </c>
      <c r="E43" s="6">
        <f t="shared" si="1"/>
        <v>7.3646693396078886</v>
      </c>
    </row>
    <row r="44" spans="1:5" x14ac:dyDescent="0.25">
      <c r="A44" s="14">
        <v>41652</v>
      </c>
      <c r="B44" s="9">
        <v>32.909063000000003</v>
      </c>
      <c r="C44" s="6">
        <f t="shared" si="0"/>
        <v>-2.9411812415205588E-2</v>
      </c>
      <c r="D44" s="13">
        <f t="shared" si="2"/>
        <v>1.3270325678824162E-4</v>
      </c>
      <c r="E44" s="6">
        <f t="shared" si="1"/>
        <v>2.4086800821786234</v>
      </c>
    </row>
    <row r="45" spans="1:5" x14ac:dyDescent="0.25">
      <c r="A45" s="14">
        <v>41653</v>
      </c>
      <c r="B45" s="9">
        <v>33.661700000000003</v>
      </c>
      <c r="C45" s="6">
        <f t="shared" si="0"/>
        <v>2.2870204478322581E-2</v>
      </c>
      <c r="D45" s="13">
        <f t="shared" si="2"/>
        <v>1.4108979203076346E-4</v>
      </c>
      <c r="E45" s="6">
        <f t="shared" si="1"/>
        <v>5.1589269762610215</v>
      </c>
    </row>
    <row r="46" spans="1:5" x14ac:dyDescent="0.25">
      <c r="A46" s="14">
        <v>41654</v>
      </c>
      <c r="B46" s="9">
        <v>34.583680000000001</v>
      </c>
      <c r="C46" s="6">
        <f t="shared" si="0"/>
        <v>2.7389585196231851E-2</v>
      </c>
      <c r="D46" s="13">
        <f t="shared" si="2"/>
        <v>1.4615128318523957E-4</v>
      </c>
      <c r="E46" s="6">
        <f t="shared" si="1"/>
        <v>3.6979035880853415</v>
      </c>
    </row>
    <row r="47" spans="1:5" x14ac:dyDescent="0.25">
      <c r="A47" s="14">
        <v>41655</v>
      </c>
      <c r="B47" s="9">
        <v>34.705984000000001</v>
      </c>
      <c r="C47" s="6">
        <f t="shared" si="0"/>
        <v>3.5364657549456779E-3</v>
      </c>
      <c r="D47" s="13">
        <f t="shared" si="2"/>
        <v>1.5321429060322365E-4</v>
      </c>
      <c r="E47" s="6">
        <f t="shared" si="1"/>
        <v>8.7020449334385184</v>
      </c>
    </row>
    <row r="48" spans="1:5" x14ac:dyDescent="0.25">
      <c r="A48" s="14">
        <v>41656</v>
      </c>
      <c r="B48" s="9">
        <v>34.226179999999999</v>
      </c>
      <c r="C48" s="6">
        <f t="shared" si="0"/>
        <v>-1.382482052662738E-2</v>
      </c>
      <c r="D48" s="13">
        <f t="shared" si="2"/>
        <v>1.5331993533279802E-4</v>
      </c>
      <c r="E48" s="6">
        <f t="shared" si="1"/>
        <v>7.5364031026128648</v>
      </c>
    </row>
    <row r="49" spans="1:5" x14ac:dyDescent="0.25">
      <c r="A49" s="14">
        <v>41660</v>
      </c>
      <c r="B49" s="9">
        <v>34.02861</v>
      </c>
      <c r="C49" s="6">
        <f t="shared" si="0"/>
        <v>-5.7724817668813443E-3</v>
      </c>
      <c r="D49" s="13">
        <f t="shared" si="2"/>
        <v>1.5507488274814728E-4</v>
      </c>
      <c r="E49" s="6">
        <f t="shared" si="1"/>
        <v>8.5567285373940241</v>
      </c>
    </row>
    <row r="50" spans="1:5" x14ac:dyDescent="0.25">
      <c r="A50" s="14">
        <v>41661</v>
      </c>
      <c r="B50" s="9">
        <v>33.802819999999997</v>
      </c>
      <c r="C50" s="6">
        <f t="shared" si="0"/>
        <v>-6.6352989440357241E-3</v>
      </c>
      <c r="D50" s="13">
        <f t="shared" si="2"/>
        <v>1.5533677355376762E-4</v>
      </c>
      <c r="E50" s="6">
        <f t="shared" si="1"/>
        <v>8.4864844837811031</v>
      </c>
    </row>
    <row r="51" spans="1:5" x14ac:dyDescent="0.25">
      <c r="A51" s="14">
        <v>41662</v>
      </c>
      <c r="B51" s="9">
        <v>33.925125000000001</v>
      </c>
      <c r="C51" s="6">
        <f t="shared" si="0"/>
        <v>3.6181892516661137E-3</v>
      </c>
      <c r="D51" s="13">
        <f t="shared" si="2"/>
        <v>1.5569254538714912E-4</v>
      </c>
      <c r="E51" s="6">
        <f t="shared" si="1"/>
        <v>8.683543091936059</v>
      </c>
    </row>
    <row r="52" spans="1:5" x14ac:dyDescent="0.25">
      <c r="A52" s="14">
        <v>41663</v>
      </c>
      <c r="B52" s="9">
        <v>34.630721999999999</v>
      </c>
      <c r="C52" s="6">
        <f t="shared" si="0"/>
        <v>2.0798655863463945E-2</v>
      </c>
      <c r="D52" s="13">
        <f t="shared" si="2"/>
        <v>1.5575539038976876E-4</v>
      </c>
      <c r="E52" s="6">
        <f t="shared" si="1"/>
        <v>5.9898940013675972</v>
      </c>
    </row>
    <row r="53" spans="1:5" x14ac:dyDescent="0.25">
      <c r="A53" s="14">
        <v>41666</v>
      </c>
      <c r="B53" s="9">
        <v>33.896898999999998</v>
      </c>
      <c r="C53" s="6">
        <f t="shared" si="0"/>
        <v>-2.118994227148949E-2</v>
      </c>
      <c r="D53" s="13">
        <f t="shared" si="2"/>
        <v>1.5969528088783375E-4</v>
      </c>
      <c r="E53" s="6">
        <f t="shared" si="1"/>
        <v>5.930552870504652</v>
      </c>
    </row>
    <row r="54" spans="1:5" x14ac:dyDescent="0.25">
      <c r="A54" s="14">
        <v>41667</v>
      </c>
      <c r="B54" s="9">
        <v>34.122691000000003</v>
      </c>
      <c r="C54" s="6">
        <f t="shared" si="0"/>
        <v>6.66114030076927E-3</v>
      </c>
      <c r="D54" s="13">
        <f t="shared" si="2"/>
        <v>1.6371042880341621E-4</v>
      </c>
      <c r="E54" s="6">
        <f t="shared" si="1"/>
        <v>8.446379215085539</v>
      </c>
    </row>
    <row r="55" spans="1:5" x14ac:dyDescent="0.25">
      <c r="A55" s="14">
        <v>41668</v>
      </c>
      <c r="B55" s="9">
        <v>34.489601999999998</v>
      </c>
      <c r="C55" s="6">
        <f t="shared" si="0"/>
        <v>1.075269825583201E-2</v>
      </c>
      <c r="D55" s="13">
        <f t="shared" si="2"/>
        <v>1.6390649838730944E-4</v>
      </c>
      <c r="E55" s="6">
        <f t="shared" si="1"/>
        <v>8.0108090811081549</v>
      </c>
    </row>
    <row r="56" spans="1:5" x14ac:dyDescent="0.25">
      <c r="A56" s="14">
        <v>41669</v>
      </c>
      <c r="B56" s="9">
        <v>34.677762000000001</v>
      </c>
      <c r="C56" s="6">
        <f t="shared" si="0"/>
        <v>5.4555573010092564E-3</v>
      </c>
      <c r="D56" s="13">
        <f t="shared" si="2"/>
        <v>1.6475746759478144E-4</v>
      </c>
      <c r="E56" s="6">
        <f t="shared" si="1"/>
        <v>8.5303880681376594</v>
      </c>
    </row>
    <row r="57" spans="1:5" x14ac:dyDescent="0.25">
      <c r="A57" s="14">
        <v>41670</v>
      </c>
      <c r="B57" s="9">
        <v>35.599741999999999</v>
      </c>
      <c r="C57" s="6">
        <f t="shared" si="0"/>
        <v>2.6587067527598745E-2</v>
      </c>
      <c r="D57" s="13">
        <f t="shared" si="2"/>
        <v>1.6479812083440944E-4</v>
      </c>
      <c r="E57" s="6">
        <f t="shared" si="1"/>
        <v>4.4214676195751821</v>
      </c>
    </row>
    <row r="58" spans="1:5" x14ac:dyDescent="0.25">
      <c r="A58" s="14">
        <v>41673</v>
      </c>
      <c r="B58" s="9">
        <v>34.320258000000003</v>
      </c>
      <c r="C58" s="6">
        <f t="shared" si="0"/>
        <v>-3.5940822267756786E-2</v>
      </c>
      <c r="D58" s="13">
        <f t="shared" si="2"/>
        <v>1.7109794860686823E-4</v>
      </c>
      <c r="E58" s="6">
        <f t="shared" si="1"/>
        <v>1.1235479332671519</v>
      </c>
    </row>
    <row r="59" spans="1:5" x14ac:dyDescent="0.25">
      <c r="A59" s="14">
        <v>41674</v>
      </c>
      <c r="B59" s="9">
        <v>34.197952999999998</v>
      </c>
      <c r="C59" s="6">
        <f t="shared" si="0"/>
        <v>-3.563638711573914E-3</v>
      </c>
      <c r="D59" s="13">
        <f t="shared" si="2"/>
        <v>1.8268244398958805E-4</v>
      </c>
      <c r="E59" s="6">
        <f t="shared" si="1"/>
        <v>8.5382442710858442</v>
      </c>
    </row>
    <row r="60" spans="1:5" x14ac:dyDescent="0.25">
      <c r="A60" s="14">
        <v>41675</v>
      </c>
      <c r="B60" s="9">
        <v>33.699331999999998</v>
      </c>
      <c r="C60" s="6">
        <f t="shared" si="0"/>
        <v>-1.4580434097912235E-2</v>
      </c>
      <c r="D60" s="13">
        <f t="shared" si="2"/>
        <v>1.8221667716293694E-4</v>
      </c>
      <c r="E60" s="6">
        <f t="shared" si="1"/>
        <v>7.4436312705886367</v>
      </c>
    </row>
    <row r="61" spans="1:5" x14ac:dyDescent="0.25">
      <c r="A61" s="14">
        <v>41676</v>
      </c>
      <c r="B61" s="9">
        <v>34.038020000000003</v>
      </c>
      <c r="C61" s="6">
        <f t="shared" si="0"/>
        <v>1.0050288237167573E-2</v>
      </c>
      <c r="D61" s="13">
        <f t="shared" si="2"/>
        <v>1.8360797608781687E-4</v>
      </c>
      <c r="E61" s="6">
        <f t="shared" si="1"/>
        <v>8.052577432294834</v>
      </c>
    </row>
    <row r="62" spans="1:5" x14ac:dyDescent="0.25">
      <c r="A62" s="14">
        <v>41677</v>
      </c>
      <c r="B62" s="9">
        <v>34.395522999999997</v>
      </c>
      <c r="C62" s="6">
        <f t="shared" si="0"/>
        <v>1.0503049237293888E-2</v>
      </c>
      <c r="D62" s="13">
        <f t="shared" si="2"/>
        <v>1.8394063303103119E-4</v>
      </c>
      <c r="E62" s="6">
        <f t="shared" si="1"/>
        <v>8.001171155420808</v>
      </c>
    </row>
    <row r="63" spans="1:5" ht="15" customHeight="1" x14ac:dyDescent="0.25">
      <c r="A63" s="14">
        <v>41680</v>
      </c>
      <c r="B63" s="9">
        <v>34.621312000000003</v>
      </c>
      <c r="C63" s="6">
        <f t="shared" si="0"/>
        <v>6.5644880585187214E-3</v>
      </c>
      <c r="D63" s="13">
        <f t="shared" si="2"/>
        <v>1.8435285227007831E-4</v>
      </c>
      <c r="E63" s="6">
        <f t="shared" si="1"/>
        <v>8.3649088298127765</v>
      </c>
    </row>
    <row r="64" spans="1:5" x14ac:dyDescent="0.25">
      <c r="A64" s="14">
        <v>41681</v>
      </c>
      <c r="B64" s="9">
        <v>34.969405999999999</v>
      </c>
      <c r="C64" s="6">
        <f t="shared" si="0"/>
        <v>1.005432723057971E-2</v>
      </c>
      <c r="D64" s="13">
        <f t="shared" si="2"/>
        <v>1.8413558101270936E-4</v>
      </c>
      <c r="E64" s="6">
        <f t="shared" si="1"/>
        <v>8.0508433119869682</v>
      </c>
    </row>
    <row r="65" spans="1:5" x14ac:dyDescent="0.25">
      <c r="A65" s="14">
        <v>41682</v>
      </c>
      <c r="B65" s="9">
        <v>35.251648000000003</v>
      </c>
      <c r="C65" s="6">
        <f t="shared" si="0"/>
        <v>8.0711122173480337E-3</v>
      </c>
      <c r="D65" s="13">
        <f t="shared" si="2"/>
        <v>1.8445872605764616E-4</v>
      </c>
      <c r="E65" s="6">
        <f t="shared" si="1"/>
        <v>8.2449280319442444</v>
      </c>
    </row>
    <row r="66" spans="1:5" x14ac:dyDescent="0.25">
      <c r="A66" s="14">
        <v>41683</v>
      </c>
      <c r="B66" s="9">
        <v>35.383358999999999</v>
      </c>
      <c r="C66" s="6">
        <f t="shared" si="0"/>
        <v>3.7363075904989088E-3</v>
      </c>
      <c r="D66" s="13">
        <f t="shared" si="2"/>
        <v>1.8444325388759382E-4</v>
      </c>
      <c r="E66" s="6">
        <f t="shared" si="1"/>
        <v>8.5224815035641068</v>
      </c>
    </row>
    <row r="67" spans="1:5" x14ac:dyDescent="0.25">
      <c r="A67" s="14">
        <v>41684</v>
      </c>
      <c r="B67" s="9">
        <v>35.392764999999997</v>
      </c>
      <c r="C67" s="6">
        <f t="shared" si="0"/>
        <v>2.6583117787088757E-4</v>
      </c>
      <c r="D67" s="13">
        <f t="shared" si="2"/>
        <v>1.8395489018888165E-4</v>
      </c>
      <c r="E67" s="6">
        <f t="shared" si="1"/>
        <v>8.6004358427334413</v>
      </c>
    </row>
    <row r="68" spans="1:5" x14ac:dyDescent="0.25">
      <c r="A68" s="14">
        <v>41688</v>
      </c>
      <c r="B68" s="9">
        <v>35.468592000000001</v>
      </c>
      <c r="C68" s="6">
        <f t="shared" ref="C68:C131" si="3">(B68-B67)/B67</f>
        <v>2.1424435191769804E-3</v>
      </c>
      <c r="D68" s="13">
        <f t="shared" si="2"/>
        <v>1.8334761709301334E-4</v>
      </c>
      <c r="E68" s="6">
        <f t="shared" si="1"/>
        <v>8.5790918965208149</v>
      </c>
    </row>
    <row r="69" spans="1:5" x14ac:dyDescent="0.25">
      <c r="A69" s="14">
        <v>41689</v>
      </c>
      <c r="B69" s="9">
        <v>35.553897999999997</v>
      </c>
      <c r="C69" s="6">
        <f t="shared" si="3"/>
        <v>2.4051137975816934E-3</v>
      </c>
      <c r="D69" s="13">
        <f t="shared" si="2"/>
        <v>1.8279393872515698E-4</v>
      </c>
      <c r="E69" s="6">
        <f t="shared" ref="E69:E132" si="4">-LN(D69)-C69*C69/D69</f>
        <v>8.5755057391249974</v>
      </c>
    </row>
    <row r="70" spans="1:5" x14ac:dyDescent="0.25">
      <c r="A70" s="14">
        <v>41690</v>
      </c>
      <c r="B70" s="9">
        <v>35.781384000000003</v>
      </c>
      <c r="C70" s="6">
        <f t="shared" si="3"/>
        <v>6.3983420327078083E-3</v>
      </c>
      <c r="D70" s="13">
        <f t="shared" ref="D70:D133" si="5">$H$5+$H$7*D69+$H$6*C69*C69</f>
        <v>1.8226207353670644E-4</v>
      </c>
      <c r="E70" s="6">
        <f t="shared" si="4"/>
        <v>8.3854500237950713</v>
      </c>
    </row>
    <row r="71" spans="1:5" x14ac:dyDescent="0.25">
      <c r="A71" s="14">
        <v>41691</v>
      </c>
      <c r="B71" s="9">
        <v>35.999389999999998</v>
      </c>
      <c r="C71" s="6">
        <f t="shared" si="3"/>
        <v>6.092721287695173E-3</v>
      </c>
      <c r="D71" s="13">
        <f t="shared" si="5"/>
        <v>1.8206555927921222E-4</v>
      </c>
      <c r="E71" s="6">
        <f t="shared" si="4"/>
        <v>8.4072542372813537</v>
      </c>
    </row>
    <row r="72" spans="1:5" x14ac:dyDescent="0.25">
      <c r="A72" s="14">
        <v>41694</v>
      </c>
      <c r="B72" s="9">
        <v>35.724511999999997</v>
      </c>
      <c r="C72" s="6">
        <f t="shared" si="3"/>
        <v>-7.6356293814978833E-3</v>
      </c>
      <c r="D72" s="13">
        <f t="shared" si="5"/>
        <v>1.8183757392214165E-4</v>
      </c>
      <c r="E72" s="6">
        <f t="shared" si="4"/>
        <v>8.2917653194984435</v>
      </c>
    </row>
    <row r="73" spans="1:5" x14ac:dyDescent="0.25">
      <c r="A73" s="14">
        <v>41695</v>
      </c>
      <c r="B73" s="9">
        <v>35.582335999999998</v>
      </c>
      <c r="C73" s="6">
        <f t="shared" si="3"/>
        <v>-3.9797884432962779E-3</v>
      </c>
      <c r="D73" s="13">
        <f t="shared" si="5"/>
        <v>1.8180984980584975E-4</v>
      </c>
      <c r="E73" s="6">
        <f t="shared" si="4"/>
        <v>8.5254322678183971</v>
      </c>
    </row>
    <row r="74" spans="1:5" x14ac:dyDescent="0.25">
      <c r="A74" s="14">
        <v>41696</v>
      </c>
      <c r="B74" s="9">
        <v>35.515987000000003</v>
      </c>
      <c r="C74" s="6">
        <f t="shared" si="3"/>
        <v>-1.8646611622124903E-3</v>
      </c>
      <c r="D74" s="13">
        <f t="shared" si="5"/>
        <v>1.8139007839643704E-4</v>
      </c>
      <c r="E74" s="6">
        <f t="shared" si="4"/>
        <v>8.5956922961573934</v>
      </c>
    </row>
    <row r="75" spans="1:5" x14ac:dyDescent="0.25">
      <c r="A75" s="14">
        <v>41697</v>
      </c>
      <c r="B75" s="9">
        <v>35.885649000000001</v>
      </c>
      <c r="C75" s="6">
        <f t="shared" si="3"/>
        <v>1.0408326819130724E-2</v>
      </c>
      <c r="D75" s="13">
        <f t="shared" si="5"/>
        <v>1.8086418600132121E-4</v>
      </c>
      <c r="E75" s="6">
        <f t="shared" si="4"/>
        <v>8.0187883803370976</v>
      </c>
    </row>
    <row r="76" spans="1:5" x14ac:dyDescent="0.25">
      <c r="A76" s="14">
        <v>41698</v>
      </c>
      <c r="B76" s="9">
        <v>36.312182</v>
      </c>
      <c r="C76" s="6">
        <f t="shared" si="3"/>
        <v>1.1885893438906432E-2</v>
      </c>
      <c r="D76" s="13">
        <f t="shared" si="5"/>
        <v>1.8131793372946214E-4</v>
      </c>
      <c r="E76" s="6">
        <f t="shared" si="4"/>
        <v>7.836105247376981</v>
      </c>
    </row>
    <row r="77" spans="1:5" x14ac:dyDescent="0.25">
      <c r="A77" s="14">
        <v>41701</v>
      </c>
      <c r="B77" s="9">
        <v>35.809818999999997</v>
      </c>
      <c r="C77" s="6">
        <f t="shared" si="3"/>
        <v>-1.3834558330865453E-2</v>
      </c>
      <c r="D77" s="13">
        <f t="shared" si="5"/>
        <v>1.8206740128777493E-4</v>
      </c>
      <c r="E77" s="6">
        <f t="shared" si="4"/>
        <v>7.55990201013309</v>
      </c>
    </row>
    <row r="78" spans="1:5" x14ac:dyDescent="0.25">
      <c r="A78" s="14">
        <v>41702</v>
      </c>
      <c r="B78" s="9">
        <v>36.406965999999997</v>
      </c>
      <c r="C78" s="6">
        <f t="shared" si="3"/>
        <v>1.6675510144298682E-2</v>
      </c>
      <c r="D78" s="13">
        <f t="shared" si="5"/>
        <v>1.8326566191511528E-4</v>
      </c>
      <c r="E78" s="6">
        <f t="shared" si="4"/>
        <v>7.0872538383011587</v>
      </c>
    </row>
    <row r="79" spans="1:5" x14ac:dyDescent="0.25">
      <c r="A79" s="14">
        <v>41703</v>
      </c>
      <c r="B79" s="9">
        <v>36.122610999999999</v>
      </c>
      <c r="C79" s="6">
        <f t="shared" si="3"/>
        <v>-7.810455834193872E-3</v>
      </c>
      <c r="D79" s="13">
        <f t="shared" si="5"/>
        <v>1.8524196127898135E-4</v>
      </c>
      <c r="E79" s="6">
        <f t="shared" si="4"/>
        <v>8.2645312642317137</v>
      </c>
    </row>
    <row r="80" spans="1:5" x14ac:dyDescent="0.25">
      <c r="A80" s="14">
        <v>41704</v>
      </c>
      <c r="B80" s="9">
        <v>36.160525999999997</v>
      </c>
      <c r="C80" s="6">
        <f t="shared" si="3"/>
        <v>1.0496195859152637E-3</v>
      </c>
      <c r="D80" s="13">
        <f t="shared" si="5"/>
        <v>1.8517298266852459E-4</v>
      </c>
      <c r="E80" s="6">
        <f t="shared" si="4"/>
        <v>8.5882705493885574</v>
      </c>
    </row>
    <row r="81" spans="1:5" x14ac:dyDescent="0.25">
      <c r="A81" s="14">
        <v>41705</v>
      </c>
      <c r="B81" s="9">
        <v>35.923563000000001</v>
      </c>
      <c r="C81" s="6">
        <f t="shared" si="3"/>
        <v>-6.5530849855446197E-3</v>
      </c>
      <c r="D81" s="13">
        <f t="shared" si="5"/>
        <v>1.84551548094531E-4</v>
      </c>
      <c r="E81" s="6">
        <f t="shared" si="4"/>
        <v>8.3648937822793616</v>
      </c>
    </row>
    <row r="82" spans="1:5" x14ac:dyDescent="0.25">
      <c r="A82" s="14">
        <v>41708</v>
      </c>
      <c r="B82" s="9">
        <v>35.847734000000003</v>
      </c>
      <c r="C82" s="6">
        <f t="shared" si="3"/>
        <v>-2.1108429584225487E-3</v>
      </c>
      <c r="D82" s="13">
        <f t="shared" si="5"/>
        <v>1.8432902904267907E-4</v>
      </c>
      <c r="E82" s="6">
        <f t="shared" si="4"/>
        <v>8.5746158883350887</v>
      </c>
    </row>
    <row r="83" spans="1:5" x14ac:dyDescent="0.25">
      <c r="A83" s="14">
        <v>41709</v>
      </c>
      <c r="B83" s="9">
        <v>36.037305000000003</v>
      </c>
      <c r="C83" s="6">
        <f t="shared" si="3"/>
        <v>5.2882282601182211E-3</v>
      </c>
      <c r="D83" s="13">
        <f t="shared" si="5"/>
        <v>1.8375501828812372E-4</v>
      </c>
      <c r="E83" s="6">
        <f t="shared" si="4"/>
        <v>8.449718840953615</v>
      </c>
    </row>
    <row r="84" spans="1:5" x14ac:dyDescent="0.25">
      <c r="A84" s="14">
        <v>41710</v>
      </c>
      <c r="B84" s="9">
        <v>36.274267000000002</v>
      </c>
      <c r="C84" s="6">
        <f t="shared" si="3"/>
        <v>6.5754639532561695E-3</v>
      </c>
      <c r="D84" s="13">
        <f t="shared" si="5"/>
        <v>1.8340952319004691E-4</v>
      </c>
      <c r="E84" s="6">
        <f t="shared" si="4"/>
        <v>8.368050353873933</v>
      </c>
    </row>
    <row r="85" spans="1:5" x14ac:dyDescent="0.25">
      <c r="A85" s="14">
        <v>41711</v>
      </c>
      <c r="B85" s="9">
        <v>35.914082999999998</v>
      </c>
      <c r="C85" s="6">
        <f t="shared" si="3"/>
        <v>-9.9294632197531058E-3</v>
      </c>
      <c r="D85" s="13">
        <f t="shared" si="5"/>
        <v>1.8321193431113545E-4</v>
      </c>
      <c r="E85" s="6">
        <f t="shared" si="4"/>
        <v>8.0667238557921017</v>
      </c>
    </row>
    <row r="86" spans="1:5" x14ac:dyDescent="0.25">
      <c r="A86" s="14">
        <v>41712</v>
      </c>
      <c r="B86" s="9">
        <v>35.733992000000001</v>
      </c>
      <c r="C86" s="6">
        <f t="shared" si="3"/>
        <v>-5.0144952886586958E-3</v>
      </c>
      <c r="D86" s="13">
        <f t="shared" si="5"/>
        <v>1.8352997654386147E-4</v>
      </c>
      <c r="E86" s="6">
        <f t="shared" si="4"/>
        <v>8.4661240645571958</v>
      </c>
    </row>
    <row r="87" spans="1:5" x14ac:dyDescent="0.25">
      <c r="A87" s="14">
        <v>41715</v>
      </c>
      <c r="B87" s="9">
        <v>36.065739000000001</v>
      </c>
      <c r="C87" s="6">
        <f t="shared" si="3"/>
        <v>9.2837934255987978E-3</v>
      </c>
      <c r="D87" s="13">
        <f t="shared" si="5"/>
        <v>1.8316278572293542E-4</v>
      </c>
      <c r="E87" s="6">
        <f t="shared" si="4"/>
        <v>8.1345766810013576</v>
      </c>
    </row>
    <row r="88" spans="1:5" x14ac:dyDescent="0.25">
      <c r="A88" s="14">
        <v>41716</v>
      </c>
      <c r="B88" s="9">
        <v>37.487515999999999</v>
      </c>
      <c r="C88" s="6">
        <f t="shared" si="3"/>
        <v>3.9421818030679998E-2</v>
      </c>
      <c r="D88" s="13">
        <f t="shared" si="5"/>
        <v>1.8336709417175534E-4</v>
      </c>
      <c r="E88" s="6">
        <f t="shared" si="4"/>
        <v>0.12878258601294945</v>
      </c>
    </row>
    <row r="89" spans="1:5" x14ac:dyDescent="0.25">
      <c r="A89" s="14">
        <v>41717</v>
      </c>
      <c r="B89" s="9">
        <v>37.222118999999999</v>
      </c>
      <c r="C89" s="6">
        <f t="shared" si="3"/>
        <v>-7.0796101827605784E-3</v>
      </c>
      <c r="D89" s="13">
        <f t="shared" si="5"/>
        <v>1.9713827970157201E-4</v>
      </c>
      <c r="E89" s="6">
        <f t="shared" si="4"/>
        <v>8.2773628952662879</v>
      </c>
    </row>
    <row r="90" spans="1:5" x14ac:dyDescent="0.25">
      <c r="A90" s="14">
        <v>41718</v>
      </c>
      <c r="B90" s="9">
        <v>38.226841999999998</v>
      </c>
      <c r="C90" s="6">
        <f t="shared" si="3"/>
        <v>2.6992633063152544E-2</v>
      </c>
      <c r="D90" s="13">
        <f t="shared" si="5"/>
        <v>1.967372929799512E-4</v>
      </c>
      <c r="E90" s="6">
        <f t="shared" si="4"/>
        <v>4.8302140695225901</v>
      </c>
    </row>
    <row r="91" spans="1:5" x14ac:dyDescent="0.25">
      <c r="A91" s="14">
        <v>41719</v>
      </c>
      <c r="B91" s="9">
        <v>38.065705999999999</v>
      </c>
      <c r="C91" s="6">
        <f t="shared" si="3"/>
        <v>-4.2152579593155793E-3</v>
      </c>
      <c r="D91" s="13">
        <f t="shared" si="5"/>
        <v>2.0261675842974907E-4</v>
      </c>
      <c r="E91" s="6">
        <f t="shared" si="4"/>
        <v>8.4164996326051327</v>
      </c>
    </row>
    <row r="92" spans="1:5" x14ac:dyDescent="0.25">
      <c r="A92" s="14">
        <v>41722</v>
      </c>
      <c r="B92" s="9">
        <v>38.387974999999997</v>
      </c>
      <c r="C92" s="6">
        <f t="shared" si="3"/>
        <v>8.4661243377437585E-3</v>
      </c>
      <c r="D92" s="13">
        <f t="shared" si="5"/>
        <v>2.0181010484268685E-4</v>
      </c>
      <c r="E92" s="6">
        <f t="shared" si="4"/>
        <v>8.1530214726579437</v>
      </c>
    </row>
    <row r="93" spans="1:5" x14ac:dyDescent="0.25">
      <c r="A93" s="14">
        <v>41723</v>
      </c>
      <c r="B93" s="9">
        <v>38.236319000000002</v>
      </c>
      <c r="C93" s="6">
        <f t="shared" si="3"/>
        <v>-3.9506121383062164E-3</v>
      </c>
      <c r="D93" s="13">
        <f t="shared" si="5"/>
        <v>2.015175180202677E-4</v>
      </c>
      <c r="E93" s="6">
        <f t="shared" si="4"/>
        <v>8.4321852124461305</v>
      </c>
    </row>
    <row r="94" spans="1:5" x14ac:dyDescent="0.25">
      <c r="A94" s="14">
        <v>41724</v>
      </c>
      <c r="B94" s="9">
        <v>37.715001999999998</v>
      </c>
      <c r="C94" s="6">
        <f t="shared" si="3"/>
        <v>-1.3634079159136718E-2</v>
      </c>
      <c r="D94" s="13">
        <f t="shared" si="5"/>
        <v>2.0071226681301818E-4</v>
      </c>
      <c r="E94" s="6">
        <f t="shared" si="4"/>
        <v>7.5874959133144291</v>
      </c>
    </row>
    <row r="95" spans="1:5" x14ac:dyDescent="0.25">
      <c r="A95" s="14">
        <v>41725</v>
      </c>
      <c r="B95" s="9">
        <v>37.307425000000002</v>
      </c>
      <c r="C95" s="6">
        <f t="shared" si="3"/>
        <v>-1.0806760662507622E-2</v>
      </c>
      <c r="D95" s="13">
        <f t="shared" si="5"/>
        <v>2.0149694777810343E-4</v>
      </c>
      <c r="E95" s="6">
        <f t="shared" si="4"/>
        <v>7.9301440410144286</v>
      </c>
    </row>
    <row r="96" spans="1:5" x14ac:dyDescent="0.25">
      <c r="A96" s="14">
        <v>41726</v>
      </c>
      <c r="B96" s="9">
        <v>38.198403999999996</v>
      </c>
      <c r="C96" s="6">
        <f t="shared" si="3"/>
        <v>2.3882082454095784E-2</v>
      </c>
      <c r="D96" s="13">
        <f t="shared" si="5"/>
        <v>2.0162750789897558E-4</v>
      </c>
      <c r="E96" s="6">
        <f t="shared" si="4"/>
        <v>5.6803383382813717</v>
      </c>
    </row>
    <row r="97" spans="1:5" x14ac:dyDescent="0.25">
      <c r="A97" s="14">
        <v>41729</v>
      </c>
      <c r="B97" s="9">
        <v>38.852423999999999</v>
      </c>
      <c r="C97" s="6">
        <f t="shared" si="3"/>
        <v>1.7121657753030803E-2</v>
      </c>
      <c r="D97" s="13">
        <f t="shared" si="5"/>
        <v>2.0594882431942361E-4</v>
      </c>
      <c r="E97" s="6">
        <f t="shared" si="4"/>
        <v>7.0644653283309591</v>
      </c>
    </row>
    <row r="98" spans="1:5" x14ac:dyDescent="0.25">
      <c r="A98" s="14">
        <v>41730</v>
      </c>
      <c r="B98" s="9">
        <v>39.259996999999998</v>
      </c>
      <c r="C98" s="6">
        <f t="shared" si="3"/>
        <v>1.0490284981961468E-2</v>
      </c>
      <c r="D98" s="13">
        <f t="shared" si="5"/>
        <v>2.0762330867821034E-4</v>
      </c>
      <c r="E98" s="6">
        <f t="shared" si="4"/>
        <v>7.9497575601872219</v>
      </c>
    </row>
    <row r="99" spans="1:5" x14ac:dyDescent="0.25">
      <c r="A99" s="14">
        <v>41731</v>
      </c>
      <c r="B99" s="9">
        <v>39.193646999999999</v>
      </c>
      <c r="C99" s="6">
        <f t="shared" si="3"/>
        <v>-1.6900154118707628E-3</v>
      </c>
      <c r="D99" s="13">
        <f t="shared" si="5"/>
        <v>2.0757239064851874E-4</v>
      </c>
      <c r="E99" s="6">
        <f t="shared" si="4"/>
        <v>8.466270620527963</v>
      </c>
    </row>
    <row r="100" spans="1:5" x14ac:dyDescent="0.25">
      <c r="A100" s="14">
        <v>41732</v>
      </c>
      <c r="B100" s="9">
        <v>38.871378</v>
      </c>
      <c r="C100" s="6">
        <f t="shared" si="3"/>
        <v>-8.2224805464007622E-3</v>
      </c>
      <c r="D100" s="13">
        <f t="shared" si="5"/>
        <v>2.065314775909471E-4</v>
      </c>
      <c r="E100" s="6">
        <f t="shared" si="4"/>
        <v>8.1577023626582594</v>
      </c>
    </row>
    <row r="101" spans="1:5" x14ac:dyDescent="0.25">
      <c r="A101" s="14">
        <v>41733</v>
      </c>
      <c r="B101" s="9">
        <v>37.790827999999998</v>
      </c>
      <c r="C101" s="6">
        <f t="shared" si="3"/>
        <v>-2.7798088351794537E-2</v>
      </c>
      <c r="D101" s="13">
        <f t="shared" si="5"/>
        <v>2.0610946230068515E-4</v>
      </c>
      <c r="E101" s="6">
        <f t="shared" si="4"/>
        <v>4.7379607993966948</v>
      </c>
    </row>
    <row r="102" spans="1:5" x14ac:dyDescent="0.25">
      <c r="A102" s="14">
        <v>41736</v>
      </c>
      <c r="B102" s="9">
        <v>37.724479000000002</v>
      </c>
      <c r="C102" s="6">
        <f t="shared" si="3"/>
        <v>-1.7556905606830138E-3</v>
      </c>
      <c r="D102" s="13">
        <f t="shared" si="5"/>
        <v>2.1221462794900658E-4</v>
      </c>
      <c r="E102" s="6">
        <f t="shared" si="4"/>
        <v>8.4433872492369932</v>
      </c>
    </row>
    <row r="103" spans="1:5" x14ac:dyDescent="0.25">
      <c r="A103" s="14">
        <v>41737</v>
      </c>
      <c r="B103" s="9">
        <v>37.743436000000003</v>
      </c>
      <c r="C103" s="6">
        <f t="shared" si="3"/>
        <v>5.0251191010485083E-4</v>
      </c>
      <c r="D103" s="13">
        <f t="shared" si="5"/>
        <v>2.1108550927943757E-4</v>
      </c>
      <c r="E103" s="6">
        <f t="shared" si="4"/>
        <v>8.4620509653227902</v>
      </c>
    </row>
    <row r="104" spans="1:5" x14ac:dyDescent="0.25">
      <c r="A104" s="14">
        <v>41738</v>
      </c>
      <c r="B104" s="9">
        <v>38.359541</v>
      </c>
      <c r="C104" s="6">
        <f t="shared" si="3"/>
        <v>1.6323500594911323E-2</v>
      </c>
      <c r="D104" s="13">
        <f t="shared" si="5"/>
        <v>2.0995219038891759E-4</v>
      </c>
      <c r="E104" s="6">
        <f t="shared" si="4"/>
        <v>7.199500488005917</v>
      </c>
    </row>
    <row r="105" spans="1:5" x14ac:dyDescent="0.25">
      <c r="A105" s="14">
        <v>41739</v>
      </c>
      <c r="B105" s="9">
        <v>37.307425000000002</v>
      </c>
      <c r="C105" s="6">
        <f t="shared" si="3"/>
        <v>-2.7427752589635992E-2</v>
      </c>
      <c r="D105" s="13">
        <f t="shared" si="5"/>
        <v>2.1130200967780418E-4</v>
      </c>
      <c r="E105" s="6">
        <f t="shared" si="4"/>
        <v>4.9020022585590501</v>
      </c>
    </row>
    <row r="106" spans="1:5" x14ac:dyDescent="0.25">
      <c r="A106" s="14">
        <v>41740</v>
      </c>
      <c r="B106" s="9">
        <v>37.165246000000003</v>
      </c>
      <c r="C106" s="6">
        <f t="shared" si="3"/>
        <v>-3.8110108108506207E-3</v>
      </c>
      <c r="D106" s="13">
        <f t="shared" si="5"/>
        <v>2.1711709081191613E-4</v>
      </c>
      <c r="E106" s="6">
        <f t="shared" si="4"/>
        <v>8.3681798865658656</v>
      </c>
    </row>
    <row r="107" spans="1:5" x14ac:dyDescent="0.25">
      <c r="A107" s="14">
        <v>41743</v>
      </c>
      <c r="B107" s="9">
        <v>37.136811999999999</v>
      </c>
      <c r="C107" s="6">
        <f t="shared" si="3"/>
        <v>-7.6506960292969104E-4</v>
      </c>
      <c r="D107" s="13">
        <f t="shared" si="5"/>
        <v>2.1599838951845508E-4</v>
      </c>
      <c r="E107" s="6">
        <f t="shared" si="4"/>
        <v>8.4375297179930566</v>
      </c>
    </row>
    <row r="108" spans="1:5" x14ac:dyDescent="0.25">
      <c r="A108" s="14">
        <v>41744</v>
      </c>
      <c r="B108" s="9">
        <v>37.677087</v>
      </c>
      <c r="C108" s="6">
        <f t="shared" si="3"/>
        <v>1.4548233165517847E-2</v>
      </c>
      <c r="D108" s="13">
        <f t="shared" si="5"/>
        <v>2.1477258540181449E-4</v>
      </c>
      <c r="E108" s="6">
        <f t="shared" si="4"/>
        <v>7.4604647966057192</v>
      </c>
    </row>
    <row r="109" spans="1:5" x14ac:dyDescent="0.25">
      <c r="A109" s="14">
        <v>41745</v>
      </c>
      <c r="B109" s="9">
        <v>38.293191999999998</v>
      </c>
      <c r="C109" s="6">
        <f t="shared" si="3"/>
        <v>1.6352246127732683E-2</v>
      </c>
      <c r="D109" s="13">
        <f t="shared" si="5"/>
        <v>2.155219564502637E-4</v>
      </c>
      <c r="E109" s="6">
        <f t="shared" si="4"/>
        <v>7.201757687382317</v>
      </c>
    </row>
    <row r="110" spans="1:5" x14ac:dyDescent="0.25">
      <c r="A110" s="14">
        <v>41746</v>
      </c>
      <c r="B110" s="9">
        <v>37.923527</v>
      </c>
      <c r="C110" s="6">
        <f t="shared" si="3"/>
        <v>-9.6535436377306362E-3</v>
      </c>
      <c r="D110" s="13">
        <f t="shared" si="5"/>
        <v>2.1677212008355809E-4</v>
      </c>
      <c r="E110" s="6">
        <f t="shared" si="4"/>
        <v>8.0067612630031917</v>
      </c>
    </row>
    <row r="111" spans="1:5" x14ac:dyDescent="0.25">
      <c r="A111" s="14">
        <v>41750</v>
      </c>
      <c r="B111" s="9">
        <v>37.857177</v>
      </c>
      <c r="C111" s="6">
        <f t="shared" si="3"/>
        <v>-1.7495735562781359E-3</v>
      </c>
      <c r="D111" s="13">
        <f t="shared" si="5"/>
        <v>2.163874169856704E-4</v>
      </c>
      <c r="E111" s="6">
        <f t="shared" si="4"/>
        <v>8.4242942002365773</v>
      </c>
    </row>
    <row r="112" spans="1:5" x14ac:dyDescent="0.25">
      <c r="A112" s="14">
        <v>41751</v>
      </c>
      <c r="B112" s="9">
        <v>37.904572999999999</v>
      </c>
      <c r="C112" s="6">
        <f t="shared" si="3"/>
        <v>1.2519686821867121E-3</v>
      </c>
      <c r="D112" s="13">
        <f t="shared" si="5"/>
        <v>2.1517693372394533E-4</v>
      </c>
      <c r="E112" s="6">
        <f t="shared" si="4"/>
        <v>8.4367655638223802</v>
      </c>
    </row>
    <row r="113" spans="1:5" x14ac:dyDescent="0.25">
      <c r="A113" s="14">
        <v>41752</v>
      </c>
      <c r="B113" s="9">
        <v>37.620213999999997</v>
      </c>
      <c r="C113" s="6">
        <f t="shared" si="3"/>
        <v>-7.501970804419879E-3</v>
      </c>
      <c r="D113" s="13">
        <f t="shared" si="5"/>
        <v>2.1397618762101318E-4</v>
      </c>
      <c r="E113" s="6">
        <f t="shared" si="4"/>
        <v>8.1866279292592967</v>
      </c>
    </row>
    <row r="114" spans="1:5" x14ac:dyDescent="0.25">
      <c r="A114" s="14">
        <v>41753</v>
      </c>
      <c r="B114" s="9">
        <v>37.781351000000001</v>
      </c>
      <c r="C114" s="6">
        <f t="shared" si="3"/>
        <v>4.2832558049777083E-3</v>
      </c>
      <c r="D114" s="13">
        <f t="shared" si="5"/>
        <v>2.1330461882372755E-4</v>
      </c>
      <c r="E114" s="6">
        <f t="shared" si="4"/>
        <v>8.3667795128871152</v>
      </c>
    </row>
    <row r="115" spans="1:5" x14ac:dyDescent="0.25">
      <c r="A115" s="14">
        <v>41754</v>
      </c>
      <c r="B115" s="9">
        <v>37.828743000000003</v>
      </c>
      <c r="C115" s="6">
        <f t="shared" si="3"/>
        <v>1.2543754721741449E-3</v>
      </c>
      <c r="D115" s="13">
        <f t="shared" si="5"/>
        <v>2.1229541455820763E-4</v>
      </c>
      <c r="E115" s="6">
        <f t="shared" si="4"/>
        <v>8.450120145357106</v>
      </c>
    </row>
    <row r="116" spans="1:5" x14ac:dyDescent="0.25">
      <c r="A116" s="14">
        <v>41757</v>
      </c>
      <c r="B116" s="9">
        <v>38.738678999999998</v>
      </c>
      <c r="C116" s="6">
        <f t="shared" si="3"/>
        <v>2.4054090298480039E-2</v>
      </c>
      <c r="D116" s="13">
        <f t="shared" si="5"/>
        <v>2.1115077364858287E-4</v>
      </c>
      <c r="E116" s="6">
        <f t="shared" si="4"/>
        <v>5.7227195943990328</v>
      </c>
    </row>
    <row r="117" spans="1:5" x14ac:dyDescent="0.25">
      <c r="A117" s="14">
        <v>41758</v>
      </c>
      <c r="B117" s="9">
        <v>38.397452000000001</v>
      </c>
      <c r="C117" s="6">
        <f t="shared" si="3"/>
        <v>-8.8084314903973983E-3</v>
      </c>
      <c r="D117" s="13">
        <f t="shared" si="5"/>
        <v>2.1536307956169449E-4</v>
      </c>
      <c r="E117" s="6">
        <f t="shared" si="4"/>
        <v>8.0829170291871204</v>
      </c>
    </row>
    <row r="118" spans="1:5" x14ac:dyDescent="0.25">
      <c r="A118" s="14">
        <v>41759</v>
      </c>
      <c r="B118" s="9">
        <v>38.293191999999998</v>
      </c>
      <c r="C118" s="6">
        <f t="shared" si="3"/>
        <v>-2.7152843370962109E-3</v>
      </c>
      <c r="D118" s="13">
        <f t="shared" si="5"/>
        <v>2.1486153752300471E-4</v>
      </c>
      <c r="E118" s="6">
        <f t="shared" si="4"/>
        <v>8.4112027011973201</v>
      </c>
    </row>
    <row r="119" spans="1:5" x14ac:dyDescent="0.25">
      <c r="A119" s="14">
        <v>41760</v>
      </c>
      <c r="B119" s="9">
        <v>37.914050000000003</v>
      </c>
      <c r="C119" s="6">
        <f t="shared" si="3"/>
        <v>-9.9010288826273489E-3</v>
      </c>
      <c r="D119" s="13">
        <f t="shared" si="5"/>
        <v>2.1372059749021519E-4</v>
      </c>
      <c r="E119" s="6">
        <f t="shared" si="4"/>
        <v>7.9921562927932532</v>
      </c>
    </row>
    <row r="120" spans="1:5" x14ac:dyDescent="0.25">
      <c r="A120" s="14">
        <v>41761</v>
      </c>
      <c r="B120" s="9">
        <v>37.620213999999997</v>
      </c>
      <c r="C120" s="6">
        <f t="shared" si="3"/>
        <v>-7.7500557181310343E-3</v>
      </c>
      <c r="D120" s="13">
        <f t="shared" si="5"/>
        <v>2.1343999215348556E-4</v>
      </c>
      <c r="E120" s="6">
        <f t="shared" si="4"/>
        <v>8.1707485077759969</v>
      </c>
    </row>
    <row r="121" spans="1:5" x14ac:dyDescent="0.25">
      <c r="A121" s="14">
        <v>41764</v>
      </c>
      <c r="B121" s="9">
        <v>37.373775000000002</v>
      </c>
      <c r="C121" s="6">
        <f t="shared" si="3"/>
        <v>-6.5507070214963483E-3</v>
      </c>
      <c r="D121" s="13">
        <f t="shared" si="5"/>
        <v>2.1281383480358844E-4</v>
      </c>
      <c r="E121" s="6">
        <f t="shared" si="4"/>
        <v>8.2534528795061011</v>
      </c>
    </row>
    <row r="122" spans="1:5" x14ac:dyDescent="0.25">
      <c r="A122" s="14">
        <v>41765</v>
      </c>
      <c r="B122" s="9">
        <v>37.023071000000002</v>
      </c>
      <c r="C122" s="6">
        <f t="shared" si="3"/>
        <v>-9.3836921745261304E-3</v>
      </c>
      <c r="D122" s="13">
        <f t="shared" si="5"/>
        <v>2.1204128817127528E-4</v>
      </c>
      <c r="E122" s="6">
        <f t="shared" si="4"/>
        <v>8.0434628805739923</v>
      </c>
    </row>
    <row r="123" spans="1:5" x14ac:dyDescent="0.25">
      <c r="A123" s="14">
        <v>41766</v>
      </c>
      <c r="B123" s="9">
        <v>37.364294000000001</v>
      </c>
      <c r="C123" s="6">
        <f t="shared" si="3"/>
        <v>9.2164963841059912E-3</v>
      </c>
      <c r="D123" s="13">
        <f t="shared" si="5"/>
        <v>2.1170111176618101E-4</v>
      </c>
      <c r="E123" s="6">
        <f t="shared" si="4"/>
        <v>8.0590911059832742</v>
      </c>
    </row>
    <row r="124" spans="1:5" x14ac:dyDescent="0.25">
      <c r="A124" s="14">
        <v>41767</v>
      </c>
      <c r="B124" s="9">
        <v>37.572823</v>
      </c>
      <c r="C124" s="6">
        <f t="shared" si="3"/>
        <v>5.5809698960188735E-3</v>
      </c>
      <c r="D124" s="13">
        <f t="shared" si="5"/>
        <v>2.113388010488839E-4</v>
      </c>
      <c r="E124" s="6">
        <f t="shared" si="4"/>
        <v>8.3146674878248366</v>
      </c>
    </row>
    <row r="125" spans="1:5" x14ac:dyDescent="0.25">
      <c r="A125" s="14">
        <v>41768</v>
      </c>
      <c r="B125" s="9">
        <v>37.478039000000003</v>
      </c>
      <c r="C125" s="6">
        <f t="shared" si="3"/>
        <v>-2.522674434124822E-3</v>
      </c>
      <c r="D125" s="13">
        <f t="shared" si="5"/>
        <v>2.1048618105834929E-4</v>
      </c>
      <c r="E125" s="6">
        <f t="shared" si="4"/>
        <v>8.4358563313962485</v>
      </c>
    </row>
    <row r="126" spans="1:5" x14ac:dyDescent="0.25">
      <c r="A126" s="14">
        <v>41771</v>
      </c>
      <c r="B126" s="9">
        <v>37.885615000000001</v>
      </c>
      <c r="C126" s="6">
        <f t="shared" si="3"/>
        <v>1.0875062059677103E-2</v>
      </c>
      <c r="D126" s="13">
        <f t="shared" si="5"/>
        <v>2.0942102033707827E-4</v>
      </c>
      <c r="E126" s="6">
        <f t="shared" si="4"/>
        <v>7.9064308153801228</v>
      </c>
    </row>
    <row r="127" spans="1:5" x14ac:dyDescent="0.25">
      <c r="A127" s="14">
        <v>41772</v>
      </c>
      <c r="B127" s="9">
        <v>38.582425999999998</v>
      </c>
      <c r="C127" s="6">
        <f t="shared" si="3"/>
        <v>1.8392495410197159E-2</v>
      </c>
      <c r="D127" s="13">
        <f t="shared" si="5"/>
        <v>2.0941113769679147E-4</v>
      </c>
      <c r="E127" s="6">
        <f t="shared" si="4"/>
        <v>6.8558056495997928</v>
      </c>
    </row>
    <row r="128" spans="1:5" x14ac:dyDescent="0.25">
      <c r="A128" s="14">
        <v>41773</v>
      </c>
      <c r="B128" s="9">
        <v>38.410612999999998</v>
      </c>
      <c r="C128" s="6">
        <f t="shared" si="3"/>
        <v>-4.4531414380215547E-3</v>
      </c>
      <c r="D128" s="13">
        <f t="shared" si="5"/>
        <v>2.1143553356643693E-4</v>
      </c>
      <c r="E128" s="6">
        <f t="shared" si="4"/>
        <v>8.3678007429670895</v>
      </c>
    </row>
    <row r="129" spans="1:5" x14ac:dyDescent="0.25">
      <c r="A129" s="14">
        <v>41774</v>
      </c>
      <c r="B129" s="9">
        <v>37.799705000000003</v>
      </c>
      <c r="C129" s="6">
        <f t="shared" si="3"/>
        <v>-1.5904666764885916E-2</v>
      </c>
      <c r="D129" s="13">
        <f t="shared" si="5"/>
        <v>2.1047640704710923E-4</v>
      </c>
      <c r="E129" s="6">
        <f t="shared" si="4"/>
        <v>7.2642995579493093</v>
      </c>
    </row>
    <row r="130" spans="1:5" x14ac:dyDescent="0.25">
      <c r="A130" s="14">
        <v>41775</v>
      </c>
      <c r="B130" s="9">
        <v>38.019252000000002</v>
      </c>
      <c r="C130" s="6">
        <f t="shared" si="3"/>
        <v>5.8081670214092567E-3</v>
      </c>
      <c r="D130" s="13">
        <f t="shared" si="5"/>
        <v>2.116912364896023E-4</v>
      </c>
      <c r="E130" s="6">
        <f t="shared" si="4"/>
        <v>8.3010232471029699</v>
      </c>
    </row>
    <row r="131" spans="1:5" x14ac:dyDescent="0.25">
      <c r="A131" s="14">
        <v>41778</v>
      </c>
      <c r="B131" s="9">
        <v>37.942886999999999</v>
      </c>
      <c r="C131" s="6">
        <f t="shared" si="3"/>
        <v>-2.0085876492257839E-3</v>
      </c>
      <c r="D131" s="13">
        <f t="shared" si="5"/>
        <v>2.1085568367692139E-4</v>
      </c>
      <c r="E131" s="6">
        <f t="shared" si="4"/>
        <v>8.4452030409168479</v>
      </c>
    </row>
    <row r="132" spans="1:5" x14ac:dyDescent="0.25">
      <c r="A132" s="14">
        <v>41779</v>
      </c>
      <c r="B132" s="9">
        <v>37.876069999999999</v>
      </c>
      <c r="C132" s="6">
        <f t="shared" ref="C132:C195" si="6">(B132-B131)/B131</f>
        <v>-1.7609888251255196E-3</v>
      </c>
      <c r="D132" s="13">
        <f t="shared" si="5"/>
        <v>2.0976179944002472E-4</v>
      </c>
      <c r="E132" s="6">
        <f t="shared" si="4"/>
        <v>8.4547541348600319</v>
      </c>
    </row>
    <row r="133" spans="1:5" x14ac:dyDescent="0.25">
      <c r="A133" s="14">
        <v>41780</v>
      </c>
      <c r="B133" s="9">
        <v>38.515608999999998</v>
      </c>
      <c r="C133" s="6">
        <f t="shared" si="6"/>
        <v>1.6885041135471533E-2</v>
      </c>
      <c r="D133" s="13">
        <f t="shared" si="5"/>
        <v>2.0868056384296195E-4</v>
      </c>
      <c r="E133" s="6">
        <f t="shared" ref="E133:E196" si="7">-LN(D133)-C133*C133/D133</f>
        <v>7.108480826060867</v>
      </c>
    </row>
    <row r="134" spans="1:5" x14ac:dyDescent="0.25">
      <c r="A134" s="14">
        <v>41781</v>
      </c>
      <c r="B134" s="9">
        <v>38.276974000000003</v>
      </c>
      <c r="C134" s="6">
        <f t="shared" si="6"/>
        <v>-6.1957997340765158E-3</v>
      </c>
      <c r="D134" s="13">
        <f t="shared" ref="D134:D197" si="8">$H$5+$H$7*D133+$H$6*C133*C133</f>
        <v>2.1022752074322193E-4</v>
      </c>
      <c r="E134" s="6">
        <f t="shared" si="7"/>
        <v>8.2847183309775545</v>
      </c>
    </row>
    <row r="135" spans="1:5" x14ac:dyDescent="0.25">
      <c r="A135" s="14">
        <v>41782</v>
      </c>
      <c r="B135" s="9">
        <v>38.296064999999999</v>
      </c>
      <c r="C135" s="6">
        <f t="shared" si="6"/>
        <v>4.9875938468897706E-4</v>
      </c>
      <c r="D135" s="13">
        <f t="shared" si="8"/>
        <v>2.0946345799248772E-4</v>
      </c>
      <c r="E135" s="6">
        <f t="shared" si="7"/>
        <v>8.4697736485463615</v>
      </c>
    </row>
    <row r="136" spans="1:5" x14ac:dyDescent="0.25">
      <c r="A136" s="14">
        <v>41786</v>
      </c>
      <c r="B136" s="9">
        <v>38.362882999999997</v>
      </c>
      <c r="C136" s="6">
        <f t="shared" si="6"/>
        <v>1.7447745610416586E-3</v>
      </c>
      <c r="D136" s="13">
        <f t="shared" si="8"/>
        <v>2.0836165544499397E-4</v>
      </c>
      <c r="E136" s="6">
        <f t="shared" si="7"/>
        <v>8.4616249025309749</v>
      </c>
    </row>
    <row r="137" spans="1:5" x14ac:dyDescent="0.25">
      <c r="A137" s="14">
        <v>41787</v>
      </c>
      <c r="B137" s="9">
        <v>38.191065999999999</v>
      </c>
      <c r="C137" s="6">
        <f t="shared" si="6"/>
        <v>-4.4787301308923328E-3</v>
      </c>
      <c r="D137" s="13">
        <f t="shared" si="8"/>
        <v>2.0730712900758424E-4</v>
      </c>
      <c r="E137" s="6">
        <f t="shared" si="7"/>
        <v>8.3845492178853842</v>
      </c>
    </row>
    <row r="138" spans="1:5" x14ac:dyDescent="0.25">
      <c r="A138" s="14">
        <v>41788</v>
      </c>
      <c r="B138" s="9">
        <v>38.506065</v>
      </c>
      <c r="C138" s="6">
        <f t="shared" si="6"/>
        <v>8.2479761104337929E-3</v>
      </c>
      <c r="D138" s="13">
        <f t="shared" si="8"/>
        <v>2.0643041853232952E-4</v>
      </c>
      <c r="E138" s="6">
        <f t="shared" si="7"/>
        <v>8.1559973257759459</v>
      </c>
    </row>
    <row r="139" spans="1:5" x14ac:dyDescent="0.25">
      <c r="A139" s="14">
        <v>41789</v>
      </c>
      <c r="B139" s="9">
        <v>39.078786000000001</v>
      </c>
      <c r="C139" s="6">
        <f t="shared" si="6"/>
        <v>1.4873527066450476E-2</v>
      </c>
      <c r="D139" s="13">
        <f t="shared" si="8"/>
        <v>2.0601425122734448E-4</v>
      </c>
      <c r="E139" s="6">
        <f t="shared" si="7"/>
        <v>7.4137472294335902</v>
      </c>
    </row>
    <row r="140" spans="1:5" x14ac:dyDescent="0.25">
      <c r="A140" s="14">
        <v>41792</v>
      </c>
      <c r="B140" s="9">
        <v>38.935608000000002</v>
      </c>
      <c r="C140" s="6">
        <f t="shared" si="6"/>
        <v>-3.6638292704384142E-3</v>
      </c>
      <c r="D140" s="13">
        <f t="shared" si="8"/>
        <v>2.0702246625863759E-4</v>
      </c>
      <c r="E140" s="6">
        <f t="shared" si="7"/>
        <v>8.4178417491586721</v>
      </c>
    </row>
    <row r="141" spans="1:5" x14ac:dyDescent="0.25">
      <c r="A141" s="14">
        <v>41793</v>
      </c>
      <c r="B141" s="9">
        <v>38.458339000000002</v>
      </c>
      <c r="C141" s="6">
        <f t="shared" si="6"/>
        <v>-1.2257905411416709E-2</v>
      </c>
      <c r="D141" s="13">
        <f t="shared" si="8"/>
        <v>2.0608994787867527E-4</v>
      </c>
      <c r="E141" s="6">
        <f t="shared" si="7"/>
        <v>7.7581169423703757</v>
      </c>
    </row>
    <row r="142" spans="1:5" x14ac:dyDescent="0.25">
      <c r="A142" s="14">
        <v>41794</v>
      </c>
      <c r="B142" s="9">
        <v>38.486973999999996</v>
      </c>
      <c r="C142" s="6">
        <f t="shared" si="6"/>
        <v>7.4457193796108019E-4</v>
      </c>
      <c r="D142" s="13">
        <f t="shared" si="8"/>
        <v>2.0644060423332441E-4</v>
      </c>
      <c r="E142" s="6">
        <f t="shared" si="7"/>
        <v>8.4828123607436368</v>
      </c>
    </row>
    <row r="143" spans="1:5" x14ac:dyDescent="0.25">
      <c r="A143" s="14">
        <v>41795</v>
      </c>
      <c r="B143" s="9">
        <v>39.336511999999999</v>
      </c>
      <c r="C143" s="6">
        <f t="shared" si="6"/>
        <v>2.2073390337208704E-2</v>
      </c>
      <c r="D143" s="13">
        <f t="shared" si="8"/>
        <v>2.0540042581627409E-4</v>
      </c>
      <c r="E143" s="6">
        <f t="shared" si="7"/>
        <v>6.1184286864333135</v>
      </c>
    </row>
    <row r="144" spans="1:5" x14ac:dyDescent="0.25">
      <c r="A144" s="14">
        <v>41796</v>
      </c>
      <c r="B144" s="9">
        <v>39.594237999999997</v>
      </c>
      <c r="C144" s="6">
        <f t="shared" si="6"/>
        <v>6.5518264557873898E-3</v>
      </c>
      <c r="D144" s="13">
        <f t="shared" si="8"/>
        <v>2.0887990466207635E-4</v>
      </c>
      <c r="E144" s="6">
        <f t="shared" si="7"/>
        <v>8.2682433846195131</v>
      </c>
    </row>
    <row r="145" spans="1:5" x14ac:dyDescent="0.25">
      <c r="A145" s="14">
        <v>41799</v>
      </c>
      <c r="B145" s="9">
        <v>39.393785999999999</v>
      </c>
      <c r="C145" s="6">
        <f t="shared" si="6"/>
        <v>-5.0626558339119578E-3</v>
      </c>
      <c r="D145" s="13">
        <f t="shared" si="8"/>
        <v>2.0818401386582308E-4</v>
      </c>
      <c r="E145" s="6">
        <f t="shared" si="7"/>
        <v>8.3539736233461106</v>
      </c>
    </row>
    <row r="146" spans="1:5" x14ac:dyDescent="0.25">
      <c r="A146" s="14">
        <v>41800</v>
      </c>
      <c r="B146" s="9">
        <v>39.241059999999997</v>
      </c>
      <c r="C146" s="6">
        <f t="shared" si="6"/>
        <v>-3.8769058653057935E-3</v>
      </c>
      <c r="D146" s="13">
        <f t="shared" si="8"/>
        <v>2.0734175571047447E-4</v>
      </c>
      <c r="E146" s="6">
        <f t="shared" si="7"/>
        <v>8.408651190797686</v>
      </c>
    </row>
    <row r="147" spans="1:5" x14ac:dyDescent="0.25">
      <c r="A147" s="14">
        <v>41801</v>
      </c>
      <c r="B147" s="9">
        <v>39.002425000000002</v>
      </c>
      <c r="C147" s="6">
        <f t="shared" si="6"/>
        <v>-6.0812577438019016E-3</v>
      </c>
      <c r="D147" s="13">
        <f t="shared" si="8"/>
        <v>2.0641788138189962E-4</v>
      </c>
      <c r="E147" s="6">
        <f t="shared" si="7"/>
        <v>8.3064485324142066</v>
      </c>
    </row>
    <row r="148" spans="1:5" x14ac:dyDescent="0.25">
      <c r="A148" s="14">
        <v>41802</v>
      </c>
      <c r="B148" s="9">
        <v>38.735156000000003</v>
      </c>
      <c r="C148" s="6">
        <f t="shared" si="6"/>
        <v>-6.8526251893311465E-3</v>
      </c>
      <c r="D148" s="13">
        <f t="shared" si="8"/>
        <v>2.0571492037490773E-4</v>
      </c>
      <c r="E148" s="6">
        <f t="shared" si="7"/>
        <v>8.2607495836166223</v>
      </c>
    </row>
    <row r="149" spans="1:5" x14ac:dyDescent="0.25">
      <c r="A149" s="14">
        <v>41803</v>
      </c>
      <c r="B149" s="9">
        <v>39.355603000000002</v>
      </c>
      <c r="C149" s="6">
        <f t="shared" si="6"/>
        <v>1.6017671388750793E-2</v>
      </c>
      <c r="D149" s="13">
        <f t="shared" si="8"/>
        <v>2.0511786955838696E-4</v>
      </c>
      <c r="E149" s="6">
        <f t="shared" si="7"/>
        <v>7.2411044878442929</v>
      </c>
    </row>
    <row r="150" spans="1:5" x14ac:dyDescent="0.25">
      <c r="A150" s="14">
        <v>41806</v>
      </c>
      <c r="B150" s="9">
        <v>39.613329</v>
      </c>
      <c r="C150" s="6">
        <f t="shared" si="6"/>
        <v>6.5486482318667079E-3</v>
      </c>
      <c r="D150" s="13">
        <f t="shared" si="8"/>
        <v>2.0647028040711928E-4</v>
      </c>
      <c r="E150" s="6">
        <f t="shared" si="7"/>
        <v>8.2776496379391311</v>
      </c>
    </row>
    <row r="151" spans="1:5" x14ac:dyDescent="0.25">
      <c r="A151" s="14">
        <v>41807</v>
      </c>
      <c r="B151" s="9">
        <v>39.785145999999997</v>
      </c>
      <c r="C151" s="6">
        <f t="shared" si="6"/>
        <v>4.337353217650484E-3</v>
      </c>
      <c r="D151" s="13">
        <f t="shared" si="8"/>
        <v>2.0582087511166418E-4</v>
      </c>
      <c r="E151" s="6">
        <f t="shared" si="7"/>
        <v>8.397101366531702</v>
      </c>
    </row>
    <row r="152" spans="1:5" x14ac:dyDescent="0.25">
      <c r="A152" s="14">
        <v>41808</v>
      </c>
      <c r="B152" s="9">
        <v>39.756511000000003</v>
      </c>
      <c r="C152" s="6">
        <f t="shared" si="6"/>
        <v>-7.1974098071662712E-4</v>
      </c>
      <c r="D152" s="13">
        <f t="shared" si="8"/>
        <v>2.0496155122312488E-4</v>
      </c>
      <c r="E152" s="6">
        <f t="shared" si="7"/>
        <v>8.4901607160299335</v>
      </c>
    </row>
    <row r="153" spans="1:5" x14ac:dyDescent="0.25">
      <c r="A153" s="14">
        <v>41809</v>
      </c>
      <c r="B153" s="9">
        <v>39.622872999999998</v>
      </c>
      <c r="C153" s="6">
        <f t="shared" si="6"/>
        <v>-3.3614116691478486E-3</v>
      </c>
      <c r="D153" s="13">
        <f t="shared" si="8"/>
        <v>2.039498062211096E-4</v>
      </c>
      <c r="E153" s="6">
        <f t="shared" si="7"/>
        <v>8.4422353226684343</v>
      </c>
    </row>
    <row r="154" spans="1:5" x14ac:dyDescent="0.25">
      <c r="A154" s="14">
        <v>41810</v>
      </c>
      <c r="B154" s="9">
        <v>39.785145999999997</v>
      </c>
      <c r="C154" s="6">
        <f t="shared" si="6"/>
        <v>4.0954375014653531E-3</v>
      </c>
      <c r="D154" s="13">
        <f t="shared" si="8"/>
        <v>2.0305741339873853E-4</v>
      </c>
      <c r="E154" s="6">
        <f t="shared" si="7"/>
        <v>8.4194214693445328</v>
      </c>
    </row>
    <row r="155" spans="1:5" x14ac:dyDescent="0.25">
      <c r="A155" s="14">
        <v>41813</v>
      </c>
      <c r="B155" s="9">
        <v>40.081054000000002</v>
      </c>
      <c r="C155" s="6">
        <f t="shared" si="6"/>
        <v>7.4376502225228557E-3</v>
      </c>
      <c r="D155" s="13">
        <f t="shared" si="8"/>
        <v>2.0223298225337889E-4</v>
      </c>
      <c r="E155" s="6">
        <f t="shared" si="7"/>
        <v>8.2325509840273714</v>
      </c>
    </row>
    <row r="156" spans="1:5" x14ac:dyDescent="0.25">
      <c r="A156" s="14">
        <v>41814</v>
      </c>
      <c r="B156" s="9">
        <v>39.851962999999998</v>
      </c>
      <c r="C156" s="6">
        <f t="shared" si="6"/>
        <v>-5.7156930054784467E-3</v>
      </c>
      <c r="D156" s="13">
        <f t="shared" si="8"/>
        <v>2.0178095071567612E-4</v>
      </c>
      <c r="E156" s="6">
        <f t="shared" si="7"/>
        <v>8.3464238340633123</v>
      </c>
    </row>
    <row r="157" spans="1:5" x14ac:dyDescent="0.25">
      <c r="A157" s="14">
        <v>41815</v>
      </c>
      <c r="B157" s="9">
        <v>40.119233000000001</v>
      </c>
      <c r="C157" s="6">
        <f t="shared" si="6"/>
        <v>6.7065705144813935E-3</v>
      </c>
      <c r="D157" s="13">
        <f t="shared" si="8"/>
        <v>2.0112831414439687E-4</v>
      </c>
      <c r="E157" s="6">
        <f t="shared" si="7"/>
        <v>8.2879386522435521</v>
      </c>
    </row>
    <row r="158" spans="1:5" x14ac:dyDescent="0.25">
      <c r="A158" s="14">
        <v>41816</v>
      </c>
      <c r="B158" s="9">
        <v>39.823327999999997</v>
      </c>
      <c r="C158" s="6">
        <f t="shared" si="6"/>
        <v>-7.3756395093596315E-3</v>
      </c>
      <c r="D158" s="13">
        <f t="shared" si="8"/>
        <v>2.0060217007092639E-4</v>
      </c>
      <c r="E158" s="6">
        <f t="shared" si="7"/>
        <v>8.2430030675653434</v>
      </c>
    </row>
    <row r="159" spans="1:5" x14ac:dyDescent="0.25">
      <c r="A159" s="14">
        <v>41817</v>
      </c>
      <c r="B159" s="9">
        <v>40.329231999999998</v>
      </c>
      <c r="C159" s="6">
        <f t="shared" si="6"/>
        <v>1.2703709745202638E-2</v>
      </c>
      <c r="D159" s="13">
        <f t="shared" si="8"/>
        <v>2.0017336760254237E-4</v>
      </c>
      <c r="E159" s="6">
        <f t="shared" si="7"/>
        <v>7.7101043866118228</v>
      </c>
    </row>
    <row r="160" spans="1:5" x14ac:dyDescent="0.25">
      <c r="A160" s="14">
        <v>41820</v>
      </c>
      <c r="B160" s="9">
        <v>39.804237000000001</v>
      </c>
      <c r="C160" s="6">
        <f t="shared" si="6"/>
        <v>-1.3017728678790537E-2</v>
      </c>
      <c r="D160" s="13">
        <f t="shared" si="8"/>
        <v>2.007419892417734E-4</v>
      </c>
      <c r="E160" s="6">
        <f t="shared" si="7"/>
        <v>7.6693156521410035</v>
      </c>
    </row>
    <row r="161" spans="1:5" x14ac:dyDescent="0.25">
      <c r="A161" s="14">
        <v>41821</v>
      </c>
      <c r="B161" s="9">
        <v>39.966507</v>
      </c>
      <c r="C161" s="6">
        <f t="shared" si="6"/>
        <v>4.0767016837930962E-3</v>
      </c>
      <c r="D161" s="13">
        <f t="shared" si="8"/>
        <v>2.0137422356115425E-4</v>
      </c>
      <c r="E161" s="6">
        <f t="shared" si="7"/>
        <v>8.4278151652164208</v>
      </c>
    </row>
    <row r="162" spans="1:5" x14ac:dyDescent="0.25">
      <c r="A162" s="14">
        <v>41822</v>
      </c>
      <c r="B162" s="9">
        <v>39.995145999999998</v>
      </c>
      <c r="C162" s="6">
        <f t="shared" si="6"/>
        <v>7.1657500616699639E-4</v>
      </c>
      <c r="D162" s="13">
        <f t="shared" si="8"/>
        <v>2.0058111718401509E-4</v>
      </c>
      <c r="E162" s="6">
        <f t="shared" si="7"/>
        <v>8.5117318580398784</v>
      </c>
    </row>
    <row r="163" spans="1:5" x14ac:dyDescent="0.25">
      <c r="A163" s="14">
        <v>41823</v>
      </c>
      <c r="B163" s="9">
        <v>39.89969</v>
      </c>
      <c r="C163" s="6">
        <f t="shared" si="6"/>
        <v>-2.3866896247859344E-3</v>
      </c>
      <c r="D163" s="13">
        <f t="shared" si="8"/>
        <v>1.9965453547644981E-4</v>
      </c>
      <c r="E163" s="6">
        <f t="shared" si="7"/>
        <v>8.4903912889950259</v>
      </c>
    </row>
    <row r="164" spans="1:5" x14ac:dyDescent="0.25">
      <c r="A164" s="14">
        <v>41827</v>
      </c>
      <c r="B164" s="9">
        <v>40.081054000000002</v>
      </c>
      <c r="C164" s="6">
        <f t="shared" si="6"/>
        <v>4.5454989750547455E-3</v>
      </c>
      <c r="D164" s="13">
        <f t="shared" si="8"/>
        <v>1.9879389279102007E-4</v>
      </c>
      <c r="E164" s="6">
        <f t="shared" si="7"/>
        <v>8.419307398652915</v>
      </c>
    </row>
    <row r="165" spans="1:5" x14ac:dyDescent="0.25">
      <c r="A165" s="14">
        <v>41828</v>
      </c>
      <c r="B165" s="9">
        <v>39.880597999999999</v>
      </c>
      <c r="C165" s="6">
        <f t="shared" si="6"/>
        <v>-5.0012656852787014E-3</v>
      </c>
      <c r="D165" s="13">
        <f t="shared" si="8"/>
        <v>1.9808834675307498E-4</v>
      </c>
      <c r="E165" s="6">
        <f t="shared" si="7"/>
        <v>8.4005272144411425</v>
      </c>
    </row>
    <row r="166" spans="1:5" x14ac:dyDescent="0.25">
      <c r="A166" s="14">
        <v>41829</v>
      </c>
      <c r="B166" s="9">
        <v>39.775599</v>
      </c>
      <c r="C166" s="6">
        <f t="shared" si="6"/>
        <v>-2.6328341415542316E-3</v>
      </c>
      <c r="D166" s="13">
        <f t="shared" si="8"/>
        <v>1.9743675102310853E-4</v>
      </c>
      <c r="E166" s="6">
        <f t="shared" si="7"/>
        <v>8.494983228704994</v>
      </c>
    </row>
    <row r="167" spans="1:5" x14ac:dyDescent="0.25">
      <c r="A167" s="14">
        <v>41830</v>
      </c>
      <c r="B167" s="9">
        <v>39.794690000000003</v>
      </c>
      <c r="C167" s="6">
        <f t="shared" si="6"/>
        <v>4.7996763040584448E-4</v>
      </c>
      <c r="D167" s="13">
        <f t="shared" si="8"/>
        <v>1.9663066985568591E-4</v>
      </c>
      <c r="E167" s="6">
        <f t="shared" si="7"/>
        <v>8.5330117792560056</v>
      </c>
    </row>
    <row r="168" spans="1:5" x14ac:dyDescent="0.25">
      <c r="A168" s="14">
        <v>41831</v>
      </c>
      <c r="B168" s="9">
        <v>40.176507000000001</v>
      </c>
      <c r="C168" s="6">
        <f t="shared" si="6"/>
        <v>9.5946720529798829E-3</v>
      </c>
      <c r="D168" s="13">
        <f t="shared" si="8"/>
        <v>1.9577831226537273E-4</v>
      </c>
      <c r="E168" s="6">
        <f t="shared" si="7"/>
        <v>8.0683134532611014</v>
      </c>
    </row>
    <row r="169" spans="1:5" x14ac:dyDescent="0.25">
      <c r="A169" s="14">
        <v>41834</v>
      </c>
      <c r="B169" s="9">
        <v>40.224232999999998</v>
      </c>
      <c r="C169" s="6">
        <f t="shared" si="6"/>
        <v>1.187908147415535E-3</v>
      </c>
      <c r="D169" s="13">
        <f t="shared" si="8"/>
        <v>1.9579149063517963E-4</v>
      </c>
      <c r="E169" s="6">
        <f t="shared" si="7"/>
        <v>8.5312529997452291</v>
      </c>
    </row>
    <row r="170" spans="1:5" x14ac:dyDescent="0.25">
      <c r="A170" s="14">
        <v>41835</v>
      </c>
      <c r="B170" s="9">
        <v>40.520141000000002</v>
      </c>
      <c r="C170" s="6">
        <f t="shared" si="6"/>
        <v>7.356460967198661E-3</v>
      </c>
      <c r="D170" s="13">
        <f t="shared" si="8"/>
        <v>1.949663724672574E-4</v>
      </c>
      <c r="E170" s="6">
        <f t="shared" si="7"/>
        <v>8.2651098627612356</v>
      </c>
    </row>
    <row r="171" spans="1:5" x14ac:dyDescent="0.25">
      <c r="A171" s="14">
        <v>41836</v>
      </c>
      <c r="B171" s="9">
        <v>42.076039000000002</v>
      </c>
      <c r="C171" s="6">
        <f t="shared" si="6"/>
        <v>3.8398138841619509E-2</v>
      </c>
      <c r="D171" s="13">
        <f t="shared" si="8"/>
        <v>1.9464458172165015E-4</v>
      </c>
      <c r="E171" s="6">
        <f t="shared" si="7"/>
        <v>0.96941567209348722</v>
      </c>
    </row>
    <row r="172" spans="1:5" x14ac:dyDescent="0.25">
      <c r="A172" s="14">
        <v>41837</v>
      </c>
      <c r="B172" s="9">
        <v>42.505578</v>
      </c>
      <c r="C172" s="6">
        <f t="shared" si="6"/>
        <v>1.0208636796823919E-2</v>
      </c>
      <c r="D172" s="13">
        <f t="shared" si="8"/>
        <v>2.0745991272517919E-4</v>
      </c>
      <c r="E172" s="6">
        <f t="shared" si="7"/>
        <v>7.9782283184945726</v>
      </c>
    </row>
    <row r="173" spans="1:5" x14ac:dyDescent="0.25">
      <c r="A173" s="14">
        <v>41838</v>
      </c>
      <c r="B173" s="9">
        <v>42.658304000000001</v>
      </c>
      <c r="C173" s="6">
        <f t="shared" si="6"/>
        <v>3.5930813598159107E-3</v>
      </c>
      <c r="D173" s="13">
        <f t="shared" si="8"/>
        <v>2.0735827554559601E-4</v>
      </c>
      <c r="E173" s="6">
        <f t="shared" si="7"/>
        <v>8.418801943015513</v>
      </c>
    </row>
    <row r="174" spans="1:5" x14ac:dyDescent="0.25">
      <c r="A174" s="14">
        <v>41841</v>
      </c>
      <c r="B174" s="9">
        <v>42.801485999999997</v>
      </c>
      <c r="C174" s="6">
        <f t="shared" si="6"/>
        <v>3.3564859962551706E-3</v>
      </c>
      <c r="D174" s="13">
        <f t="shared" si="8"/>
        <v>2.0641447866625987E-4</v>
      </c>
      <c r="E174" s="6">
        <f t="shared" si="7"/>
        <v>8.4310448820932891</v>
      </c>
    </row>
    <row r="175" spans="1:5" x14ac:dyDescent="0.25">
      <c r="A175" s="14">
        <v>41842</v>
      </c>
      <c r="B175" s="9">
        <v>42.791941999999999</v>
      </c>
      <c r="C175" s="6">
        <f t="shared" si="6"/>
        <v>-2.2298291232220819E-4</v>
      </c>
      <c r="D175" s="13">
        <f t="shared" si="8"/>
        <v>2.0547383872592404E-4</v>
      </c>
      <c r="E175" s="6">
        <f t="shared" si="7"/>
        <v>8.4899498536126892</v>
      </c>
    </row>
    <row r="176" spans="1:5" x14ac:dyDescent="0.25">
      <c r="A176" s="14">
        <v>41843</v>
      </c>
      <c r="B176" s="9">
        <v>42.830120999999998</v>
      </c>
      <c r="C176" s="6">
        <f t="shared" si="6"/>
        <v>8.9220068582069776E-4</v>
      </c>
      <c r="D176" s="13">
        <f t="shared" si="8"/>
        <v>2.0444779949289234E-4</v>
      </c>
      <c r="E176" s="6">
        <f t="shared" si="7"/>
        <v>8.4913043519824178</v>
      </c>
    </row>
    <row r="177" spans="1:5" x14ac:dyDescent="0.25">
      <c r="A177" s="14">
        <v>41844</v>
      </c>
      <c r="B177" s="9">
        <v>42.381490999999997</v>
      </c>
      <c r="C177" s="6">
        <f t="shared" si="6"/>
        <v>-1.0474637697147796E-2</v>
      </c>
      <c r="D177" s="13">
        <f t="shared" si="8"/>
        <v>2.034486177546383E-4</v>
      </c>
      <c r="E177" s="6">
        <f t="shared" si="7"/>
        <v>7.9608059479593631</v>
      </c>
    </row>
    <row r="178" spans="1:5" x14ac:dyDescent="0.25">
      <c r="A178" s="14">
        <v>41845</v>
      </c>
      <c r="B178" s="9">
        <v>42.476942999999999</v>
      </c>
      <c r="C178" s="6">
        <f t="shared" si="6"/>
        <v>2.2522095789409969E-3</v>
      </c>
      <c r="D178" s="13">
        <f t="shared" si="8"/>
        <v>2.0347587026731226E-4</v>
      </c>
      <c r="E178" s="6">
        <f t="shared" si="7"/>
        <v>8.475034143479812</v>
      </c>
    </row>
    <row r="179" spans="1:5" x14ac:dyDescent="0.25">
      <c r="A179" s="14">
        <v>41848</v>
      </c>
      <c r="B179" s="9">
        <v>41.971038999999998</v>
      </c>
      <c r="C179" s="6">
        <f t="shared" si="6"/>
        <v>-1.1910084960680929E-2</v>
      </c>
      <c r="D179" s="13">
        <f t="shared" si="8"/>
        <v>2.025351299993254E-4</v>
      </c>
      <c r="E179" s="6">
        <f t="shared" si="7"/>
        <v>7.8042242683444858</v>
      </c>
    </row>
    <row r="180" spans="1:5" x14ac:dyDescent="0.25">
      <c r="A180" s="14">
        <v>41849</v>
      </c>
      <c r="B180" s="9">
        <v>41.894674000000002</v>
      </c>
      <c r="C180" s="6">
        <f t="shared" si="6"/>
        <v>-1.8194688961594584E-3</v>
      </c>
      <c r="D180" s="13">
        <f t="shared" si="8"/>
        <v>2.0287721660947075E-4</v>
      </c>
      <c r="E180" s="6">
        <f t="shared" si="7"/>
        <v>8.4865920170747771</v>
      </c>
    </row>
    <row r="181" spans="1:5" x14ac:dyDescent="0.25">
      <c r="A181" s="14">
        <v>41850</v>
      </c>
      <c r="B181" s="9">
        <v>41.598770000000002</v>
      </c>
      <c r="C181" s="6">
        <f t="shared" si="6"/>
        <v>-7.0630457704480565E-3</v>
      </c>
      <c r="D181" s="13">
        <f t="shared" si="8"/>
        <v>2.0193183120725532E-4</v>
      </c>
      <c r="E181" s="6">
        <f t="shared" si="7"/>
        <v>8.260533572737625</v>
      </c>
    </row>
    <row r="182" spans="1:5" x14ac:dyDescent="0.25">
      <c r="A182" s="14">
        <v>41851</v>
      </c>
      <c r="B182" s="9">
        <v>41.197862000000001</v>
      </c>
      <c r="C182" s="6">
        <f t="shared" si="6"/>
        <v>-9.637496493285767E-3</v>
      </c>
      <c r="D182" s="13">
        <f t="shared" si="8"/>
        <v>2.0143543765010984E-4</v>
      </c>
      <c r="E182" s="6">
        <f t="shared" si="7"/>
        <v>8.0489443255167004</v>
      </c>
    </row>
    <row r="183" spans="1:5" x14ac:dyDescent="0.25">
      <c r="A183" s="14">
        <v>41852</v>
      </c>
      <c r="B183" s="9">
        <v>40.911501000000001</v>
      </c>
      <c r="C183" s="6">
        <f t="shared" si="6"/>
        <v>-6.9508704116732906E-3</v>
      </c>
      <c r="D183" s="13">
        <f t="shared" si="8"/>
        <v>2.0134619167781138E-4</v>
      </c>
      <c r="E183" s="6">
        <f t="shared" si="7"/>
        <v>8.270526933698946</v>
      </c>
    </row>
    <row r="184" spans="1:5" x14ac:dyDescent="0.25">
      <c r="A184" s="14">
        <v>41855</v>
      </c>
      <c r="B184" s="9">
        <v>41.398313999999999</v>
      </c>
      <c r="C184" s="6">
        <f t="shared" si="6"/>
        <v>1.189917231342839E-2</v>
      </c>
      <c r="D184" s="13">
        <f t="shared" si="8"/>
        <v>2.0084665609498476E-4</v>
      </c>
      <c r="E184" s="6">
        <f t="shared" si="7"/>
        <v>7.8080016611613994</v>
      </c>
    </row>
    <row r="185" spans="1:5" x14ac:dyDescent="0.25">
      <c r="A185" s="14">
        <v>41856</v>
      </c>
      <c r="B185" s="9">
        <v>41.121501000000002</v>
      </c>
      <c r="C185" s="6">
        <f t="shared" si="6"/>
        <v>-6.6865766562376697E-3</v>
      </c>
      <c r="D185" s="13">
        <f t="shared" si="8"/>
        <v>2.0121918370417198E-4</v>
      </c>
      <c r="E185" s="6">
        <f t="shared" si="7"/>
        <v>8.2889187360055629</v>
      </c>
    </row>
    <row r="186" spans="1:5" x14ac:dyDescent="0.25">
      <c r="A186" s="14">
        <v>41857</v>
      </c>
      <c r="B186" s="9">
        <v>40.796957999999997</v>
      </c>
      <c r="C186" s="6">
        <f t="shared" si="6"/>
        <v>-7.8922945930404043E-3</v>
      </c>
      <c r="D186" s="13">
        <f t="shared" si="8"/>
        <v>2.0068879642665379E-4</v>
      </c>
      <c r="E186" s="6">
        <f t="shared" si="7"/>
        <v>8.2033824743590866</v>
      </c>
    </row>
    <row r="187" spans="1:5" x14ac:dyDescent="0.25">
      <c r="A187" s="14">
        <v>41858</v>
      </c>
      <c r="B187" s="9">
        <v>41.264679000000001</v>
      </c>
      <c r="C187" s="6">
        <f t="shared" si="6"/>
        <v>1.1464604787445293E-2</v>
      </c>
      <c r="D187" s="13">
        <f t="shared" si="8"/>
        <v>2.0033123695651343E-4</v>
      </c>
      <c r="E187" s="6">
        <f t="shared" si="7"/>
        <v>7.8594391834332917</v>
      </c>
    </row>
    <row r="188" spans="1:5" x14ac:dyDescent="0.25">
      <c r="A188" s="14">
        <v>41859</v>
      </c>
      <c r="B188" s="9">
        <v>41.236044</v>
      </c>
      <c r="C188" s="6">
        <f t="shared" si="6"/>
        <v>-6.9393487830115674E-4</v>
      </c>
      <c r="D188" s="13">
        <f t="shared" si="8"/>
        <v>2.0061992301221532E-4</v>
      </c>
      <c r="E188" s="6">
        <f t="shared" si="7"/>
        <v>8.5116980821508648</v>
      </c>
    </row>
    <row r="189" spans="1:5" x14ac:dyDescent="0.25">
      <c r="A189" s="14">
        <v>41862</v>
      </c>
      <c r="B189" s="9">
        <v>41.236044</v>
      </c>
      <c r="C189" s="6">
        <f t="shared" si="6"/>
        <v>0</v>
      </c>
      <c r="D189" s="13">
        <f t="shared" si="8"/>
        <v>1.996922912437639E-4</v>
      </c>
      <c r="E189" s="6">
        <f t="shared" si="7"/>
        <v>8.5187329199712742</v>
      </c>
    </row>
    <row r="190" spans="1:5" x14ac:dyDescent="0.25">
      <c r="A190" s="14">
        <v>41863</v>
      </c>
      <c r="B190" s="9">
        <v>41.541496000000002</v>
      </c>
      <c r="C190" s="6">
        <f t="shared" si="6"/>
        <v>7.4074030961845541E-3</v>
      </c>
      <c r="D190" s="13">
        <f t="shared" si="8"/>
        <v>1.9877825120648361E-4</v>
      </c>
      <c r="E190" s="6">
        <f t="shared" si="7"/>
        <v>8.2472863439245891</v>
      </c>
    </row>
    <row r="191" spans="1:5" x14ac:dyDescent="0.25">
      <c r="A191" s="14">
        <v>41864</v>
      </c>
      <c r="B191" s="9">
        <v>42.076039000000002</v>
      </c>
      <c r="C191" s="6">
        <f t="shared" si="6"/>
        <v>1.2867687769357157E-2</v>
      </c>
      <c r="D191" s="13">
        <f t="shared" si="8"/>
        <v>1.9838926758257886E-4</v>
      </c>
      <c r="E191" s="6">
        <f t="shared" si="7"/>
        <v>7.6906708611487433</v>
      </c>
    </row>
    <row r="192" spans="1:5" x14ac:dyDescent="0.25">
      <c r="A192" s="14">
        <v>41865</v>
      </c>
      <c r="B192" s="9">
        <v>42.257399999999997</v>
      </c>
      <c r="C192" s="6">
        <f t="shared" si="6"/>
        <v>4.3103154267918478E-3</v>
      </c>
      <c r="D192" s="13">
        <f t="shared" si="8"/>
        <v>1.9903135858390908E-4</v>
      </c>
      <c r="E192" s="6">
        <f t="shared" si="7"/>
        <v>8.4287019745085718</v>
      </c>
    </row>
    <row r="193" spans="1:5" x14ac:dyDescent="0.25">
      <c r="A193" s="14">
        <v>41866</v>
      </c>
      <c r="B193" s="9">
        <v>42.75376</v>
      </c>
      <c r="C193" s="6">
        <f t="shared" si="6"/>
        <v>1.1746108373918008E-2</v>
      </c>
      <c r="D193" s="13">
        <f t="shared" si="8"/>
        <v>1.9830193828513048E-4</v>
      </c>
      <c r="E193" s="6">
        <f t="shared" si="7"/>
        <v>7.8299571995878816</v>
      </c>
    </row>
    <row r="194" spans="1:5" x14ac:dyDescent="0.25">
      <c r="A194" s="14">
        <v>41869</v>
      </c>
      <c r="B194" s="9">
        <v>43.059212000000002</v>
      </c>
      <c r="C194" s="6">
        <f t="shared" si="6"/>
        <v>7.1444476462421665E-3</v>
      </c>
      <c r="D194" s="13">
        <f t="shared" si="8"/>
        <v>1.9869050371494084E-4</v>
      </c>
      <c r="E194" s="6">
        <f t="shared" si="7"/>
        <v>8.2668645078949989</v>
      </c>
    </row>
    <row r="195" spans="1:5" x14ac:dyDescent="0.25">
      <c r="A195" s="14">
        <v>41870</v>
      </c>
      <c r="B195" s="9">
        <v>43.539461000000003</v>
      </c>
      <c r="C195" s="6">
        <f t="shared" si="6"/>
        <v>1.1153223147697188E-2</v>
      </c>
      <c r="D195" s="13">
        <f t="shared" si="8"/>
        <v>1.9826785049158844E-4</v>
      </c>
      <c r="E195" s="6">
        <f t="shared" si="7"/>
        <v>7.8984859255979805</v>
      </c>
    </row>
    <row r="196" spans="1:5" x14ac:dyDescent="0.25">
      <c r="A196" s="14">
        <v>41871</v>
      </c>
      <c r="B196" s="9">
        <v>43.174469999999999</v>
      </c>
      <c r="C196" s="6">
        <f t="shared" ref="C196:C259" si="9">(B196-B195)/B195</f>
        <v>-8.3829930738004172E-3</v>
      </c>
      <c r="D196" s="13">
        <f t="shared" si="8"/>
        <v>1.9853156076481609E-4</v>
      </c>
      <c r="E196" s="6">
        <f t="shared" si="7"/>
        <v>8.1705906794446861</v>
      </c>
    </row>
    <row r="197" spans="1:5" x14ac:dyDescent="0.25">
      <c r="A197" s="14">
        <v>41872</v>
      </c>
      <c r="B197" s="9">
        <v>43.433805999999997</v>
      </c>
      <c r="C197" s="6">
        <f t="shared" si="9"/>
        <v>6.00669793977778E-3</v>
      </c>
      <c r="D197" s="13">
        <f t="shared" si="8"/>
        <v>1.9828979648046354E-4</v>
      </c>
      <c r="E197" s="6">
        <f t="shared" ref="E197:E260" si="10">-LN(D197)-C197*C197/D197</f>
        <v>8.3438229517377813</v>
      </c>
    </row>
    <row r="198" spans="1:5" x14ac:dyDescent="0.25">
      <c r="A198" s="14">
        <v>41873</v>
      </c>
      <c r="B198" s="9">
        <v>43.366571</v>
      </c>
      <c r="C198" s="6">
        <f t="shared" si="9"/>
        <v>-1.5479877586596167E-3</v>
      </c>
      <c r="D198" s="13">
        <f t="shared" ref="D198:D261" si="11">$H$5+$H$7*D197+$H$6*C197*C197</f>
        <v>1.9773660524426874E-4</v>
      </c>
      <c r="E198" s="6">
        <f t="shared" si="10"/>
        <v>8.5164562144489118</v>
      </c>
    </row>
    <row r="199" spans="1:5" x14ac:dyDescent="0.25">
      <c r="A199" s="14">
        <v>41876</v>
      </c>
      <c r="B199" s="9">
        <v>43.385778000000002</v>
      </c>
      <c r="C199" s="6">
        <f t="shared" si="9"/>
        <v>4.4289874797805731E-4</v>
      </c>
      <c r="D199" s="13">
        <f t="shared" si="11"/>
        <v>1.9688275973673178E-4</v>
      </c>
      <c r="E199" s="6">
        <f t="shared" si="10"/>
        <v>8.5319058091917412</v>
      </c>
    </row>
    <row r="200" spans="1:5" x14ac:dyDescent="0.25">
      <c r="A200" s="14">
        <v>41877</v>
      </c>
      <c r="B200" s="9">
        <v>43.232098000000001</v>
      </c>
      <c r="C200" s="6">
        <f t="shared" si="9"/>
        <v>-3.5421745808039066E-3</v>
      </c>
      <c r="D200" s="13">
        <f t="shared" si="11"/>
        <v>1.9602518238644797E-4</v>
      </c>
      <c r="E200" s="6">
        <f t="shared" si="10"/>
        <v>8.4732603391492596</v>
      </c>
    </row>
    <row r="201" spans="1:5" x14ac:dyDescent="0.25">
      <c r="A201" s="14">
        <v>41878</v>
      </c>
      <c r="B201" s="9">
        <v>43.097628999999998</v>
      </c>
      <c r="C201" s="6">
        <f t="shared" si="9"/>
        <v>-3.1103972793548634E-3</v>
      </c>
      <c r="D201" s="13">
        <f t="shared" si="11"/>
        <v>1.9529847127836356E-4</v>
      </c>
      <c r="E201" s="6">
        <f t="shared" si="10"/>
        <v>8.4914441848198017</v>
      </c>
    </row>
    <row r="202" spans="1:5" x14ac:dyDescent="0.25">
      <c r="A202" s="14">
        <v>41879</v>
      </c>
      <c r="B202" s="9">
        <v>43.107236</v>
      </c>
      <c r="C202" s="6">
        <f t="shared" si="9"/>
        <v>2.2291249479182686E-4</v>
      </c>
      <c r="D202" s="13">
        <f t="shared" si="11"/>
        <v>1.9455933967739162E-4</v>
      </c>
      <c r="E202" s="6">
        <f t="shared" si="10"/>
        <v>8.5445179555616253</v>
      </c>
    </row>
    <row r="203" spans="1:5" x14ac:dyDescent="0.25">
      <c r="A203" s="14">
        <v>41880</v>
      </c>
      <c r="B203" s="9">
        <v>43.635509999999996</v>
      </c>
      <c r="C203" s="6">
        <f t="shared" si="9"/>
        <v>1.2254879899977724E-2</v>
      </c>
      <c r="D203" s="13">
        <f t="shared" si="11"/>
        <v>1.9374560184425851E-4</v>
      </c>
      <c r="E203" s="6">
        <f t="shared" si="10"/>
        <v>7.7738136709350387</v>
      </c>
    </row>
    <row r="204" spans="1:5" x14ac:dyDescent="0.25">
      <c r="A204" s="14">
        <v>41884</v>
      </c>
      <c r="B204" s="9">
        <v>43.30894</v>
      </c>
      <c r="C204" s="6">
        <f t="shared" si="9"/>
        <v>-7.4840422399095764E-3</v>
      </c>
      <c r="D204" s="13">
        <f t="shared" si="11"/>
        <v>1.9433568668298897E-4</v>
      </c>
      <c r="E204" s="6">
        <f t="shared" si="10"/>
        <v>8.2577063465170575</v>
      </c>
    </row>
    <row r="205" spans="1:5" x14ac:dyDescent="0.25">
      <c r="A205" s="14">
        <v>41885</v>
      </c>
      <c r="B205" s="9">
        <v>43.184074000000003</v>
      </c>
      <c r="C205" s="6">
        <f t="shared" si="9"/>
        <v>-2.8831460663779175E-3</v>
      </c>
      <c r="D205" s="13">
        <f t="shared" si="11"/>
        <v>1.9404366809017048E-4</v>
      </c>
      <c r="E205" s="6">
        <f t="shared" si="10"/>
        <v>8.5045888744540399</v>
      </c>
    </row>
    <row r="206" spans="1:5" x14ac:dyDescent="0.25">
      <c r="A206" s="14">
        <v>41886</v>
      </c>
      <c r="B206" s="9">
        <v>43.472223</v>
      </c>
      <c r="C206" s="6">
        <f t="shared" si="9"/>
        <v>6.6725756351750671E-3</v>
      </c>
      <c r="D206" s="13">
        <f t="shared" si="11"/>
        <v>1.9331635185434974E-4</v>
      </c>
      <c r="E206" s="6">
        <f t="shared" si="10"/>
        <v>8.3208695994502229</v>
      </c>
    </row>
    <row r="207" spans="1:5" x14ac:dyDescent="0.25">
      <c r="A207" s="14">
        <v>41887</v>
      </c>
      <c r="B207" s="9">
        <v>44.096549000000003</v>
      </c>
      <c r="C207" s="6">
        <f t="shared" si="9"/>
        <v>1.436149239481044E-2</v>
      </c>
      <c r="D207" s="13">
        <f t="shared" si="11"/>
        <v>1.9293795606166594E-4</v>
      </c>
      <c r="E207" s="6">
        <f t="shared" si="10"/>
        <v>7.4841326206740986</v>
      </c>
    </row>
    <row r="208" spans="1:5" x14ac:dyDescent="0.25">
      <c r="A208" s="14">
        <v>41890</v>
      </c>
      <c r="B208" s="9">
        <v>44.634430999999999</v>
      </c>
      <c r="C208" s="6">
        <f t="shared" si="9"/>
        <v>1.2197825276531189E-2</v>
      </c>
      <c r="D208" s="13">
        <f t="shared" si="11"/>
        <v>1.94062129008655E-4</v>
      </c>
      <c r="E208" s="6">
        <f t="shared" si="10"/>
        <v>7.7806347371178646</v>
      </c>
    </row>
    <row r="209" spans="1:5" x14ac:dyDescent="0.25">
      <c r="A209" s="14">
        <v>41891</v>
      </c>
      <c r="B209" s="9">
        <v>44.912973000000001</v>
      </c>
      <c r="C209" s="6">
        <f t="shared" si="9"/>
        <v>6.2405186704407997E-3</v>
      </c>
      <c r="D209" s="13">
        <f t="shared" si="11"/>
        <v>1.9463315871021667E-4</v>
      </c>
      <c r="E209" s="6">
        <f t="shared" si="10"/>
        <v>8.344304396186887</v>
      </c>
    </row>
    <row r="210" spans="1:5" x14ac:dyDescent="0.25">
      <c r="A210" s="14">
        <v>41892</v>
      </c>
      <c r="B210" s="9">
        <v>44.989815</v>
      </c>
      <c r="C210" s="6">
        <f t="shared" si="9"/>
        <v>1.7109087835267371E-3</v>
      </c>
      <c r="D210" s="13">
        <f t="shared" si="11"/>
        <v>1.9417756886076846E-4</v>
      </c>
      <c r="E210" s="6">
        <f t="shared" si="10"/>
        <v>8.5316626067512011</v>
      </c>
    </row>
    <row r="211" spans="1:5" x14ac:dyDescent="0.25">
      <c r="A211" s="14">
        <v>41893</v>
      </c>
      <c r="B211" s="9">
        <v>45.143493999999997</v>
      </c>
      <c r="C211" s="6">
        <f t="shared" si="9"/>
        <v>3.4158620123242735E-3</v>
      </c>
      <c r="D211" s="13">
        <f t="shared" si="11"/>
        <v>1.9339786003706437E-4</v>
      </c>
      <c r="E211" s="6">
        <f t="shared" si="10"/>
        <v>8.4904288662528344</v>
      </c>
    </row>
    <row r="212" spans="1:5" x14ac:dyDescent="0.25">
      <c r="A212" s="14">
        <v>41894</v>
      </c>
      <c r="B212" s="9">
        <v>44.855345</v>
      </c>
      <c r="C212" s="6">
        <f t="shared" si="9"/>
        <v>-6.3829574201765844E-3</v>
      </c>
      <c r="D212" s="13">
        <f t="shared" si="11"/>
        <v>1.9271412844909015E-4</v>
      </c>
      <c r="E212" s="6">
        <f t="shared" si="10"/>
        <v>8.3428903238494012</v>
      </c>
    </row>
    <row r="213" spans="1:5" x14ac:dyDescent="0.25">
      <c r="A213" s="14">
        <v>41897</v>
      </c>
      <c r="B213" s="9">
        <v>44.413516000000001</v>
      </c>
      <c r="C213" s="6">
        <f t="shared" si="9"/>
        <v>-9.850085870479839E-3</v>
      </c>
      <c r="D213" s="13">
        <f t="shared" si="11"/>
        <v>1.9231248974154437E-4</v>
      </c>
      <c r="E213" s="6">
        <f t="shared" si="10"/>
        <v>8.0518757475318825</v>
      </c>
    </row>
    <row r="214" spans="1:5" x14ac:dyDescent="0.25">
      <c r="A214" s="14">
        <v>41898</v>
      </c>
      <c r="B214" s="9">
        <v>44.912973000000001</v>
      </c>
      <c r="C214" s="6">
        <f t="shared" si="9"/>
        <v>1.124560820629467E-2</v>
      </c>
      <c r="D214" s="13">
        <f t="shared" si="11"/>
        <v>1.9243899861890666E-4</v>
      </c>
      <c r="E214" s="6">
        <f t="shared" si="10"/>
        <v>7.8985687901875803</v>
      </c>
    </row>
    <row r="215" spans="1:5" x14ac:dyDescent="0.25">
      <c r="A215" s="14">
        <v>41899</v>
      </c>
      <c r="B215" s="9">
        <v>44.682454999999997</v>
      </c>
      <c r="C215" s="6">
        <f t="shared" si="9"/>
        <v>-5.132548228326002E-3</v>
      </c>
      <c r="D215" s="13">
        <f t="shared" si="11"/>
        <v>1.9283521902313492E-4</v>
      </c>
      <c r="E215" s="6">
        <f t="shared" si="10"/>
        <v>8.4170653921633924</v>
      </c>
    </row>
    <row r="216" spans="1:5" x14ac:dyDescent="0.25">
      <c r="A216" s="14">
        <v>41900</v>
      </c>
      <c r="B216" s="9">
        <v>44.836134999999999</v>
      </c>
      <c r="C216" s="6">
        <f t="shared" si="9"/>
        <v>3.4393812963052586E-3</v>
      </c>
      <c r="D216" s="13">
        <f t="shared" si="11"/>
        <v>1.9229810335768448E-4</v>
      </c>
      <c r="E216" s="6">
        <f t="shared" si="10"/>
        <v>8.4949481137788005</v>
      </c>
    </row>
    <row r="217" spans="1:5" x14ac:dyDescent="0.25">
      <c r="A217" s="14">
        <v>41901</v>
      </c>
      <c r="B217" s="9">
        <v>45.642955000000001</v>
      </c>
      <c r="C217" s="6">
        <f t="shared" si="9"/>
        <v>1.7994860618561388E-2</v>
      </c>
      <c r="D217" s="13">
        <f t="shared" si="11"/>
        <v>1.9163725411377468E-4</v>
      </c>
      <c r="E217" s="6">
        <f t="shared" si="10"/>
        <v>6.8701773635088657</v>
      </c>
    </row>
    <row r="218" spans="1:5" x14ac:dyDescent="0.25">
      <c r="A218" s="14">
        <v>41904</v>
      </c>
      <c r="B218" s="9">
        <v>45.201126000000002</v>
      </c>
      <c r="C218" s="6">
        <f t="shared" si="9"/>
        <v>-9.6801138313678085E-3</v>
      </c>
      <c r="D218" s="13">
        <f t="shared" si="11"/>
        <v>1.9387360917934911E-4</v>
      </c>
      <c r="E218" s="6">
        <f t="shared" si="10"/>
        <v>8.0649758007585177</v>
      </c>
    </row>
    <row r="219" spans="1:5" x14ac:dyDescent="0.25">
      <c r="A219" s="14">
        <v>41905</v>
      </c>
      <c r="B219" s="9">
        <v>44.720875999999997</v>
      </c>
      <c r="C219" s="6">
        <f t="shared" si="9"/>
        <v>-1.0624735321859131E-2</v>
      </c>
      <c r="D219" s="13">
        <f t="shared" si="11"/>
        <v>1.939390621421146E-4</v>
      </c>
      <c r="E219" s="6">
        <f t="shared" si="10"/>
        <v>7.9659022804504431</v>
      </c>
    </row>
    <row r="220" spans="1:5" x14ac:dyDescent="0.25">
      <c r="A220" s="14">
        <v>41906</v>
      </c>
      <c r="B220" s="9">
        <v>45.220336000000003</v>
      </c>
      <c r="C220" s="6">
        <f t="shared" si="9"/>
        <v>1.1168385878666739E-2</v>
      </c>
      <c r="D220" s="13">
        <f t="shared" si="11"/>
        <v>1.9418056733429704E-4</v>
      </c>
      <c r="E220" s="6">
        <f t="shared" si="10"/>
        <v>7.9043671505868405</v>
      </c>
    </row>
    <row r="221" spans="1:5" x14ac:dyDescent="0.25">
      <c r="A221" s="14">
        <v>41907</v>
      </c>
      <c r="B221" s="9">
        <v>44.221415</v>
      </c>
      <c r="C221" s="6">
        <f t="shared" si="9"/>
        <v>-2.2090083541174987E-2</v>
      </c>
      <c r="D221" s="13">
        <f t="shared" si="11"/>
        <v>1.9452690984056925E-4</v>
      </c>
      <c r="E221" s="6">
        <f t="shared" si="10"/>
        <v>6.0364347169793131</v>
      </c>
    </row>
    <row r="222" spans="1:5" x14ac:dyDescent="0.25">
      <c r="A222" s="14">
        <v>41908</v>
      </c>
      <c r="B222" s="9">
        <v>44.576799000000001</v>
      </c>
      <c r="C222" s="6">
        <f t="shared" si="9"/>
        <v>8.0364683038749614E-3</v>
      </c>
      <c r="D222" s="13">
        <f t="shared" si="11"/>
        <v>1.9822470899113278E-4</v>
      </c>
      <c r="E222" s="6">
        <f t="shared" si="10"/>
        <v>8.2002930699710976</v>
      </c>
    </row>
    <row r="223" spans="1:5" x14ac:dyDescent="0.25">
      <c r="A223" s="14">
        <v>41911</v>
      </c>
      <c r="B223" s="9">
        <v>44.605612999999998</v>
      </c>
      <c r="C223" s="6">
        <f t="shared" si="9"/>
        <v>6.4639006493034652E-4</v>
      </c>
      <c r="D223" s="13">
        <f t="shared" si="11"/>
        <v>1.9793631087334035E-4</v>
      </c>
      <c r="E223" s="6">
        <f t="shared" si="10"/>
        <v>8.5254543596727927</v>
      </c>
    </row>
    <row r="224" spans="1:5" x14ac:dyDescent="0.25">
      <c r="A224" s="14">
        <v>41912</v>
      </c>
      <c r="B224" s="9">
        <v>44.528775000000003</v>
      </c>
      <c r="C224" s="6">
        <f t="shared" si="9"/>
        <v>-1.7226083183745301E-3</v>
      </c>
      <c r="D224" s="13">
        <f t="shared" si="11"/>
        <v>1.970602898204482E-4</v>
      </c>
      <c r="E224" s="6">
        <f t="shared" si="10"/>
        <v>8.5169426050777357</v>
      </c>
    </row>
    <row r="225" spans="1:5" x14ac:dyDescent="0.25">
      <c r="A225" s="14">
        <v>41913</v>
      </c>
      <c r="B225" s="9">
        <v>44.086945999999998</v>
      </c>
      <c r="C225" s="6">
        <f t="shared" si="9"/>
        <v>-9.9223255074949966E-3</v>
      </c>
      <c r="D225" s="13">
        <f t="shared" si="11"/>
        <v>1.9622487957806953E-4</v>
      </c>
      <c r="E225" s="6">
        <f t="shared" si="10"/>
        <v>8.0345159773658281</v>
      </c>
    </row>
    <row r="226" spans="1:5" x14ac:dyDescent="0.25">
      <c r="A226" s="14">
        <v>41914</v>
      </c>
      <c r="B226" s="9">
        <v>43.952472999999998</v>
      </c>
      <c r="C226" s="6">
        <f t="shared" si="9"/>
        <v>-3.050177256551176E-3</v>
      </c>
      <c r="D226" s="13">
        <f t="shared" si="11"/>
        <v>1.9628849251646324E-4</v>
      </c>
      <c r="E226" s="6">
        <f t="shared" si="10"/>
        <v>8.4885275932007609</v>
      </c>
    </row>
    <row r="227" spans="1:5" x14ac:dyDescent="0.25">
      <c r="A227" s="14">
        <v>41915</v>
      </c>
      <c r="B227" s="9">
        <v>44.269440000000003</v>
      </c>
      <c r="C227" s="6">
        <f t="shared" si="9"/>
        <v>7.2115851137660751E-3</v>
      </c>
      <c r="D227" s="13">
        <f t="shared" si="11"/>
        <v>1.9552667381805616E-4</v>
      </c>
      <c r="E227" s="6">
        <f t="shared" si="10"/>
        <v>8.2738297844530884</v>
      </c>
    </row>
    <row r="228" spans="1:5" x14ac:dyDescent="0.25">
      <c r="A228" s="14">
        <v>41918</v>
      </c>
      <c r="B228" s="9">
        <v>44.269440000000003</v>
      </c>
      <c r="C228" s="6">
        <f t="shared" si="9"/>
        <v>0</v>
      </c>
      <c r="D228" s="13">
        <f t="shared" si="11"/>
        <v>1.9517447206063028E-4</v>
      </c>
      <c r="E228" s="6">
        <f t="shared" si="10"/>
        <v>8.5416166709154382</v>
      </c>
    </row>
    <row r="229" spans="1:5" x14ac:dyDescent="0.25">
      <c r="A229" s="14">
        <v>41919</v>
      </c>
      <c r="B229" s="9">
        <v>43.731558</v>
      </c>
      <c r="C229" s="6">
        <f t="shared" si="9"/>
        <v>-1.2150187578609606E-2</v>
      </c>
      <c r="D229" s="13">
        <f t="shared" si="11"/>
        <v>1.9434830968445617E-4</v>
      </c>
      <c r="E229" s="6">
        <f t="shared" si="10"/>
        <v>7.7862581752381725</v>
      </c>
    </row>
    <row r="230" spans="1:5" x14ac:dyDescent="0.25">
      <c r="A230" s="14">
        <v>41920</v>
      </c>
      <c r="B230" s="9">
        <v>44.932183000000002</v>
      </c>
      <c r="C230" s="6">
        <f t="shared" si="9"/>
        <v>2.7454430047975934E-2</v>
      </c>
      <c r="D230" s="13">
        <f t="shared" si="11"/>
        <v>1.9490304950818386E-4</v>
      </c>
      <c r="E230" s="6">
        <f t="shared" si="10"/>
        <v>4.675722846140987</v>
      </c>
    </row>
    <row r="231" spans="1:5" x14ac:dyDescent="0.25">
      <c r="A231" s="14">
        <v>41921</v>
      </c>
      <c r="B231" s="9">
        <v>44.038918000000002</v>
      </c>
      <c r="C231" s="6">
        <f t="shared" si="9"/>
        <v>-1.9880293819688206E-2</v>
      </c>
      <c r="D231" s="13">
        <f t="shared" si="11"/>
        <v>2.0105064844182767E-4</v>
      </c>
      <c r="E231" s="6">
        <f t="shared" si="10"/>
        <v>6.5461501298502593</v>
      </c>
    </row>
    <row r="232" spans="1:5" x14ac:dyDescent="0.25">
      <c r="A232" s="14">
        <v>41922</v>
      </c>
      <c r="B232" s="9">
        <v>42.290809000000003</v>
      </c>
      <c r="C232" s="6">
        <f t="shared" si="9"/>
        <v>-3.9694640090839638E-2</v>
      </c>
      <c r="D232" s="13">
        <f t="shared" si="11"/>
        <v>2.0376410541152304E-4</v>
      </c>
      <c r="E232" s="6">
        <f t="shared" si="10"/>
        <v>0.76576044893584516</v>
      </c>
    </row>
    <row r="233" spans="1:5" x14ac:dyDescent="0.25">
      <c r="A233" s="14">
        <v>41925</v>
      </c>
      <c r="B233" s="9">
        <v>41.925820999999999</v>
      </c>
      <c r="C233" s="6">
        <f t="shared" si="9"/>
        <v>-8.6304331515626442E-3</v>
      </c>
      <c r="D233" s="13">
        <f t="shared" si="11"/>
        <v>2.1733809525843382E-4</v>
      </c>
      <c r="E233" s="6">
        <f t="shared" si="10"/>
        <v>8.091344360069618</v>
      </c>
    </row>
    <row r="234" spans="1:5" x14ac:dyDescent="0.25">
      <c r="A234" s="14">
        <v>41926</v>
      </c>
      <c r="B234" s="9">
        <v>42.002659000000001</v>
      </c>
      <c r="C234" s="6">
        <f t="shared" si="9"/>
        <v>1.8327130672051045E-3</v>
      </c>
      <c r="D234" s="13">
        <f t="shared" si="11"/>
        <v>2.167694387829976E-4</v>
      </c>
      <c r="E234" s="6">
        <f t="shared" si="10"/>
        <v>8.4211812876571646</v>
      </c>
    </row>
    <row r="235" spans="1:5" x14ac:dyDescent="0.25">
      <c r="A235" s="14">
        <v>41927</v>
      </c>
      <c r="B235" s="9">
        <v>41.512805999999998</v>
      </c>
      <c r="C235" s="6">
        <f t="shared" si="9"/>
        <v>-1.1662428323883105E-2</v>
      </c>
      <c r="D235" s="13">
        <f t="shared" si="11"/>
        <v>2.1555427815813329E-4</v>
      </c>
      <c r="E235" s="6">
        <f t="shared" si="10"/>
        <v>7.8113094774274741</v>
      </c>
    </row>
    <row r="236" spans="1:5" x14ac:dyDescent="0.25">
      <c r="A236" s="14">
        <v>41928</v>
      </c>
      <c r="B236" s="9">
        <v>41.051766999999998</v>
      </c>
      <c r="C236" s="6">
        <f t="shared" si="9"/>
        <v>-1.1105946439756435E-2</v>
      </c>
      <c r="D236" s="13">
        <f t="shared" si="11"/>
        <v>2.1558915274034229E-4</v>
      </c>
      <c r="E236" s="6">
        <f t="shared" si="10"/>
        <v>7.870019834499244</v>
      </c>
    </row>
    <row r="237" spans="1:5" x14ac:dyDescent="0.25">
      <c r="A237" s="14">
        <v>41929</v>
      </c>
      <c r="B237" s="9">
        <v>41.906610999999998</v>
      </c>
      <c r="C237" s="6">
        <f t="shared" si="9"/>
        <v>2.0823561626470304E-2</v>
      </c>
      <c r="D237" s="13">
        <f t="shared" si="11"/>
        <v>2.1550621135300635E-4</v>
      </c>
      <c r="E237" s="6">
        <f t="shared" si="10"/>
        <v>6.4304177124938935</v>
      </c>
    </row>
    <row r="238" spans="1:5" x14ac:dyDescent="0.25">
      <c r="A238" s="14">
        <v>41932</v>
      </c>
      <c r="B238" s="9">
        <v>42.338836999999998</v>
      </c>
      <c r="C238" s="6">
        <f t="shared" si="9"/>
        <v>1.0314028972660184E-2</v>
      </c>
      <c r="D238" s="13">
        <f t="shared" si="11"/>
        <v>2.1829345181212969E-4</v>
      </c>
      <c r="E238" s="6">
        <f t="shared" si="10"/>
        <v>7.9423483272138551</v>
      </c>
    </row>
    <row r="239" spans="1:5" x14ac:dyDescent="0.25">
      <c r="A239" s="14">
        <v>41933</v>
      </c>
      <c r="B239" s="9">
        <v>43.107236</v>
      </c>
      <c r="C239" s="6">
        <f t="shared" si="9"/>
        <v>1.8148797993671917E-2</v>
      </c>
      <c r="D239" s="13">
        <f t="shared" si="11"/>
        <v>2.1800108428974215E-4</v>
      </c>
      <c r="E239" s="6">
        <f t="shared" si="10"/>
        <v>6.920105794974913</v>
      </c>
    </row>
    <row r="240" spans="1:5" x14ac:dyDescent="0.25">
      <c r="A240" s="14">
        <v>41934</v>
      </c>
      <c r="B240" s="9">
        <v>42.626986000000002</v>
      </c>
      <c r="C240" s="6">
        <f t="shared" si="9"/>
        <v>-1.1140820998126581E-2</v>
      </c>
      <c r="D240" s="13">
        <f t="shared" si="11"/>
        <v>2.197760660318977E-4</v>
      </c>
      <c r="E240" s="6">
        <f t="shared" si="10"/>
        <v>7.8581543272789967</v>
      </c>
    </row>
    <row r="241" spans="1:5" x14ac:dyDescent="0.25">
      <c r="A241" s="14">
        <v>41935</v>
      </c>
      <c r="B241" s="9">
        <v>43.241705000000003</v>
      </c>
      <c r="C241" s="6">
        <f t="shared" si="9"/>
        <v>1.4420888213865293E-2</v>
      </c>
      <c r="D241" s="13">
        <f t="shared" si="11"/>
        <v>2.1961885635176422E-4</v>
      </c>
      <c r="E241" s="6">
        <f t="shared" si="10"/>
        <v>7.4766945745721873</v>
      </c>
    </row>
    <row r="242" spans="1:5" x14ac:dyDescent="0.25">
      <c r="A242" s="14">
        <v>41936</v>
      </c>
      <c r="B242" s="9">
        <v>44.307861000000003</v>
      </c>
      <c r="C242" s="6">
        <f t="shared" si="9"/>
        <v>2.4655734550707457E-2</v>
      </c>
      <c r="D242" s="13">
        <f t="shared" si="11"/>
        <v>2.2023985494391542E-4</v>
      </c>
      <c r="E242" s="6">
        <f t="shared" si="10"/>
        <v>5.6605969944324368</v>
      </c>
    </row>
    <row r="243" spans="1:5" x14ac:dyDescent="0.25">
      <c r="A243" s="14">
        <v>41939</v>
      </c>
      <c r="B243" s="9">
        <v>44.096549000000003</v>
      </c>
      <c r="C243" s="6">
        <f t="shared" si="9"/>
        <v>-4.7691762867992996E-3</v>
      </c>
      <c r="D243" s="13">
        <f t="shared" si="11"/>
        <v>2.245463038254778E-4</v>
      </c>
      <c r="E243" s="6">
        <f t="shared" si="10"/>
        <v>8.3001352907064341</v>
      </c>
    </row>
    <row r="244" spans="1:5" x14ac:dyDescent="0.25">
      <c r="A244" s="14">
        <v>41940</v>
      </c>
      <c r="B244" s="9">
        <v>44.653641</v>
      </c>
      <c r="C244" s="6">
        <f t="shared" si="9"/>
        <v>1.2633460273727934E-2</v>
      </c>
      <c r="D244" s="13">
        <f t="shared" si="11"/>
        <v>2.2335910081723942E-4</v>
      </c>
      <c r="E244" s="6">
        <f t="shared" si="10"/>
        <v>7.6921660059999368</v>
      </c>
    </row>
    <row r="245" spans="1:5" x14ac:dyDescent="0.25">
      <c r="A245" s="14">
        <v>41941</v>
      </c>
      <c r="B245" s="9">
        <v>44.778503999999998</v>
      </c>
      <c r="C245" s="6">
        <f t="shared" si="9"/>
        <v>2.7962557409371776E-3</v>
      </c>
      <c r="D245" s="13">
        <f t="shared" si="11"/>
        <v>2.2346027312441691E-4</v>
      </c>
      <c r="E245" s="6">
        <f t="shared" si="10"/>
        <v>8.3712861424080405</v>
      </c>
    </row>
    <row r="246" spans="1:5" x14ac:dyDescent="0.25">
      <c r="A246" s="14">
        <v>41942</v>
      </c>
      <c r="B246" s="9">
        <v>44.231019000000003</v>
      </c>
      <c r="C246" s="6">
        <f t="shared" si="9"/>
        <v>-1.2226513864777499E-2</v>
      </c>
      <c r="D246" s="13">
        <f t="shared" si="11"/>
        <v>2.2215620200880253E-4</v>
      </c>
      <c r="E246" s="6">
        <f t="shared" si="10"/>
        <v>7.739235514261062</v>
      </c>
    </row>
    <row r="247" spans="1:5" x14ac:dyDescent="0.25">
      <c r="A247" s="14">
        <v>41943</v>
      </c>
      <c r="B247" s="9">
        <v>45.095469999999999</v>
      </c>
      <c r="C247" s="6">
        <f t="shared" si="9"/>
        <v>1.9543999201103536E-2</v>
      </c>
      <c r="D247" s="13">
        <f t="shared" si="11"/>
        <v>2.2218724225951209E-4</v>
      </c>
      <c r="E247" s="6">
        <f t="shared" si="10"/>
        <v>6.6928639191401906</v>
      </c>
    </row>
    <row r="248" spans="1:5" x14ac:dyDescent="0.25">
      <c r="A248" s="14">
        <v>41946</v>
      </c>
      <c r="B248" s="9">
        <v>45.566113000000001</v>
      </c>
      <c r="C248" s="6">
        <f t="shared" si="9"/>
        <v>1.0436591524603306E-2</v>
      </c>
      <c r="D248" s="13">
        <f t="shared" si="11"/>
        <v>2.243669903887159E-4</v>
      </c>
      <c r="E248" s="6">
        <f t="shared" si="10"/>
        <v>7.9167619545436443</v>
      </c>
    </row>
    <row r="249" spans="1:5" x14ac:dyDescent="0.25">
      <c r="A249" s="14">
        <v>41947</v>
      </c>
      <c r="B249" s="9">
        <v>45.690978999999999</v>
      </c>
      <c r="C249" s="6">
        <f t="shared" si="9"/>
        <v>2.7403259084222797E-3</v>
      </c>
      <c r="D249" s="13">
        <f t="shared" si="11"/>
        <v>2.2397999705296002E-4</v>
      </c>
      <c r="E249" s="6">
        <f t="shared" si="10"/>
        <v>8.370426770021103</v>
      </c>
    </row>
    <row r="250" spans="1:5" x14ac:dyDescent="0.25">
      <c r="A250" s="14">
        <v>41948</v>
      </c>
      <c r="B250" s="9">
        <v>45.969524999999997</v>
      </c>
      <c r="C250" s="6">
        <f t="shared" si="9"/>
        <v>6.0963018542456405E-3</v>
      </c>
      <c r="D250" s="13">
        <f t="shared" si="11"/>
        <v>2.2266295375813759E-4</v>
      </c>
      <c r="E250" s="6">
        <f t="shared" si="10"/>
        <v>8.2429403478687799</v>
      </c>
    </row>
    <row r="251" spans="1:5" x14ac:dyDescent="0.25">
      <c r="A251" s="14">
        <v>41949</v>
      </c>
      <c r="B251" s="9">
        <v>46.776344999999999</v>
      </c>
      <c r="C251" s="6">
        <f t="shared" si="9"/>
        <v>1.755119288267612E-2</v>
      </c>
      <c r="D251" s="13">
        <f t="shared" si="11"/>
        <v>2.2164569795232725E-4</v>
      </c>
      <c r="E251" s="6">
        <f t="shared" si="10"/>
        <v>7.0246250796775724</v>
      </c>
    </row>
    <row r="252" spans="1:5" x14ac:dyDescent="0.25">
      <c r="A252" s="14">
        <v>41950</v>
      </c>
      <c r="B252" s="9">
        <v>46.757134999999998</v>
      </c>
      <c r="C252" s="6">
        <f t="shared" si="9"/>
        <v>-4.1067766196783994E-4</v>
      </c>
      <c r="D252" s="13">
        <f t="shared" si="11"/>
        <v>2.2315254672916835E-4</v>
      </c>
      <c r="E252" s="6">
        <f t="shared" si="10"/>
        <v>8.4068991657602172</v>
      </c>
    </row>
    <row r="253" spans="1:5" x14ac:dyDescent="0.25">
      <c r="A253" s="14">
        <v>41953</v>
      </c>
      <c r="B253" s="9">
        <v>46.958838999999998</v>
      </c>
      <c r="C253" s="6">
        <f t="shared" si="9"/>
        <v>4.3138656806068088E-3</v>
      </c>
      <c r="D253" s="13">
        <f t="shared" si="11"/>
        <v>2.2178373240969192E-4</v>
      </c>
      <c r="E253" s="6">
        <f t="shared" si="10"/>
        <v>8.3298997945676163</v>
      </c>
    </row>
    <row r="254" spans="1:5" x14ac:dyDescent="0.25">
      <c r="A254" s="14">
        <v>41954</v>
      </c>
      <c r="B254" s="9">
        <v>46.939627999999999</v>
      </c>
      <c r="C254" s="6">
        <f t="shared" si="9"/>
        <v>-4.0910295929587472E-4</v>
      </c>
      <c r="D254" s="13">
        <f t="shared" si="11"/>
        <v>2.2061203089823544E-4</v>
      </c>
      <c r="E254" s="6">
        <f t="shared" si="10"/>
        <v>8.4183462749238416</v>
      </c>
    </row>
    <row r="255" spans="1:5" x14ac:dyDescent="0.25">
      <c r="A255" s="14">
        <v>41955</v>
      </c>
      <c r="B255" s="9">
        <v>46.853183000000001</v>
      </c>
      <c r="C255" s="6">
        <f t="shared" si="9"/>
        <v>-1.8416209007876599E-3</v>
      </c>
      <c r="D255" s="13">
        <f t="shared" si="11"/>
        <v>2.1929262109487806E-4</v>
      </c>
      <c r="E255" s="6">
        <f t="shared" si="10"/>
        <v>8.4096376059846154</v>
      </c>
    </row>
    <row r="256" spans="1:5" x14ac:dyDescent="0.25">
      <c r="A256" s="14">
        <v>41956</v>
      </c>
      <c r="B256" s="9">
        <v>47.650399999999998</v>
      </c>
      <c r="C256" s="6">
        <f t="shared" si="9"/>
        <v>1.7015215380350921E-2</v>
      </c>
      <c r="D256" s="13">
        <f t="shared" si="11"/>
        <v>2.1802868377610241E-4</v>
      </c>
      <c r="E256" s="6">
        <f t="shared" si="10"/>
        <v>7.1029964699346699</v>
      </c>
    </row>
    <row r="257" spans="1:5" x14ac:dyDescent="0.25">
      <c r="A257" s="14">
        <v>41957</v>
      </c>
      <c r="B257" s="9">
        <v>47.621586000000001</v>
      </c>
      <c r="C257" s="6">
        <f t="shared" si="9"/>
        <v>-6.0469586824028775E-4</v>
      </c>
      <c r="D257" s="13">
        <f t="shared" si="11"/>
        <v>2.1943460540044881E-4</v>
      </c>
      <c r="E257" s="6">
        <f t="shared" si="10"/>
        <v>8.4227899349197273</v>
      </c>
    </row>
    <row r="258" spans="1:5" x14ac:dyDescent="0.25">
      <c r="A258" s="14">
        <v>41960</v>
      </c>
      <c r="B258" s="9">
        <v>47.506323000000002</v>
      </c>
      <c r="C258" s="6">
        <f t="shared" si="9"/>
        <v>-2.4203939784785576E-3</v>
      </c>
      <c r="D258" s="13">
        <f t="shared" si="11"/>
        <v>2.1813993134228832E-4</v>
      </c>
      <c r="E258" s="6">
        <f t="shared" si="10"/>
        <v>8.4035180846053947</v>
      </c>
    </row>
    <row r="259" spans="1:5" x14ac:dyDescent="0.25">
      <c r="A259" s="14">
        <v>41961</v>
      </c>
      <c r="B259" s="9">
        <v>47.110038000000003</v>
      </c>
      <c r="C259" s="6">
        <f t="shared" si="9"/>
        <v>-8.3417316890637676E-3</v>
      </c>
      <c r="D259" s="13">
        <f t="shared" si="11"/>
        <v>2.1692122073182265E-4</v>
      </c>
      <c r="E259" s="6">
        <f t="shared" si="10"/>
        <v>8.1151940108966336</v>
      </c>
    </row>
    <row r="260" spans="1:5" x14ac:dyDescent="0.25">
      <c r="A260" s="14">
        <v>41962</v>
      </c>
      <c r="B260" s="9">
        <v>46.607427000000001</v>
      </c>
      <c r="C260" s="6">
        <f t="shared" ref="C260:C323" si="12">(B260-B259)/B259</f>
        <v>-1.0668872735785135E-2</v>
      </c>
      <c r="D260" s="13">
        <f t="shared" si="11"/>
        <v>2.1631537288832383E-4</v>
      </c>
      <c r="E260" s="6">
        <f t="shared" si="10"/>
        <v>7.912574559715436</v>
      </c>
    </row>
    <row r="261" spans="1:5" x14ac:dyDescent="0.25">
      <c r="A261" s="14">
        <v>41963</v>
      </c>
      <c r="B261" s="9">
        <v>47.071373999999999</v>
      </c>
      <c r="C261" s="6">
        <f t="shared" si="12"/>
        <v>9.9543577035479218E-3</v>
      </c>
      <c r="D261" s="13">
        <f t="shared" si="11"/>
        <v>2.1613031772571732E-4</v>
      </c>
      <c r="E261" s="6">
        <f t="shared" ref="E261:E324" si="13">-LN(D261)-C261*C261/D261</f>
        <v>7.9811591457896371</v>
      </c>
    </row>
    <row r="262" spans="1:5" x14ac:dyDescent="0.25">
      <c r="A262" s="14">
        <v>41964</v>
      </c>
      <c r="B262" s="9">
        <v>46.375450999999998</v>
      </c>
      <c r="C262" s="6">
        <f t="shared" si="12"/>
        <v>-1.478442078193852E-2</v>
      </c>
      <c r="D262" s="13">
        <f t="shared" ref="D262:D325" si="14">$H$5+$H$7*D261+$H$6*C261*C261</f>
        <v>2.1581262943349094E-4</v>
      </c>
      <c r="E262" s="6">
        <f t="shared" si="13"/>
        <v>7.4282811390923644</v>
      </c>
    </row>
    <row r="263" spans="1:5" x14ac:dyDescent="0.25">
      <c r="A263" s="14">
        <v>41967</v>
      </c>
      <c r="B263" s="9">
        <v>45.998494000000001</v>
      </c>
      <c r="C263" s="6">
        <f t="shared" si="12"/>
        <v>-8.1283737812058651E-3</v>
      </c>
      <c r="D263" s="13">
        <f t="shared" si="14"/>
        <v>2.1660582061744778E-4</v>
      </c>
      <c r="E263" s="6">
        <f t="shared" si="13"/>
        <v>8.1324051050910739</v>
      </c>
    </row>
    <row r="264" spans="1:5" x14ac:dyDescent="0.25">
      <c r="A264" s="14">
        <v>41968</v>
      </c>
      <c r="B264" s="9">
        <v>45.882508000000001</v>
      </c>
      <c r="C264" s="6">
        <f t="shared" si="12"/>
        <v>-2.5215173348936051E-3</v>
      </c>
      <c r="D264" s="13">
        <f t="shared" si="14"/>
        <v>2.1597362007070439E-4</v>
      </c>
      <c r="E264" s="6">
        <f t="shared" si="13"/>
        <v>8.4109152765353095</v>
      </c>
    </row>
    <row r="265" spans="1:5" x14ac:dyDescent="0.25">
      <c r="A265" s="14">
        <v>41969</v>
      </c>
      <c r="B265" s="9">
        <v>46.153143999999998</v>
      </c>
      <c r="C265" s="6">
        <f t="shared" si="12"/>
        <v>5.8984569893170639E-3</v>
      </c>
      <c r="D265" s="13">
        <f t="shared" si="14"/>
        <v>2.1480166731774032E-4</v>
      </c>
      <c r="E265" s="6">
        <f t="shared" si="13"/>
        <v>8.2838237162430861</v>
      </c>
    </row>
    <row r="266" spans="1:5" x14ac:dyDescent="0.25">
      <c r="A266" s="14">
        <v>41971</v>
      </c>
      <c r="B266" s="9">
        <v>46.211137999999998</v>
      </c>
      <c r="C266" s="6">
        <f t="shared" si="12"/>
        <v>1.2565557830686632E-3</v>
      </c>
      <c r="D266" s="13">
        <f t="shared" si="14"/>
        <v>2.1391538446370039E-4</v>
      </c>
      <c r="E266" s="6">
        <f t="shared" si="13"/>
        <v>8.4425489133950471</v>
      </c>
    </row>
    <row r="267" spans="1:5" x14ac:dyDescent="0.25">
      <c r="A267" s="14">
        <v>41974</v>
      </c>
      <c r="B267" s="9">
        <v>46.994047999999999</v>
      </c>
      <c r="C267" s="6">
        <f t="shared" si="12"/>
        <v>1.6942019475910789E-2</v>
      </c>
      <c r="D267" s="13">
        <f t="shared" si="14"/>
        <v>2.1273928357352771E-4</v>
      </c>
      <c r="E267" s="6">
        <f t="shared" si="13"/>
        <v>7.1062235024306704</v>
      </c>
    </row>
    <row r="268" spans="1:5" x14ac:dyDescent="0.25">
      <c r="A268" s="14">
        <v>41975</v>
      </c>
      <c r="B268" s="9">
        <v>46.839399</v>
      </c>
      <c r="C268" s="6">
        <f t="shared" si="12"/>
        <v>-3.2908209992890832E-3</v>
      </c>
      <c r="D268" s="13">
        <f t="shared" si="14"/>
        <v>2.1422511208017982E-4</v>
      </c>
      <c r="E268" s="6">
        <f t="shared" si="13"/>
        <v>8.397931193637179</v>
      </c>
    </row>
    <row r="269" spans="1:5" x14ac:dyDescent="0.25">
      <c r="A269" s="14">
        <v>41976</v>
      </c>
      <c r="B269" s="9">
        <v>46.472109000000003</v>
      </c>
      <c r="C269" s="6">
        <f t="shared" si="12"/>
        <v>-7.841475506549454E-3</v>
      </c>
      <c r="D269" s="13">
        <f t="shared" si="14"/>
        <v>2.1312850935272274E-4</v>
      </c>
      <c r="E269" s="6">
        <f t="shared" si="13"/>
        <v>8.1651097862843489</v>
      </c>
    </row>
    <row r="270" spans="1:5" x14ac:dyDescent="0.25">
      <c r="A270" s="14">
        <v>41977</v>
      </c>
      <c r="B270" s="9">
        <v>47.206691999999997</v>
      </c>
      <c r="C270" s="6">
        <f t="shared" si="12"/>
        <v>1.5806964990549354E-2</v>
      </c>
      <c r="D270" s="13">
        <f t="shared" si="14"/>
        <v>2.1252158854332041E-4</v>
      </c>
      <c r="E270" s="6">
        <f t="shared" si="13"/>
        <v>7.2807739900226593</v>
      </c>
    </row>
    <row r="271" spans="1:5" x14ac:dyDescent="0.25">
      <c r="A271" s="14">
        <v>41978</v>
      </c>
      <c r="B271" s="9">
        <v>46.800736000000001</v>
      </c>
      <c r="C271" s="6">
        <f t="shared" si="12"/>
        <v>-8.5995434715060368E-3</v>
      </c>
      <c r="D271" s="13">
        <f t="shared" si="14"/>
        <v>2.1366799240942134E-4</v>
      </c>
      <c r="E271" s="6">
        <f t="shared" si="13"/>
        <v>8.1049794358562224</v>
      </c>
    </row>
    <row r="272" spans="1:5" x14ac:dyDescent="0.25">
      <c r="A272" s="14">
        <v>41981</v>
      </c>
      <c r="B272" s="9">
        <v>46.104816</v>
      </c>
      <c r="C272" s="6">
        <f t="shared" si="12"/>
        <v>-1.4869851619427544E-2</v>
      </c>
      <c r="D272" s="13">
        <f t="shared" si="14"/>
        <v>2.1316580384738337E-4</v>
      </c>
      <c r="E272" s="6">
        <f t="shared" si="13"/>
        <v>7.4161609198399567</v>
      </c>
    </row>
    <row r="273" spans="1:5" x14ac:dyDescent="0.25">
      <c r="A273" s="14">
        <v>41982</v>
      </c>
      <c r="B273" s="9">
        <v>45.998494000000001</v>
      </c>
      <c r="C273" s="6">
        <f t="shared" si="12"/>
        <v>-2.3060931422001271E-3</v>
      </c>
      <c r="D273" s="13">
        <f t="shared" si="14"/>
        <v>2.140339008787272E-4</v>
      </c>
      <c r="E273" s="6">
        <f t="shared" si="13"/>
        <v>8.4245293025467447</v>
      </c>
    </row>
    <row r="274" spans="1:5" x14ac:dyDescent="0.25">
      <c r="A274" s="14">
        <v>41983</v>
      </c>
      <c r="B274" s="9">
        <v>45.331570999999997</v>
      </c>
      <c r="C274" s="6">
        <f t="shared" si="12"/>
        <v>-1.4498800765086008E-2</v>
      </c>
      <c r="D274" s="13">
        <f t="shared" si="14"/>
        <v>2.1289006347927897E-4</v>
      </c>
      <c r="E274" s="6">
        <f t="shared" si="13"/>
        <v>7.467299077905297</v>
      </c>
    </row>
    <row r="275" spans="1:5" x14ac:dyDescent="0.25">
      <c r="A275" s="14">
        <v>41984</v>
      </c>
      <c r="B275" s="9">
        <v>45.592537999999998</v>
      </c>
      <c r="C275" s="6">
        <f t="shared" si="12"/>
        <v>5.7568487974970217E-3</v>
      </c>
      <c r="D275" s="13">
        <f t="shared" si="14"/>
        <v>2.1366277734812948E-4</v>
      </c>
      <c r="E275" s="6">
        <f t="shared" si="13"/>
        <v>8.2960012430805197</v>
      </c>
    </row>
    <row r="276" spans="1:5" x14ac:dyDescent="0.25">
      <c r="A276" s="14">
        <v>41985</v>
      </c>
      <c r="B276" s="9">
        <v>45.379897999999997</v>
      </c>
      <c r="C276" s="6">
        <f t="shared" si="12"/>
        <v>-4.6639211004221876E-3</v>
      </c>
      <c r="D276" s="13">
        <f t="shared" si="14"/>
        <v>2.1278338846146647E-4</v>
      </c>
      <c r="E276" s="6">
        <f t="shared" si="13"/>
        <v>8.3530090881467807</v>
      </c>
    </row>
    <row r="277" spans="1:5" x14ac:dyDescent="0.25">
      <c r="A277" s="14">
        <v>41988</v>
      </c>
      <c r="B277" s="9">
        <v>45.109259000000002</v>
      </c>
      <c r="C277" s="6">
        <f t="shared" si="12"/>
        <v>-5.9638521003285566E-3</v>
      </c>
      <c r="D277" s="13">
        <f t="shared" si="14"/>
        <v>2.1181581064911852E-4</v>
      </c>
      <c r="E277" s="6">
        <f t="shared" si="13"/>
        <v>8.2918762123671321</v>
      </c>
    </row>
    <row r="278" spans="1:5" x14ac:dyDescent="0.25">
      <c r="A278" s="14">
        <v>41989</v>
      </c>
      <c r="B278" s="9">
        <v>43.649757999999999</v>
      </c>
      <c r="C278" s="6">
        <f t="shared" si="12"/>
        <v>-3.2354798823008887E-2</v>
      </c>
      <c r="D278" s="13">
        <f t="shared" si="14"/>
        <v>2.1099477851851758E-4</v>
      </c>
      <c r="E278" s="6">
        <f t="shared" si="13"/>
        <v>3.5022605227041135</v>
      </c>
    </row>
    <row r="279" spans="1:5" x14ac:dyDescent="0.25">
      <c r="A279" s="14">
        <v>41990</v>
      </c>
      <c r="B279" s="9">
        <v>44.210363999999998</v>
      </c>
      <c r="C279" s="6">
        <f t="shared" si="12"/>
        <v>1.2843278535473209E-2</v>
      </c>
      <c r="D279" s="13">
        <f t="shared" si="14"/>
        <v>2.1953900341538753E-4</v>
      </c>
      <c r="E279" s="6">
        <f t="shared" si="13"/>
        <v>7.6726344146473995</v>
      </c>
    </row>
    <row r="280" spans="1:5" x14ac:dyDescent="0.25">
      <c r="A280" s="14">
        <v>41991</v>
      </c>
      <c r="B280" s="9">
        <v>45.930835999999999</v>
      </c>
      <c r="C280" s="6">
        <f t="shared" si="12"/>
        <v>3.8915580971013969E-2</v>
      </c>
      <c r="D280" s="13">
        <f t="shared" si="14"/>
        <v>2.1976390149264138E-4</v>
      </c>
      <c r="E280" s="6">
        <f t="shared" si="13"/>
        <v>1.5318229960558876</v>
      </c>
    </row>
    <row r="281" spans="1:5" x14ac:dyDescent="0.25">
      <c r="A281" s="14">
        <v>41992</v>
      </c>
      <c r="B281" s="9">
        <v>46.066153</v>
      </c>
      <c r="C281" s="6">
        <f t="shared" si="12"/>
        <v>2.9461035719010333E-3</v>
      </c>
      <c r="D281" s="13">
        <f t="shared" si="14"/>
        <v>2.324604830727317E-4</v>
      </c>
      <c r="E281" s="6">
        <f t="shared" si="13"/>
        <v>8.329452670832163</v>
      </c>
    </row>
    <row r="282" spans="1:5" x14ac:dyDescent="0.25">
      <c r="A282" s="14">
        <v>41995</v>
      </c>
      <c r="B282" s="9">
        <v>46.375450999999998</v>
      </c>
      <c r="C282" s="6">
        <f t="shared" si="12"/>
        <v>6.714213795972898E-3</v>
      </c>
      <c r="D282" s="13">
        <f t="shared" si="14"/>
        <v>2.309893010207324E-4</v>
      </c>
      <c r="E282" s="6">
        <f t="shared" si="13"/>
        <v>8.1779757231108636</v>
      </c>
    </row>
    <row r="283" spans="1:5" x14ac:dyDescent="0.25">
      <c r="A283" s="14">
        <v>41996</v>
      </c>
      <c r="B283" s="9">
        <v>46.829734999999999</v>
      </c>
      <c r="C283" s="6">
        <f t="shared" si="12"/>
        <v>9.7957861369370024E-3</v>
      </c>
      <c r="D283" s="13">
        <f t="shared" si="14"/>
        <v>2.2988326893464962E-4</v>
      </c>
      <c r="E283" s="6">
        <f t="shared" si="13"/>
        <v>7.9605208534021443</v>
      </c>
    </row>
    <row r="284" spans="1:5" x14ac:dyDescent="0.25">
      <c r="A284" s="14">
        <v>41997</v>
      </c>
      <c r="B284" s="9">
        <v>46.530101000000002</v>
      </c>
      <c r="C284" s="6">
        <f t="shared" si="12"/>
        <v>-6.3983706079053732E-3</v>
      </c>
      <c r="D284" s="13">
        <f t="shared" si="14"/>
        <v>2.292691132181134E-4</v>
      </c>
      <c r="E284" s="6">
        <f t="shared" si="13"/>
        <v>8.2020503544389634</v>
      </c>
    </row>
    <row r="285" spans="1:5" x14ac:dyDescent="0.25">
      <c r="A285" s="14">
        <v>41999</v>
      </c>
      <c r="B285" s="9">
        <v>46.278796999999997</v>
      </c>
      <c r="C285" s="6">
        <f t="shared" si="12"/>
        <v>-5.400890920052046E-3</v>
      </c>
      <c r="D285" s="13">
        <f t="shared" si="14"/>
        <v>2.2815825217911064E-4</v>
      </c>
      <c r="E285" s="6">
        <f t="shared" si="13"/>
        <v>8.2576228774420688</v>
      </c>
    </row>
    <row r="286" spans="1:5" x14ac:dyDescent="0.25">
      <c r="A286" s="14">
        <v>42002</v>
      </c>
      <c r="B286" s="9">
        <v>45.863177</v>
      </c>
      <c r="C286" s="6">
        <f t="shared" si="12"/>
        <v>-8.9807866008270922E-3</v>
      </c>
      <c r="D286" s="13">
        <f t="shared" si="14"/>
        <v>2.2696018803449104E-4</v>
      </c>
      <c r="E286" s="6">
        <f t="shared" si="13"/>
        <v>8.0353673227049018</v>
      </c>
    </row>
    <row r="287" spans="1:5" x14ac:dyDescent="0.25">
      <c r="A287" s="14">
        <v>42003</v>
      </c>
      <c r="B287" s="9">
        <v>45.447557000000003</v>
      </c>
      <c r="C287" s="6">
        <f t="shared" si="12"/>
        <v>-9.0621720340044697E-3</v>
      </c>
      <c r="D287" s="13">
        <f t="shared" si="14"/>
        <v>2.2626141280014249E-4</v>
      </c>
      <c r="E287" s="6">
        <f t="shared" si="13"/>
        <v>8.0308634244862755</v>
      </c>
    </row>
    <row r="288" spans="1:5" x14ac:dyDescent="0.25">
      <c r="A288" s="14">
        <v>42004</v>
      </c>
      <c r="B288" s="9">
        <v>44.896619000000001</v>
      </c>
      <c r="C288" s="6">
        <f t="shared" si="12"/>
        <v>-1.2122499785852121E-2</v>
      </c>
      <c r="D288" s="13">
        <f t="shared" si="14"/>
        <v>2.2558980555626695E-4</v>
      </c>
      <c r="E288" s="6">
        <f t="shared" si="13"/>
        <v>7.7453665094984414</v>
      </c>
    </row>
    <row r="289" spans="1:5" x14ac:dyDescent="0.25">
      <c r="A289" s="14">
        <v>42006</v>
      </c>
      <c r="B289" s="9">
        <v>45.196249999999999</v>
      </c>
      <c r="C289" s="6">
        <f t="shared" si="12"/>
        <v>6.6737987553138018E-3</v>
      </c>
      <c r="D289" s="13">
        <f t="shared" si="14"/>
        <v>2.255306429952787E-4</v>
      </c>
      <c r="E289" s="6">
        <f t="shared" si="13"/>
        <v>8.1995665448450143</v>
      </c>
    </row>
    <row r="290" spans="1:5" x14ac:dyDescent="0.25">
      <c r="A290" s="14">
        <v>42009</v>
      </c>
      <c r="B290" s="9">
        <v>44.780633000000002</v>
      </c>
      <c r="C290" s="6">
        <f t="shared" si="12"/>
        <v>-9.195829299997179E-3</v>
      </c>
      <c r="D290" s="13">
        <f t="shared" si="14"/>
        <v>2.2452578682041836E-4</v>
      </c>
      <c r="E290" s="6">
        <f t="shared" si="13"/>
        <v>8.0248894176006758</v>
      </c>
    </row>
    <row r="291" spans="1:5" x14ac:dyDescent="0.25">
      <c r="A291" s="14">
        <v>42010</v>
      </c>
      <c r="B291" s="9">
        <v>44.123373000000001</v>
      </c>
      <c r="C291" s="6">
        <f t="shared" si="12"/>
        <v>-1.4677327138274281E-2</v>
      </c>
      <c r="D291" s="13">
        <f t="shared" si="14"/>
        <v>2.239105008766633E-4</v>
      </c>
      <c r="E291" s="6">
        <f t="shared" si="13"/>
        <v>7.4421657477233882</v>
      </c>
    </row>
    <row r="292" spans="1:5" x14ac:dyDescent="0.25">
      <c r="A292" s="14">
        <v>42011</v>
      </c>
      <c r="B292" s="9">
        <v>44.683974999999997</v>
      </c>
      <c r="C292" s="6">
        <f t="shared" si="12"/>
        <v>1.2705329667339707E-2</v>
      </c>
      <c r="D292" s="13">
        <f t="shared" si="14"/>
        <v>2.2451700762851948E-4</v>
      </c>
      <c r="E292" s="6">
        <f t="shared" si="13"/>
        <v>7.6825694582143118</v>
      </c>
    </row>
    <row r="293" spans="1:5" x14ac:dyDescent="0.25">
      <c r="A293" s="14">
        <v>42012</v>
      </c>
      <c r="B293" s="9">
        <v>45.998494000000001</v>
      </c>
      <c r="C293" s="6">
        <f t="shared" si="12"/>
        <v>2.9418130325245331E-2</v>
      </c>
      <c r="D293" s="13">
        <f t="shared" si="14"/>
        <v>2.2461249325476877E-4</v>
      </c>
      <c r="E293" s="6">
        <f t="shared" si="13"/>
        <v>4.5481585782680618</v>
      </c>
    </row>
    <row r="294" spans="1:5" x14ac:dyDescent="0.25">
      <c r="A294" s="14">
        <v>42013</v>
      </c>
      <c r="B294" s="9">
        <v>45.611870000000003</v>
      </c>
      <c r="C294" s="6">
        <f t="shared" si="12"/>
        <v>-8.405144742347383E-3</v>
      </c>
      <c r="D294" s="13">
        <f t="shared" si="14"/>
        <v>2.3121470645230143E-4</v>
      </c>
      <c r="E294" s="6">
        <f t="shared" si="13"/>
        <v>8.0666189841248244</v>
      </c>
    </row>
    <row r="295" spans="1:5" x14ac:dyDescent="0.25">
      <c r="A295" s="14">
        <v>42016</v>
      </c>
      <c r="B295" s="9">
        <v>45.041600000000003</v>
      </c>
      <c r="C295" s="6">
        <f t="shared" si="12"/>
        <v>-1.250266652079822E-2</v>
      </c>
      <c r="D295" s="13">
        <f t="shared" si="14"/>
        <v>2.303406491442923E-4</v>
      </c>
      <c r="E295" s="6">
        <f t="shared" si="13"/>
        <v>7.697318676653282</v>
      </c>
    </row>
    <row r="296" spans="1:5" x14ac:dyDescent="0.25">
      <c r="A296" s="14">
        <v>42017</v>
      </c>
      <c r="B296" s="9">
        <v>44.809629000000001</v>
      </c>
      <c r="C296" s="6">
        <f t="shared" si="12"/>
        <v>-5.1501500834784169E-3</v>
      </c>
      <c r="D296" s="13">
        <f t="shared" si="14"/>
        <v>2.3027562618778156E-4</v>
      </c>
      <c r="E296" s="6">
        <f t="shared" si="13"/>
        <v>8.2610496866516776</v>
      </c>
    </row>
    <row r="297" spans="1:5" x14ac:dyDescent="0.25">
      <c r="A297" s="14">
        <v>42018</v>
      </c>
      <c r="B297" s="9">
        <v>44.423003999999999</v>
      </c>
      <c r="C297" s="6">
        <f t="shared" si="12"/>
        <v>-8.6281678431214467E-3</v>
      </c>
      <c r="D297" s="13">
        <f t="shared" si="14"/>
        <v>2.290119175523531E-4</v>
      </c>
      <c r="E297" s="6">
        <f t="shared" si="13"/>
        <v>8.0566648709471149</v>
      </c>
    </row>
    <row r="298" spans="1:5" x14ac:dyDescent="0.25">
      <c r="A298" s="14">
        <v>42019</v>
      </c>
      <c r="B298" s="9">
        <v>43.959055999999997</v>
      </c>
      <c r="C298" s="6">
        <f t="shared" si="12"/>
        <v>-1.0443868226471177E-2</v>
      </c>
      <c r="D298" s="13">
        <f t="shared" si="14"/>
        <v>2.2821582807972129E-4</v>
      </c>
      <c r="E298" s="6">
        <f t="shared" si="13"/>
        <v>7.9072747720387646</v>
      </c>
    </row>
    <row r="299" spans="1:5" x14ac:dyDescent="0.25">
      <c r="A299" s="14">
        <v>42020</v>
      </c>
      <c r="B299" s="9">
        <v>44.693643000000002</v>
      </c>
      <c r="C299" s="6">
        <f t="shared" si="12"/>
        <v>1.6710709165365264E-2</v>
      </c>
      <c r="D299" s="13">
        <f t="shared" si="14"/>
        <v>2.2775537438699125E-4</v>
      </c>
      <c r="E299" s="6">
        <f t="shared" si="13"/>
        <v>7.1611518761846522</v>
      </c>
    </row>
    <row r="300" spans="1:5" x14ac:dyDescent="0.25">
      <c r="A300" s="14">
        <v>42024</v>
      </c>
      <c r="B300" s="9">
        <v>44.838624000000003</v>
      </c>
      <c r="C300" s="6">
        <f t="shared" si="12"/>
        <v>3.2438841470139581E-3</v>
      </c>
      <c r="D300" s="13">
        <f t="shared" si="14"/>
        <v>2.2887715352427527E-4</v>
      </c>
      <c r="E300" s="6">
        <f t="shared" si="13"/>
        <v>8.3363494588969189</v>
      </c>
    </row>
    <row r="301" spans="1:5" x14ac:dyDescent="0.25">
      <c r="A301" s="14">
        <v>42025</v>
      </c>
      <c r="B301" s="9">
        <v>44.384340999999999</v>
      </c>
      <c r="C301" s="6">
        <f t="shared" si="12"/>
        <v>-1.0131510726109787E-2</v>
      </c>
      <c r="D301" s="13">
        <f t="shared" si="14"/>
        <v>2.2749271322462642E-4</v>
      </c>
      <c r="E301" s="6">
        <f t="shared" si="13"/>
        <v>7.9371800532706063</v>
      </c>
    </row>
    <row r="302" spans="1:5" x14ac:dyDescent="0.25">
      <c r="A302" s="14">
        <v>42026</v>
      </c>
      <c r="B302" s="9">
        <v>45.553879000000002</v>
      </c>
      <c r="C302" s="6">
        <f t="shared" si="12"/>
        <v>2.6350239153038295E-2</v>
      </c>
      <c r="D302" s="13">
        <f t="shared" si="14"/>
        <v>2.2698690776504801E-4</v>
      </c>
      <c r="E302" s="6">
        <f t="shared" si="13"/>
        <v>5.3316968447687492</v>
      </c>
    </row>
    <row r="303" spans="1:5" x14ac:dyDescent="0.25">
      <c r="A303" s="14">
        <v>42027</v>
      </c>
      <c r="B303" s="9">
        <v>45.602206000000002</v>
      </c>
      <c r="C303" s="6">
        <f t="shared" si="12"/>
        <v>1.0608756281764819E-3</v>
      </c>
      <c r="D303" s="13">
        <f t="shared" si="14"/>
        <v>2.3196117317628376E-4</v>
      </c>
      <c r="E303" s="6">
        <f t="shared" si="13"/>
        <v>8.3640886371166747</v>
      </c>
    </row>
    <row r="304" spans="1:5" x14ac:dyDescent="0.25">
      <c r="A304" s="14">
        <v>42030</v>
      </c>
      <c r="B304" s="9">
        <v>45.437888999999998</v>
      </c>
      <c r="C304" s="6">
        <f t="shared" si="12"/>
        <v>-3.6032686664325851E-3</v>
      </c>
      <c r="D304" s="13">
        <f t="shared" si="14"/>
        <v>2.3042986497679677E-4</v>
      </c>
      <c r="E304" s="6">
        <f t="shared" si="13"/>
        <v>8.3192191266031124</v>
      </c>
    </row>
    <row r="305" spans="1:5" x14ac:dyDescent="0.25">
      <c r="A305" s="14">
        <v>42031</v>
      </c>
      <c r="B305" s="9">
        <v>41.233362999999997</v>
      </c>
      <c r="C305" s="6">
        <f t="shared" si="12"/>
        <v>-9.253348015353445E-2</v>
      </c>
      <c r="D305" s="13">
        <f t="shared" si="14"/>
        <v>2.2903797241802308E-4</v>
      </c>
      <c r="E305" s="6">
        <f t="shared" si="13"/>
        <v>-29.002767528120501</v>
      </c>
    </row>
    <row r="306" spans="1:5" x14ac:dyDescent="0.25">
      <c r="A306" s="14">
        <v>42032</v>
      </c>
      <c r="B306" s="9">
        <v>39.812522000000001</v>
      </c>
      <c r="C306" s="6">
        <f t="shared" si="12"/>
        <v>-3.4458528158374954E-2</v>
      </c>
      <c r="D306" s="13">
        <f t="shared" si="14"/>
        <v>3.0671408744648368E-4</v>
      </c>
      <c r="E306" s="6">
        <f t="shared" si="13"/>
        <v>4.218268746155065</v>
      </c>
    </row>
    <row r="307" spans="1:5" x14ac:dyDescent="0.25">
      <c r="A307" s="14">
        <v>42033</v>
      </c>
      <c r="B307" s="9">
        <v>40.605099000000003</v>
      </c>
      <c r="C307" s="6">
        <f t="shared" si="12"/>
        <v>1.9907731542352463E-2</v>
      </c>
      <c r="D307" s="13">
        <f t="shared" si="14"/>
        <v>3.1469591303245897E-4</v>
      </c>
      <c r="E307" s="6">
        <f t="shared" si="13"/>
        <v>6.8045363364741505</v>
      </c>
    </row>
    <row r="308" spans="1:5" x14ac:dyDescent="0.25">
      <c r="A308" s="14">
        <v>42034</v>
      </c>
      <c r="B308" s="9">
        <v>39.048943999999999</v>
      </c>
      <c r="C308" s="6">
        <f t="shared" si="12"/>
        <v>-3.8324127716078314E-2</v>
      </c>
      <c r="D308" s="13">
        <f t="shared" si="14"/>
        <v>3.1520890956301744E-4</v>
      </c>
      <c r="E308" s="6">
        <f t="shared" si="13"/>
        <v>3.4027024389380305</v>
      </c>
    </row>
    <row r="309" spans="1:5" x14ac:dyDescent="0.25">
      <c r="A309" s="14">
        <v>42037</v>
      </c>
      <c r="B309" s="9">
        <v>39.899512000000001</v>
      </c>
      <c r="C309" s="6">
        <f t="shared" si="12"/>
        <v>2.1782099920551058E-2</v>
      </c>
      <c r="D309" s="13">
        <f t="shared" si="14"/>
        <v>3.2562660552246624E-4</v>
      </c>
      <c r="E309" s="6">
        <f t="shared" si="13"/>
        <v>6.5726919209250383</v>
      </c>
    </row>
    <row r="310" spans="1:5" x14ac:dyDescent="0.25">
      <c r="A310" s="14">
        <v>42038</v>
      </c>
      <c r="B310" s="9">
        <v>40.20881</v>
      </c>
      <c r="C310" s="6">
        <f t="shared" si="12"/>
        <v>7.7519243844385438E-3</v>
      </c>
      <c r="D310" s="13">
        <f t="shared" si="14"/>
        <v>3.266494197369173E-4</v>
      </c>
      <c r="E310" s="6">
        <f t="shared" si="13"/>
        <v>7.842657242959362</v>
      </c>
    </row>
    <row r="311" spans="1:5" x14ac:dyDescent="0.25">
      <c r="A311" s="14">
        <v>42039</v>
      </c>
      <c r="B311" s="9">
        <v>40.440786000000003</v>
      </c>
      <c r="C311" s="6">
        <f t="shared" si="12"/>
        <v>5.7692829009364632E-3</v>
      </c>
      <c r="D311" s="13">
        <f t="shared" si="14"/>
        <v>3.2382145452892498E-4</v>
      </c>
      <c r="E311" s="6">
        <f t="shared" si="13"/>
        <v>7.9325312932393848</v>
      </c>
    </row>
    <row r="312" spans="1:5" x14ac:dyDescent="0.25">
      <c r="A312" s="14">
        <v>42040</v>
      </c>
      <c r="B312" s="9">
        <v>41.030386999999997</v>
      </c>
      <c r="C312" s="6">
        <f t="shared" si="12"/>
        <v>1.4579365495022641E-2</v>
      </c>
      <c r="D312" s="13">
        <f t="shared" si="14"/>
        <v>3.2080065615663916E-4</v>
      </c>
      <c r="E312" s="6">
        <f t="shared" si="13"/>
        <v>7.3821050272540889</v>
      </c>
    </row>
    <row r="313" spans="1:5" x14ac:dyDescent="0.25">
      <c r="A313" s="14">
        <v>42041</v>
      </c>
      <c r="B313" s="9">
        <v>40.991723999999998</v>
      </c>
      <c r="C313" s="6">
        <f t="shared" si="12"/>
        <v>-9.4230161660429073E-4</v>
      </c>
      <c r="D313" s="13">
        <f t="shared" si="14"/>
        <v>3.1949602216707292E-4</v>
      </c>
      <c r="E313" s="6">
        <f t="shared" si="13"/>
        <v>8.0459865688602328</v>
      </c>
    </row>
    <row r="314" spans="1:5" x14ac:dyDescent="0.25">
      <c r="A314" s="14">
        <v>42044</v>
      </c>
      <c r="B314" s="9">
        <v>40.943396999999997</v>
      </c>
      <c r="C314" s="6">
        <f t="shared" si="12"/>
        <v>-1.1789452914934843E-3</v>
      </c>
      <c r="D314" s="13">
        <f t="shared" si="14"/>
        <v>3.1625984744202237E-4</v>
      </c>
      <c r="E314" s="6">
        <f t="shared" si="13"/>
        <v>8.0545515384408226</v>
      </c>
    </row>
    <row r="315" spans="1:5" x14ac:dyDescent="0.25">
      <c r="A315" s="14">
        <v>42045</v>
      </c>
      <c r="B315" s="9">
        <v>41.175367999999999</v>
      </c>
      <c r="C315" s="6">
        <f t="shared" si="12"/>
        <v>5.6656510450269065E-3</v>
      </c>
      <c r="D315" s="13">
        <f t="shared" si="14"/>
        <v>3.130912615393828E-4</v>
      </c>
      <c r="E315" s="6">
        <f t="shared" si="13"/>
        <v>7.9664910944677541</v>
      </c>
    </row>
    <row r="316" spans="1:5" x14ac:dyDescent="0.25">
      <c r="A316" s="14">
        <v>42046</v>
      </c>
      <c r="B316" s="9">
        <v>40.962727999999998</v>
      </c>
      <c r="C316" s="6">
        <f t="shared" si="12"/>
        <v>-5.1642525696431029E-3</v>
      </c>
      <c r="D316" s="13">
        <f t="shared" si="14"/>
        <v>3.1026822415373555E-4</v>
      </c>
      <c r="E316" s="6">
        <f t="shared" si="13"/>
        <v>7.9921171081229652</v>
      </c>
    </row>
    <row r="317" spans="1:5" x14ac:dyDescent="0.25">
      <c r="A317" s="14">
        <v>42047</v>
      </c>
      <c r="B317" s="9">
        <v>41.648983000000001</v>
      </c>
      <c r="C317" s="6">
        <f t="shared" si="12"/>
        <v>1.6753156674526235E-2</v>
      </c>
      <c r="D317" s="13">
        <f t="shared" si="14"/>
        <v>3.0744989665643557E-4</v>
      </c>
      <c r="E317" s="6">
        <f t="shared" si="13"/>
        <v>7.1743073730617679</v>
      </c>
    </row>
    <row r="318" spans="1:5" x14ac:dyDescent="0.25">
      <c r="A318" s="14">
        <v>42048</v>
      </c>
      <c r="B318" s="9">
        <v>42.402898</v>
      </c>
      <c r="C318" s="6">
        <f t="shared" si="12"/>
        <v>1.8101642481882431E-2</v>
      </c>
      <c r="D318" s="13">
        <f t="shared" si="14"/>
        <v>3.0703464244459939E-4</v>
      </c>
      <c r="E318" s="6">
        <f t="shared" si="13"/>
        <v>7.0213431674475162</v>
      </c>
    </row>
    <row r="319" spans="1:5" x14ac:dyDescent="0.25">
      <c r="A319" s="14">
        <v>42052</v>
      </c>
      <c r="B319" s="9">
        <v>42.422369000000003</v>
      </c>
      <c r="C319" s="6">
        <f t="shared" si="12"/>
        <v>4.5919031288858846E-4</v>
      </c>
      <c r="D319" s="13">
        <f t="shared" si="14"/>
        <v>3.0706199799029036E-4</v>
      </c>
      <c r="E319" s="6">
        <f t="shared" si="13"/>
        <v>8.0877741950639273</v>
      </c>
    </row>
    <row r="320" spans="1:5" x14ac:dyDescent="0.25">
      <c r="A320" s="14">
        <v>42053</v>
      </c>
      <c r="B320" s="9">
        <v>42.373694</v>
      </c>
      <c r="C320" s="6">
        <f t="shared" si="12"/>
        <v>-1.1473899536351426E-3</v>
      </c>
      <c r="D320" s="13">
        <f t="shared" si="14"/>
        <v>3.0406142209825831E-4</v>
      </c>
      <c r="E320" s="6">
        <f t="shared" si="13"/>
        <v>8.0939511011019007</v>
      </c>
    </row>
    <row r="321" spans="1:5" x14ac:dyDescent="0.25">
      <c r="A321" s="14">
        <v>42054</v>
      </c>
      <c r="B321" s="9">
        <v>42.344492000000002</v>
      </c>
      <c r="C321" s="6">
        <f t="shared" si="12"/>
        <v>-6.891539831292016E-4</v>
      </c>
      <c r="D321" s="13">
        <f t="shared" si="14"/>
        <v>3.011294333098939E-4</v>
      </c>
      <c r="E321" s="6">
        <f t="shared" si="13"/>
        <v>8.1063932016448437</v>
      </c>
    </row>
    <row r="322" spans="1:5" x14ac:dyDescent="0.25">
      <c r="A322" s="14">
        <v>42055</v>
      </c>
      <c r="B322" s="9">
        <v>42.694929999999999</v>
      </c>
      <c r="C322" s="6">
        <f t="shared" si="12"/>
        <v>8.2758815479471778E-3</v>
      </c>
      <c r="D322" s="13">
        <f t="shared" si="14"/>
        <v>2.9824669521431624E-4</v>
      </c>
      <c r="E322" s="6">
        <f t="shared" si="13"/>
        <v>7.8879467467364615</v>
      </c>
    </row>
    <row r="323" spans="1:5" x14ac:dyDescent="0.25">
      <c r="A323" s="14">
        <v>42058</v>
      </c>
      <c r="B323" s="9">
        <v>42.977226999999999</v>
      </c>
      <c r="C323" s="6">
        <f t="shared" si="12"/>
        <v>6.6119560331870742E-3</v>
      </c>
      <c r="D323" s="13">
        <f t="shared" si="14"/>
        <v>2.9604884078678051E-4</v>
      </c>
      <c r="E323" s="6">
        <f t="shared" si="13"/>
        <v>7.9773146612326942</v>
      </c>
    </row>
    <row r="324" spans="1:5" x14ac:dyDescent="0.25">
      <c r="A324" s="14">
        <v>42059</v>
      </c>
      <c r="B324" s="9">
        <v>42.918819999999997</v>
      </c>
      <c r="C324" s="6">
        <f t="shared" ref="C324:C387" si="15">(B324-B323)/B323</f>
        <v>-1.3590220699907544E-3</v>
      </c>
      <c r="D324" s="13">
        <f t="shared" si="14"/>
        <v>2.9366471473846818E-4</v>
      </c>
      <c r="E324" s="6">
        <f t="shared" si="13"/>
        <v>8.1267825828019866</v>
      </c>
    </row>
    <row r="325" spans="1:5" x14ac:dyDescent="0.25">
      <c r="A325" s="14">
        <v>42060</v>
      </c>
      <c r="B325" s="9">
        <v>42.821477000000002</v>
      </c>
      <c r="C325" s="6">
        <f t="shared" si="15"/>
        <v>-2.2680726077742835E-3</v>
      </c>
      <c r="D325" s="13">
        <f t="shared" si="14"/>
        <v>2.9093985986014033E-4</v>
      </c>
      <c r="E325" s="6">
        <f t="shared" ref="E325:E388" si="16">-LN(D325)-C325*C325/D325</f>
        <v>8.1247128222492009</v>
      </c>
    </row>
    <row r="326" spans="1:5" x14ac:dyDescent="0.25">
      <c r="A326" s="14">
        <v>42061</v>
      </c>
      <c r="B326" s="9">
        <v>42.889617999999999</v>
      </c>
      <c r="C326" s="6">
        <f t="shared" si="15"/>
        <v>1.59128093596578E-3</v>
      </c>
      <c r="D326" s="13">
        <f t="shared" ref="D326:D389" si="17">$H$5+$H$7*D325+$H$6*C325*C325</f>
        <v>2.882984902518029E-4</v>
      </c>
      <c r="E326" s="6">
        <f t="shared" si="16"/>
        <v>8.1427310187885436</v>
      </c>
    </row>
    <row r="327" spans="1:5" x14ac:dyDescent="0.25">
      <c r="A327" s="14">
        <v>42062</v>
      </c>
      <c r="B327" s="9">
        <v>42.685192999999998</v>
      </c>
      <c r="C327" s="6">
        <f t="shared" si="15"/>
        <v>-4.7663049831779929E-3</v>
      </c>
      <c r="D327" s="13">
        <f t="shared" si="17"/>
        <v>2.8568435074092987E-4</v>
      </c>
      <c r="E327" s="6">
        <f t="shared" si="16"/>
        <v>8.0811028726811429</v>
      </c>
    </row>
    <row r="328" spans="1:5" x14ac:dyDescent="0.25">
      <c r="A328" s="14">
        <v>42065</v>
      </c>
      <c r="B328" s="9">
        <v>42.714399</v>
      </c>
      <c r="C328" s="6">
        <f t="shared" si="15"/>
        <v>6.8421852983075566E-4</v>
      </c>
      <c r="D328" s="13">
        <f t="shared" si="17"/>
        <v>2.833076773438428E-4</v>
      </c>
      <c r="E328" s="6">
        <f t="shared" si="16"/>
        <v>8.1673245904152463</v>
      </c>
    </row>
    <row r="329" spans="1:5" x14ac:dyDescent="0.25">
      <c r="A329" s="14">
        <v>42066</v>
      </c>
      <c r="B329" s="9">
        <v>42.130335000000002</v>
      </c>
      <c r="C329" s="6">
        <f t="shared" si="15"/>
        <v>-1.36737028653967E-2</v>
      </c>
      <c r="D329" s="13">
        <f t="shared" si="17"/>
        <v>2.8077153371256419E-4</v>
      </c>
      <c r="E329" s="6">
        <f t="shared" si="16"/>
        <v>7.5120536462606697</v>
      </c>
    </row>
    <row r="330" spans="1:5" x14ac:dyDescent="0.25">
      <c r="A330" s="14">
        <v>42067</v>
      </c>
      <c r="B330" s="9">
        <v>41.916181000000002</v>
      </c>
      <c r="C330" s="6">
        <f t="shared" si="15"/>
        <v>-5.0831307180443878E-3</v>
      </c>
      <c r="D330" s="13">
        <f t="shared" si="17"/>
        <v>2.8000895779533593E-4</v>
      </c>
      <c r="E330" s="6">
        <f t="shared" si="16"/>
        <v>8.0884125656675501</v>
      </c>
    </row>
    <row r="331" spans="1:5" x14ac:dyDescent="0.25">
      <c r="A331" s="14">
        <v>42068</v>
      </c>
      <c r="B331" s="9">
        <v>41.964852</v>
      </c>
      <c r="C331" s="6">
        <f t="shared" si="15"/>
        <v>1.161150630588192E-3</v>
      </c>
      <c r="D331" s="13">
        <f t="shared" si="17"/>
        <v>2.7777152837899578E-4</v>
      </c>
      <c r="E331" s="6">
        <f t="shared" si="16"/>
        <v>8.1838577384981157</v>
      </c>
    </row>
    <row r="332" spans="1:5" x14ac:dyDescent="0.25">
      <c r="A332" s="14">
        <v>42069</v>
      </c>
      <c r="B332" s="9">
        <v>41.234774999999999</v>
      </c>
      <c r="C332" s="6">
        <f t="shared" si="15"/>
        <v>-1.7397344806553861E-2</v>
      </c>
      <c r="D332" s="13">
        <f t="shared" si="17"/>
        <v>2.7535120708325258E-4</v>
      </c>
      <c r="E332" s="6">
        <f t="shared" si="16"/>
        <v>7.0982574948035024</v>
      </c>
    </row>
    <row r="333" spans="1:5" x14ac:dyDescent="0.25">
      <c r="A333" s="14">
        <v>42072</v>
      </c>
      <c r="B333" s="9">
        <v>41.711756999999999</v>
      </c>
      <c r="C333" s="6">
        <f t="shared" si="15"/>
        <v>1.1567469447814366E-2</v>
      </c>
      <c r="D333" s="13">
        <f t="shared" si="17"/>
        <v>2.7576370252911664E-4</v>
      </c>
      <c r="E333" s="6">
        <f t="shared" si="16"/>
        <v>7.7107451732325805</v>
      </c>
    </row>
    <row r="334" spans="1:5" x14ac:dyDescent="0.25">
      <c r="A334" s="14">
        <v>42073</v>
      </c>
      <c r="B334" s="9">
        <v>40.913539</v>
      </c>
      <c r="C334" s="6">
        <f t="shared" si="15"/>
        <v>-1.9136523067105483E-2</v>
      </c>
      <c r="D334" s="13">
        <f t="shared" si="17"/>
        <v>2.7460702909860553E-4</v>
      </c>
      <c r="E334" s="6">
        <f t="shared" si="16"/>
        <v>6.8666037669548823</v>
      </c>
    </row>
    <row r="335" spans="1:5" x14ac:dyDescent="0.25">
      <c r="A335" s="14">
        <v>42074</v>
      </c>
      <c r="B335" s="9">
        <v>40.864868000000001</v>
      </c>
      <c r="C335" s="6">
        <f t="shared" si="15"/>
        <v>-1.1896062083507075E-3</v>
      </c>
      <c r="D335" s="13">
        <f t="shared" si="17"/>
        <v>2.7562142566036826E-4</v>
      </c>
      <c r="E335" s="6">
        <f t="shared" si="16"/>
        <v>8.1913478354080169</v>
      </c>
    </row>
    <row r="336" spans="1:5" x14ac:dyDescent="0.25">
      <c r="A336" s="14">
        <v>42075</v>
      </c>
      <c r="B336" s="9">
        <v>39.930370000000003</v>
      </c>
      <c r="C336" s="6">
        <f t="shared" si="15"/>
        <v>-2.2868004859332908E-2</v>
      </c>
      <c r="D336" s="13">
        <f t="shared" si="17"/>
        <v>2.7324354518208632E-4</v>
      </c>
      <c r="E336" s="6">
        <f t="shared" si="16"/>
        <v>6.2913025896638972</v>
      </c>
    </row>
    <row r="337" spans="1:5" x14ac:dyDescent="0.25">
      <c r="A337" s="14">
        <v>42076</v>
      </c>
      <c r="B337" s="9">
        <v>40.280807000000003</v>
      </c>
      <c r="C337" s="6">
        <f t="shared" si="15"/>
        <v>8.7762021739342614E-3</v>
      </c>
      <c r="D337" s="13">
        <f t="shared" si="17"/>
        <v>2.7573353792427924E-4</v>
      </c>
      <c r="E337" s="6">
        <f t="shared" si="16"/>
        <v>7.9167417005687968</v>
      </c>
    </row>
    <row r="338" spans="1:5" x14ac:dyDescent="0.25">
      <c r="A338" s="14">
        <v>42079</v>
      </c>
      <c r="B338" s="9">
        <v>40.456026000000001</v>
      </c>
      <c r="C338" s="6">
        <f t="shared" si="15"/>
        <v>4.3499376762734287E-3</v>
      </c>
      <c r="D338" s="13">
        <f t="shared" si="17"/>
        <v>2.7405246965669705E-4</v>
      </c>
      <c r="E338" s="6">
        <f t="shared" si="16"/>
        <v>8.1331459564938946</v>
      </c>
    </row>
    <row r="339" spans="1:5" x14ac:dyDescent="0.25">
      <c r="A339" s="14">
        <v>42080</v>
      </c>
      <c r="B339" s="9">
        <v>40.592306999999998</v>
      </c>
      <c r="C339" s="6">
        <f t="shared" si="15"/>
        <v>3.3686205362829448E-3</v>
      </c>
      <c r="D339" s="13">
        <f t="shared" si="17"/>
        <v>2.7186696018282599E-4</v>
      </c>
      <c r="E339" s="6">
        <f t="shared" si="16"/>
        <v>8.168458179257847</v>
      </c>
    </row>
    <row r="340" spans="1:5" x14ac:dyDescent="0.25">
      <c r="A340" s="14">
        <v>42081</v>
      </c>
      <c r="B340" s="9">
        <v>41.371054999999998</v>
      </c>
      <c r="C340" s="6">
        <f t="shared" si="15"/>
        <v>1.9184620376466906E-2</v>
      </c>
      <c r="D340" s="13">
        <f t="shared" si="17"/>
        <v>2.6965393588053275E-4</v>
      </c>
      <c r="E340" s="6">
        <f t="shared" si="16"/>
        <v>6.8534748414204714</v>
      </c>
    </row>
    <row r="341" spans="1:5" x14ac:dyDescent="0.25">
      <c r="A341" s="14">
        <v>42082</v>
      </c>
      <c r="B341" s="9">
        <v>41.166634000000002</v>
      </c>
      <c r="C341" s="6">
        <f t="shared" si="15"/>
        <v>-4.9411599486645051E-3</v>
      </c>
      <c r="D341" s="13">
        <f t="shared" si="17"/>
        <v>2.7078171688491351E-4</v>
      </c>
      <c r="E341" s="6">
        <f t="shared" si="16"/>
        <v>8.1240324304972411</v>
      </c>
    </row>
    <row r="342" spans="1:5" x14ac:dyDescent="0.25">
      <c r="A342" s="14">
        <v>42083</v>
      </c>
      <c r="B342" s="9">
        <v>41.740962000000003</v>
      </c>
      <c r="C342" s="6">
        <f t="shared" si="15"/>
        <v>1.3951298520058775E-2</v>
      </c>
      <c r="D342" s="13">
        <f t="shared" si="17"/>
        <v>2.6871061244488199E-4</v>
      </c>
      <c r="E342" s="6">
        <f t="shared" si="16"/>
        <v>7.4975322526970647</v>
      </c>
    </row>
    <row r="343" spans="1:5" x14ac:dyDescent="0.25">
      <c r="A343" s="14">
        <v>42086</v>
      </c>
      <c r="B343" s="9">
        <v>41.721493000000002</v>
      </c>
      <c r="C343" s="6">
        <f t="shared" si="15"/>
        <v>-4.6642432438430252E-4</v>
      </c>
      <c r="D343" s="13">
        <f t="shared" si="17"/>
        <v>2.6825353474053596E-4</v>
      </c>
      <c r="E343" s="6">
        <f t="shared" si="16"/>
        <v>8.2227670068319334</v>
      </c>
    </row>
    <row r="344" spans="1:5" x14ac:dyDescent="0.25">
      <c r="A344" s="14">
        <v>42087</v>
      </c>
      <c r="B344" s="9">
        <v>41.760430999999997</v>
      </c>
      <c r="C344" s="6">
        <f t="shared" si="15"/>
        <v>9.3328395510665417E-4</v>
      </c>
      <c r="D344" s="13">
        <f t="shared" si="17"/>
        <v>2.6600789757378566E-4</v>
      </c>
      <c r="E344" s="6">
        <f t="shared" si="16"/>
        <v>8.2287101494174912</v>
      </c>
    </row>
    <row r="345" spans="1:5" x14ac:dyDescent="0.25">
      <c r="A345" s="14">
        <v>42088</v>
      </c>
      <c r="B345" s="9">
        <v>40.35868</v>
      </c>
      <c r="C345" s="6">
        <f t="shared" si="15"/>
        <v>-3.3566487855453346E-2</v>
      </c>
      <c r="D345" s="13">
        <f t="shared" si="17"/>
        <v>2.6381198246504164E-4</v>
      </c>
      <c r="E345" s="6">
        <f t="shared" si="16"/>
        <v>3.9693947025082972</v>
      </c>
    </row>
    <row r="346" spans="1:5" x14ac:dyDescent="0.25">
      <c r="A346" s="14">
        <v>42089</v>
      </c>
      <c r="B346" s="9">
        <v>40.115321000000002</v>
      </c>
      <c r="C346" s="6">
        <f t="shared" si="15"/>
        <v>-6.0299048432703476E-3</v>
      </c>
      <c r="D346" s="13">
        <f t="shared" si="17"/>
        <v>2.7206730709643647E-4</v>
      </c>
      <c r="E346" s="6">
        <f t="shared" si="16"/>
        <v>8.0758185795319779</v>
      </c>
    </row>
    <row r="347" spans="1:5" x14ac:dyDescent="0.25">
      <c r="A347" s="14">
        <v>42090</v>
      </c>
      <c r="B347" s="9">
        <v>39.881698</v>
      </c>
      <c r="C347" s="6">
        <f t="shared" si="15"/>
        <v>-5.8237848825889102E-3</v>
      </c>
      <c r="D347" s="13">
        <f t="shared" si="17"/>
        <v>2.7008162648797568E-4</v>
      </c>
      <c r="E347" s="6">
        <f t="shared" si="16"/>
        <v>8.0912077324065059</v>
      </c>
    </row>
    <row r="348" spans="1:5" x14ac:dyDescent="0.25">
      <c r="A348" s="14">
        <v>42093</v>
      </c>
      <c r="B348" s="9">
        <v>39.871962000000003</v>
      </c>
      <c r="C348" s="6">
        <f t="shared" si="15"/>
        <v>-2.4412200302997722E-4</v>
      </c>
      <c r="D348" s="13">
        <f t="shared" si="17"/>
        <v>2.6811198156382937E-4</v>
      </c>
      <c r="E348" s="6">
        <f t="shared" si="16"/>
        <v>8.2238835444820637</v>
      </c>
    </row>
    <row r="349" spans="1:5" x14ac:dyDescent="0.25">
      <c r="A349" s="14">
        <v>42094</v>
      </c>
      <c r="B349" s="9">
        <v>39.579931999999999</v>
      </c>
      <c r="C349" s="6">
        <f t="shared" si="15"/>
        <v>-7.3241943800007626E-3</v>
      </c>
      <c r="D349" s="13">
        <f t="shared" si="17"/>
        <v>2.6586763747119484E-4</v>
      </c>
      <c r="E349" s="6">
        <f t="shared" si="16"/>
        <v>8.0307430668991753</v>
      </c>
    </row>
    <row r="350" spans="1:5" x14ac:dyDescent="0.25">
      <c r="A350" s="14">
        <v>42095</v>
      </c>
      <c r="B350" s="9">
        <v>39.638339000000002</v>
      </c>
      <c r="C350" s="6">
        <f t="shared" si="15"/>
        <v>1.4756720653285242E-3</v>
      </c>
      <c r="D350" s="13">
        <f t="shared" si="17"/>
        <v>2.6416234236366516E-4</v>
      </c>
      <c r="E350" s="6">
        <f t="shared" si="16"/>
        <v>8.2307032644652214</v>
      </c>
    </row>
    <row r="351" spans="1:5" x14ac:dyDescent="0.25">
      <c r="A351" s="14">
        <v>42096</v>
      </c>
      <c r="B351" s="9">
        <v>39.219760999999998</v>
      </c>
      <c r="C351" s="6">
        <f t="shared" si="15"/>
        <v>-1.0559927851669154E-2</v>
      </c>
      <c r="D351" s="13">
        <f t="shared" si="17"/>
        <v>2.6201440538061122E-4</v>
      </c>
      <c r="E351" s="6">
        <f t="shared" si="16"/>
        <v>7.8215158620044871</v>
      </c>
    </row>
    <row r="352" spans="1:5" x14ac:dyDescent="0.25">
      <c r="A352" s="14">
        <v>42100</v>
      </c>
      <c r="B352" s="9">
        <v>40.446289999999998</v>
      </c>
      <c r="C352" s="6">
        <f t="shared" si="15"/>
        <v>3.1273240038357179E-2</v>
      </c>
      <c r="D352" s="13">
        <f t="shared" si="17"/>
        <v>2.6091906068940709E-4</v>
      </c>
      <c r="E352" s="6">
        <f t="shared" si="16"/>
        <v>4.5029519155137034</v>
      </c>
    </row>
    <row r="353" spans="1:5" x14ac:dyDescent="0.25">
      <c r="A353" s="14">
        <v>42101</v>
      </c>
      <c r="B353" s="9">
        <v>40.426820999999997</v>
      </c>
      <c r="C353" s="6">
        <f t="shared" si="15"/>
        <v>-4.8135440852550008E-4</v>
      </c>
      <c r="D353" s="13">
        <f t="shared" si="17"/>
        <v>2.6785596431567717E-4</v>
      </c>
      <c r="E353" s="6">
        <f t="shared" si="16"/>
        <v>8.2241961436582152</v>
      </c>
    </row>
    <row r="354" spans="1:5" x14ac:dyDescent="0.25">
      <c r="A354" s="14">
        <v>42102</v>
      </c>
      <c r="B354" s="9">
        <v>40.319741999999998</v>
      </c>
      <c r="C354" s="6">
        <f t="shared" si="15"/>
        <v>-2.6487118539446578E-3</v>
      </c>
      <c r="D354" s="13">
        <f t="shared" si="17"/>
        <v>2.6561819125107955E-4</v>
      </c>
      <c r="E354" s="6">
        <f t="shared" si="16"/>
        <v>8.2070380235147926</v>
      </c>
    </row>
    <row r="355" spans="1:5" x14ac:dyDescent="0.25">
      <c r="A355" s="14">
        <v>42103</v>
      </c>
      <c r="B355" s="9">
        <v>40.378149000000001</v>
      </c>
      <c r="C355" s="6">
        <f t="shared" si="15"/>
        <v>1.4485955788110585E-3</v>
      </c>
      <c r="D355" s="13">
        <f t="shared" si="17"/>
        <v>2.6348666463077642E-4</v>
      </c>
      <c r="E355" s="6">
        <f t="shared" si="16"/>
        <v>8.2335437188320597</v>
      </c>
    </row>
    <row r="356" spans="1:5" x14ac:dyDescent="0.25">
      <c r="A356" s="14">
        <v>42104</v>
      </c>
      <c r="B356" s="9">
        <v>40.611775999999999</v>
      </c>
      <c r="C356" s="6">
        <f t="shared" si="15"/>
        <v>5.7859759742824885E-3</v>
      </c>
      <c r="D356" s="13">
        <f t="shared" si="17"/>
        <v>2.6135113846900406E-4</v>
      </c>
      <c r="E356" s="6">
        <f t="shared" si="16"/>
        <v>8.1215516766414755</v>
      </c>
    </row>
    <row r="357" spans="1:5" x14ac:dyDescent="0.25">
      <c r="A357" s="14">
        <v>42107</v>
      </c>
      <c r="B357" s="9">
        <v>40.650711000000001</v>
      </c>
      <c r="C357" s="6">
        <f t="shared" si="15"/>
        <v>9.5871207405463289E-4</v>
      </c>
      <c r="D357" s="13">
        <f t="shared" si="17"/>
        <v>2.5954725510780028E-4</v>
      </c>
      <c r="E357" s="6">
        <f t="shared" si="16"/>
        <v>8.2530304938815622</v>
      </c>
    </row>
    <row r="358" spans="1:5" x14ac:dyDescent="0.25">
      <c r="A358" s="14">
        <v>42108</v>
      </c>
      <c r="B358" s="9">
        <v>40.543635999999999</v>
      </c>
      <c r="C358" s="6">
        <f t="shared" si="15"/>
        <v>-2.6340252695703603E-3</v>
      </c>
      <c r="D358" s="13">
        <f t="shared" si="17"/>
        <v>2.5747745296933716E-4</v>
      </c>
      <c r="E358" s="6">
        <f t="shared" si="16"/>
        <v>8.2376320080970551</v>
      </c>
    </row>
    <row r="359" spans="1:5" x14ac:dyDescent="0.25">
      <c r="A359" s="14">
        <v>42109</v>
      </c>
      <c r="B359" s="9">
        <v>41.137428999999997</v>
      </c>
      <c r="C359" s="6">
        <f t="shared" si="15"/>
        <v>1.4645775726676266E-2</v>
      </c>
      <c r="D359" s="13">
        <f t="shared" si="17"/>
        <v>2.5550355737341296E-4</v>
      </c>
      <c r="E359" s="6">
        <f t="shared" si="16"/>
        <v>7.4327604867905936</v>
      </c>
    </row>
    <row r="360" spans="1:5" x14ac:dyDescent="0.25">
      <c r="A360" s="14">
        <v>42110</v>
      </c>
      <c r="B360" s="9">
        <v>41.040087</v>
      </c>
      <c r="C360" s="6">
        <f t="shared" si="15"/>
        <v>-2.3662635795736677E-3</v>
      </c>
      <c r="D360" s="13">
        <f t="shared" si="17"/>
        <v>2.5548698320925444E-4</v>
      </c>
      <c r="E360" s="6">
        <f t="shared" si="16"/>
        <v>8.2504232893023151</v>
      </c>
    </row>
    <row r="361" spans="1:5" x14ac:dyDescent="0.25">
      <c r="A361" s="14">
        <v>42111</v>
      </c>
      <c r="B361" s="9">
        <v>40.514429999999997</v>
      </c>
      <c r="C361" s="6">
        <f t="shared" si="15"/>
        <v>-1.280837928048258E-2</v>
      </c>
      <c r="D361" s="13">
        <f t="shared" si="17"/>
        <v>2.5353942674677718E-4</v>
      </c>
      <c r="E361" s="6">
        <f t="shared" si="16"/>
        <v>7.6329337483342492</v>
      </c>
    </row>
    <row r="362" spans="1:5" x14ac:dyDescent="0.25">
      <c r="A362" s="14">
        <v>42114</v>
      </c>
      <c r="B362" s="9">
        <v>41.770164000000001</v>
      </c>
      <c r="C362" s="6">
        <f t="shared" si="15"/>
        <v>3.0994734468681999E-2</v>
      </c>
      <c r="D362" s="13">
        <f t="shared" si="17"/>
        <v>2.5309469438287952E-4</v>
      </c>
      <c r="E362" s="6">
        <f t="shared" si="16"/>
        <v>4.4860388193547136</v>
      </c>
    </row>
    <row r="363" spans="1:5" x14ac:dyDescent="0.25">
      <c r="A363" s="14">
        <v>42115</v>
      </c>
      <c r="B363" s="9">
        <v>41.507336000000002</v>
      </c>
      <c r="C363" s="6">
        <f t="shared" si="15"/>
        <v>-6.2922424724020463E-3</v>
      </c>
      <c r="D363" s="13">
        <f t="shared" si="17"/>
        <v>2.6002346351777686E-4</v>
      </c>
      <c r="E363" s="6">
        <f t="shared" si="16"/>
        <v>8.102474291824592</v>
      </c>
    </row>
    <row r="364" spans="1:5" x14ac:dyDescent="0.25">
      <c r="A364" s="14">
        <v>42116</v>
      </c>
      <c r="B364" s="9">
        <v>41.848041000000002</v>
      </c>
      <c r="C364" s="6">
        <f t="shared" si="15"/>
        <v>8.2083080446309492E-3</v>
      </c>
      <c r="D364" s="13">
        <f t="shared" si="17"/>
        <v>2.5830193735371635E-4</v>
      </c>
      <c r="E364" s="6">
        <f t="shared" si="16"/>
        <v>8.0005380914810118</v>
      </c>
    </row>
    <row r="365" spans="1:5" x14ac:dyDescent="0.25">
      <c r="A365" s="14">
        <v>42117</v>
      </c>
      <c r="B365" s="9">
        <v>42.188741999999998</v>
      </c>
      <c r="C365" s="6">
        <f t="shared" si="15"/>
        <v>8.1413846827380933E-3</v>
      </c>
      <c r="D365" s="13">
        <f t="shared" si="17"/>
        <v>2.5687076410018587E-4</v>
      </c>
      <c r="E365" s="6">
        <f t="shared" si="16"/>
        <v>8.0089005283879917</v>
      </c>
    </row>
    <row r="366" spans="1:5" x14ac:dyDescent="0.25">
      <c r="A366" s="14">
        <v>42118</v>
      </c>
      <c r="B366" s="9">
        <v>46.598408999999997</v>
      </c>
      <c r="C366" s="6">
        <f t="shared" si="15"/>
        <v>0.10452236286163734</v>
      </c>
      <c r="D366" s="13">
        <f t="shared" si="17"/>
        <v>2.5545731328219316E-4</v>
      </c>
      <c r="E366" s="6">
        <f t="shared" si="16"/>
        <v>-34.49368912851623</v>
      </c>
    </row>
    <row r="367" spans="1:5" x14ac:dyDescent="0.25">
      <c r="A367" s="14">
        <v>42121</v>
      </c>
      <c r="B367" s="9">
        <v>46.754157999999997</v>
      </c>
      <c r="C367" s="6">
        <f t="shared" si="15"/>
        <v>3.342367332755935E-3</v>
      </c>
      <c r="D367" s="13">
        <f t="shared" si="17"/>
        <v>3.5446097983380114E-4</v>
      </c>
      <c r="E367" s="6">
        <f t="shared" si="16"/>
        <v>7.9133956482183647</v>
      </c>
    </row>
    <row r="368" spans="1:5" x14ac:dyDescent="0.25">
      <c r="A368" s="14">
        <v>42122</v>
      </c>
      <c r="B368" s="9">
        <v>47.854143000000001</v>
      </c>
      <c r="C368" s="6">
        <f t="shared" si="15"/>
        <v>2.3526998390175347E-2</v>
      </c>
      <c r="D368" s="13">
        <f t="shared" si="17"/>
        <v>3.5063976187877315E-4</v>
      </c>
      <c r="E368" s="6">
        <f t="shared" si="16"/>
        <v>6.3771519648129154</v>
      </c>
    </row>
    <row r="369" spans="1:5" x14ac:dyDescent="0.25">
      <c r="A369" s="14">
        <v>42123</v>
      </c>
      <c r="B369" s="9">
        <v>47.756801000000003</v>
      </c>
      <c r="C369" s="6">
        <f t="shared" si="15"/>
        <v>-2.0341394474454929E-3</v>
      </c>
      <c r="D369" s="13">
        <f t="shared" si="17"/>
        <v>3.5190695493494544E-4</v>
      </c>
      <c r="E369" s="6">
        <f t="shared" si="16"/>
        <v>7.9403857461410805</v>
      </c>
    </row>
    <row r="370" spans="1:5" x14ac:dyDescent="0.25">
      <c r="A370" s="14">
        <v>42124</v>
      </c>
      <c r="B370" s="9">
        <v>47.347954999999999</v>
      </c>
      <c r="C370" s="6">
        <f t="shared" si="15"/>
        <v>-8.5610005578054538E-3</v>
      </c>
      <c r="D370" s="13">
        <f t="shared" si="17"/>
        <v>3.480703887232461E-4</v>
      </c>
      <c r="E370" s="6">
        <f t="shared" si="16"/>
        <v>7.7525428744583218</v>
      </c>
    </row>
    <row r="371" spans="1:5" x14ac:dyDescent="0.25">
      <c r="A371" s="14">
        <v>42125</v>
      </c>
      <c r="B371" s="9">
        <v>47.367424999999997</v>
      </c>
      <c r="C371" s="6">
        <f t="shared" si="15"/>
        <v>4.1121100161555706E-4</v>
      </c>
      <c r="D371" s="13">
        <f t="shared" si="17"/>
        <v>3.4494777784272531E-4</v>
      </c>
      <c r="E371" s="6">
        <f t="shared" si="16"/>
        <v>7.971627317810464</v>
      </c>
    </row>
    <row r="372" spans="1:5" x14ac:dyDescent="0.25">
      <c r="A372" s="14">
        <v>42128</v>
      </c>
      <c r="B372" s="9">
        <v>46.958582999999997</v>
      </c>
      <c r="C372" s="6">
        <f t="shared" si="15"/>
        <v>-8.6312903857450555E-3</v>
      </c>
      <c r="D372" s="13">
        <f t="shared" si="17"/>
        <v>3.4120988647489314E-4</v>
      </c>
      <c r="E372" s="6">
        <f t="shared" si="16"/>
        <v>7.7646745047765027</v>
      </c>
    </row>
    <row r="373" spans="1:5" x14ac:dyDescent="0.25">
      <c r="A373" s="14">
        <v>42129</v>
      </c>
      <c r="B373" s="9">
        <v>46.33558</v>
      </c>
      <c r="C373" s="6">
        <f t="shared" si="15"/>
        <v>-1.3267074093781688E-2</v>
      </c>
      <c r="D373" s="13">
        <f t="shared" si="17"/>
        <v>3.382318938142735E-4</v>
      </c>
      <c r="E373" s="6">
        <f t="shared" si="16"/>
        <v>7.4713806618955703</v>
      </c>
    </row>
    <row r="374" spans="1:5" x14ac:dyDescent="0.25">
      <c r="A374" s="14">
        <v>42130</v>
      </c>
      <c r="B374" s="9">
        <v>45.050643999999998</v>
      </c>
      <c r="C374" s="6">
        <f t="shared" si="15"/>
        <v>-2.7731086996213319E-2</v>
      </c>
      <c r="D374" s="13">
        <f t="shared" si="17"/>
        <v>3.3625035709493946E-4</v>
      </c>
      <c r="E374" s="6">
        <f t="shared" si="16"/>
        <v>5.7106289314318062</v>
      </c>
    </row>
    <row r="375" spans="1:5" x14ac:dyDescent="0.25">
      <c r="A375" s="14">
        <v>42131</v>
      </c>
      <c r="B375" s="9">
        <v>45.459490000000002</v>
      </c>
      <c r="C375" s="6">
        <f t="shared" si="15"/>
        <v>9.0752531750712389E-3</v>
      </c>
      <c r="D375" s="13">
        <f t="shared" si="17"/>
        <v>3.3978971044996043E-4</v>
      </c>
      <c r="E375" s="6">
        <f t="shared" si="16"/>
        <v>7.7447977733079219</v>
      </c>
    </row>
    <row r="376" spans="1:5" x14ac:dyDescent="0.25">
      <c r="A376" s="14">
        <v>42132</v>
      </c>
      <c r="B376" s="9">
        <v>46.481597000000001</v>
      </c>
      <c r="C376" s="6">
        <f t="shared" si="15"/>
        <v>2.2483908200465915E-2</v>
      </c>
      <c r="D376" s="13">
        <f t="shared" si="17"/>
        <v>3.3691201856734279E-4</v>
      </c>
      <c r="E376" s="6">
        <f t="shared" si="16"/>
        <v>6.4952194718762666</v>
      </c>
    </row>
    <row r="377" spans="1:5" x14ac:dyDescent="0.25">
      <c r="A377" s="14">
        <v>42135</v>
      </c>
      <c r="B377" s="9">
        <v>46.111690000000003</v>
      </c>
      <c r="C377" s="6">
        <f t="shared" si="15"/>
        <v>-7.9581387877012428E-3</v>
      </c>
      <c r="D377" s="13">
        <f t="shared" si="17"/>
        <v>3.3800252803103091E-4</v>
      </c>
      <c r="E377" s="6">
        <f t="shared" si="16"/>
        <v>7.8050858834711017</v>
      </c>
    </row>
    <row r="378" spans="1:5" x14ac:dyDescent="0.25">
      <c r="A378" s="14">
        <v>42136</v>
      </c>
      <c r="B378" s="9">
        <v>46.092221000000002</v>
      </c>
      <c r="C378" s="6">
        <f t="shared" si="15"/>
        <v>-4.2221397654262606E-4</v>
      </c>
      <c r="D378" s="13">
        <f t="shared" si="17"/>
        <v>3.3498368051737798E-4</v>
      </c>
      <c r="E378" s="6">
        <f t="shared" si="16"/>
        <v>8.0008965830155816</v>
      </c>
    </row>
    <row r="379" spans="1:5" x14ac:dyDescent="0.25">
      <c r="A379" s="14">
        <v>42137</v>
      </c>
      <c r="B379" s="9">
        <v>46.364786000000002</v>
      </c>
      <c r="C379" s="6">
        <f t="shared" si="15"/>
        <v>5.9134707351160224E-3</v>
      </c>
      <c r="D379" s="13">
        <f t="shared" si="17"/>
        <v>3.3143968902692563E-4</v>
      </c>
      <c r="E379" s="6">
        <f t="shared" si="16"/>
        <v>7.906557913068581</v>
      </c>
    </row>
    <row r="380" spans="1:5" x14ac:dyDescent="0.25">
      <c r="A380" s="14">
        <v>42138</v>
      </c>
      <c r="B380" s="9">
        <v>47.425832</v>
      </c>
      <c r="C380" s="6">
        <f t="shared" si="15"/>
        <v>2.2884738430583879E-2</v>
      </c>
      <c r="D380" s="13">
        <f t="shared" si="17"/>
        <v>3.2828627927732285E-4</v>
      </c>
      <c r="E380" s="6">
        <f t="shared" si="16"/>
        <v>6.4263362499511283</v>
      </c>
    </row>
    <row r="381" spans="1:5" x14ac:dyDescent="0.25">
      <c r="A381" s="14">
        <v>42139</v>
      </c>
      <c r="B381" s="9">
        <v>47.016987</v>
      </c>
      <c r="C381" s="6">
        <f t="shared" si="15"/>
        <v>-8.6207238283136384E-3</v>
      </c>
      <c r="D381" s="13">
        <f t="shared" si="17"/>
        <v>3.2971269492917011E-4</v>
      </c>
      <c r="E381" s="6">
        <f t="shared" si="16"/>
        <v>7.7918900024096933</v>
      </c>
    </row>
    <row r="382" spans="1:5" x14ac:dyDescent="0.25">
      <c r="A382" s="14">
        <v>42142</v>
      </c>
      <c r="B382" s="9">
        <v>46.734689000000003</v>
      </c>
      <c r="C382" s="6">
        <f t="shared" si="15"/>
        <v>-6.0041703650639561E-3</v>
      </c>
      <c r="D382" s="13">
        <f t="shared" si="17"/>
        <v>3.2695665277521376E-4</v>
      </c>
      <c r="E382" s="6">
        <f t="shared" si="16"/>
        <v>7.9154235029204889</v>
      </c>
    </row>
    <row r="383" spans="1:5" x14ac:dyDescent="0.25">
      <c r="A383" s="14">
        <v>42143</v>
      </c>
      <c r="B383" s="9">
        <v>46.617120999999997</v>
      </c>
      <c r="C383" s="6">
        <f t="shared" si="15"/>
        <v>-2.5156474241222757E-3</v>
      </c>
      <c r="D383" s="13">
        <f t="shared" si="17"/>
        <v>3.2390043741643148E-4</v>
      </c>
      <c r="E383" s="6">
        <f t="shared" si="16"/>
        <v>8.0155360256053569</v>
      </c>
    </row>
    <row r="384" spans="1:5" x14ac:dyDescent="0.25">
      <c r="A384" s="14">
        <v>42144</v>
      </c>
      <c r="B384" s="9">
        <v>46.617120999999997</v>
      </c>
      <c r="C384" s="6">
        <f t="shared" si="15"/>
        <v>0</v>
      </c>
      <c r="D384" s="13">
        <f t="shared" si="17"/>
        <v>3.2062888951055603E-4</v>
      </c>
      <c r="E384" s="6">
        <f t="shared" si="16"/>
        <v>8.0452262110857458</v>
      </c>
    </row>
    <row r="385" spans="1:5" x14ac:dyDescent="0.25">
      <c r="A385" s="14">
        <v>42145</v>
      </c>
      <c r="B385" s="9">
        <v>46.460355</v>
      </c>
      <c r="C385" s="6">
        <f t="shared" si="15"/>
        <v>-3.3628417336196616E-3</v>
      </c>
      <c r="D385" s="13">
        <f t="shared" si="17"/>
        <v>3.1736246993637444E-4</v>
      </c>
      <c r="E385" s="6">
        <f t="shared" si="16"/>
        <v>8.0198325968580839</v>
      </c>
    </row>
    <row r="386" spans="1:5" x14ac:dyDescent="0.25">
      <c r="A386" s="14">
        <v>42146</v>
      </c>
      <c r="B386" s="9">
        <v>45.950882</v>
      </c>
      <c r="C386" s="6">
        <f t="shared" si="15"/>
        <v>-1.0965757795006083E-2</v>
      </c>
      <c r="D386" s="13">
        <f t="shared" si="17"/>
        <v>3.1426413712866424E-4</v>
      </c>
      <c r="E386" s="6">
        <f t="shared" si="16"/>
        <v>7.6826436786822505</v>
      </c>
    </row>
    <row r="387" spans="1:5" x14ac:dyDescent="0.25">
      <c r="A387" s="14">
        <v>42150</v>
      </c>
      <c r="B387" s="9">
        <v>45.647154</v>
      </c>
      <c r="C387" s="6">
        <f t="shared" si="15"/>
        <v>-6.6098404814079427E-3</v>
      </c>
      <c r="D387" s="13">
        <f t="shared" si="17"/>
        <v>3.1223322822265001E-4</v>
      </c>
      <c r="E387" s="6">
        <f t="shared" si="16"/>
        <v>7.9318326994519133</v>
      </c>
    </row>
    <row r="388" spans="1:5" x14ac:dyDescent="0.25">
      <c r="A388" s="14">
        <v>42151</v>
      </c>
      <c r="B388" s="9">
        <v>46.646512999999999</v>
      </c>
      <c r="C388" s="6">
        <f t="shared" ref="C388:C451" si="18">(B388-B387)/B387</f>
        <v>2.1893128320771067E-2</v>
      </c>
      <c r="D388" s="13">
        <f t="shared" si="17"/>
        <v>3.0953403546588498E-4</v>
      </c>
      <c r="E388" s="6">
        <f t="shared" si="16"/>
        <v>6.5319566731813996</v>
      </c>
    </row>
    <row r="389" spans="1:5" x14ac:dyDescent="0.25">
      <c r="A389" s="14">
        <v>42152</v>
      </c>
      <c r="B389" s="9">
        <v>46.489750999999998</v>
      </c>
      <c r="C389" s="6">
        <f t="shared" si="18"/>
        <v>-3.3606370534063398E-3</v>
      </c>
      <c r="D389" s="13">
        <f t="shared" si="17"/>
        <v>3.1091470324558587E-4</v>
      </c>
      <c r="E389" s="6">
        <f t="shared" ref="E389:E452" si="19">-LN(D389)-C389*C389/D389</f>
        <v>8.0396672556575162</v>
      </c>
    </row>
    <row r="390" spans="1:5" x14ac:dyDescent="0.25">
      <c r="A390" s="14">
        <v>42153</v>
      </c>
      <c r="B390" s="9">
        <v>45.911690999999998</v>
      </c>
      <c r="C390" s="6">
        <f t="shared" si="18"/>
        <v>-1.2434138440535005E-2</v>
      </c>
      <c r="D390" s="13">
        <f t="shared" ref="D390:D453" si="20">$H$5+$H$7*D389+$H$6*C389*C389</f>
        <v>3.0794165113267127E-4</v>
      </c>
      <c r="E390" s="6">
        <f t="shared" si="19"/>
        <v>7.5835317506694393</v>
      </c>
    </row>
    <row r="391" spans="1:5" x14ac:dyDescent="0.25">
      <c r="A391" s="14">
        <v>42156</v>
      </c>
      <c r="B391" s="9">
        <v>46.274202000000002</v>
      </c>
      <c r="C391" s="6">
        <f t="shared" si="18"/>
        <v>7.895832022392836E-3</v>
      </c>
      <c r="D391" s="13">
        <f t="shared" si="20"/>
        <v>3.063513855396639E-4</v>
      </c>
      <c r="E391" s="6">
        <f t="shared" si="19"/>
        <v>7.8872723893081575</v>
      </c>
    </row>
    <row r="392" spans="1:5" x14ac:dyDescent="0.25">
      <c r="A392" s="14">
        <v>42157</v>
      </c>
      <c r="B392" s="9">
        <v>45.970474000000003</v>
      </c>
      <c r="C392" s="6">
        <f t="shared" si="18"/>
        <v>-6.5636572187673711E-3</v>
      </c>
      <c r="D392" s="13">
        <f t="shared" si="20"/>
        <v>3.0393906289450642E-4</v>
      </c>
      <c r="E392" s="6">
        <f t="shared" si="19"/>
        <v>7.9569391382937908</v>
      </c>
    </row>
    <row r="393" spans="1:5" x14ac:dyDescent="0.25">
      <c r="A393" s="14">
        <v>42158</v>
      </c>
      <c r="B393" s="9">
        <v>45.901890999999999</v>
      </c>
      <c r="C393" s="6">
        <f t="shared" si="18"/>
        <v>-1.4918923829239574E-3</v>
      </c>
      <c r="D393" s="13">
        <f t="shared" si="20"/>
        <v>3.0139557811635073E-4</v>
      </c>
      <c r="E393" s="6">
        <f t="shared" si="19"/>
        <v>8.0997021535873408</v>
      </c>
    </row>
    <row r="394" spans="1:5" x14ac:dyDescent="0.25">
      <c r="A394" s="14">
        <v>42159</v>
      </c>
      <c r="B394" s="9">
        <v>45.421809000000003</v>
      </c>
      <c r="C394" s="6">
        <f t="shared" si="18"/>
        <v>-1.0458871944948758E-2</v>
      </c>
      <c r="D394" s="13">
        <f t="shared" si="20"/>
        <v>2.9852384961973885E-4</v>
      </c>
      <c r="E394" s="6">
        <f t="shared" si="19"/>
        <v>7.7502310377981756</v>
      </c>
    </row>
    <row r="395" spans="1:5" x14ac:dyDescent="0.25">
      <c r="A395" s="14">
        <v>42160</v>
      </c>
      <c r="B395" s="9">
        <v>45.20626</v>
      </c>
      <c r="C395" s="6">
        <f t="shared" si="18"/>
        <v>-4.7454957155053613E-3</v>
      </c>
      <c r="D395" s="13">
        <f t="shared" si="20"/>
        <v>2.9669870976872158E-4</v>
      </c>
      <c r="E395" s="6">
        <f t="shared" si="19"/>
        <v>8.0468923765332079</v>
      </c>
    </row>
    <row r="396" spans="1:5" x14ac:dyDescent="0.25">
      <c r="A396" s="14">
        <v>42163</v>
      </c>
      <c r="B396" s="9">
        <v>44.804558</v>
      </c>
      <c r="C396" s="6">
        <f t="shared" si="18"/>
        <v>-8.8859817202307876E-3</v>
      </c>
      <c r="D396" s="13">
        <f t="shared" si="20"/>
        <v>2.9410596234739363E-4</v>
      </c>
      <c r="E396" s="6">
        <f t="shared" si="19"/>
        <v>7.863093491505305</v>
      </c>
    </row>
    <row r="397" spans="1:5" x14ac:dyDescent="0.25">
      <c r="A397" s="14">
        <v>42164</v>
      </c>
      <c r="B397" s="9">
        <v>44.726177999999997</v>
      </c>
      <c r="C397" s="6">
        <f t="shared" si="18"/>
        <v>-1.749375588081971E-3</v>
      </c>
      <c r="D397" s="13">
        <f t="shared" si="20"/>
        <v>2.9208545153206671E-4</v>
      </c>
      <c r="E397" s="6">
        <f t="shared" si="19"/>
        <v>8.1279866917784371</v>
      </c>
    </row>
    <row r="398" spans="1:5" x14ac:dyDescent="0.25">
      <c r="A398" s="14">
        <v>42165</v>
      </c>
      <c r="B398" s="9">
        <v>45.66675</v>
      </c>
      <c r="C398" s="6">
        <f t="shared" si="18"/>
        <v>2.1029563491877241E-2</v>
      </c>
      <c r="D398" s="13">
        <f t="shared" si="20"/>
        <v>2.8940253325503818E-4</v>
      </c>
      <c r="E398" s="6">
        <f t="shared" si="19"/>
        <v>6.6195694280147581</v>
      </c>
    </row>
    <row r="399" spans="1:5" x14ac:dyDescent="0.25">
      <c r="A399" s="14">
        <v>42166</v>
      </c>
      <c r="B399" s="9">
        <v>45.500188000000001</v>
      </c>
      <c r="C399" s="6">
        <f t="shared" si="18"/>
        <v>-3.6473364099700325E-3</v>
      </c>
      <c r="D399" s="13">
        <f t="shared" si="20"/>
        <v>2.9083210075317364E-4</v>
      </c>
      <c r="E399" s="6">
        <f t="shared" si="19"/>
        <v>8.0970230463621835</v>
      </c>
    </row>
    <row r="400" spans="1:5" x14ac:dyDescent="0.25">
      <c r="A400" s="14">
        <v>42167</v>
      </c>
      <c r="B400" s="9">
        <v>45.039701999999998</v>
      </c>
      <c r="C400" s="6">
        <f t="shared" si="18"/>
        <v>-1.0120529611877715E-2</v>
      </c>
      <c r="D400" s="13">
        <f t="shared" si="20"/>
        <v>2.8826825743268232E-4</v>
      </c>
      <c r="E400" s="6">
        <f t="shared" si="19"/>
        <v>7.7963072404534897</v>
      </c>
    </row>
    <row r="401" spans="1:5" x14ac:dyDescent="0.25">
      <c r="A401" s="14">
        <v>42170</v>
      </c>
      <c r="B401" s="9">
        <v>44.559617000000003</v>
      </c>
      <c r="C401" s="6">
        <f t="shared" si="18"/>
        <v>-1.0659151341631777E-2</v>
      </c>
      <c r="D401" s="13">
        <f t="shared" si="20"/>
        <v>2.8657822984909999E-4</v>
      </c>
      <c r="E401" s="6">
        <f t="shared" si="19"/>
        <v>7.7610365548053188</v>
      </c>
    </row>
    <row r="402" spans="1:5" x14ac:dyDescent="0.25">
      <c r="A402" s="14">
        <v>42171</v>
      </c>
      <c r="B402" s="9">
        <v>44.902535999999998</v>
      </c>
      <c r="C402" s="6">
        <f t="shared" si="18"/>
        <v>7.6957349072366323E-3</v>
      </c>
      <c r="D402" s="13">
        <f t="shared" si="20"/>
        <v>2.8502455072211211E-4</v>
      </c>
      <c r="E402" s="6">
        <f t="shared" si="19"/>
        <v>7.9551484509885384</v>
      </c>
    </row>
    <row r="403" spans="1:5" x14ac:dyDescent="0.25">
      <c r="A403" s="14">
        <v>42172</v>
      </c>
      <c r="B403" s="9">
        <v>45.039701999999998</v>
      </c>
      <c r="C403" s="6">
        <f t="shared" si="18"/>
        <v>3.0547495134796076E-3</v>
      </c>
      <c r="D403" s="13">
        <f t="shared" si="20"/>
        <v>2.8299822047584083E-4</v>
      </c>
      <c r="E403" s="6">
        <f t="shared" si="19"/>
        <v>8.1370962619541753</v>
      </c>
    </row>
    <row r="404" spans="1:5" x14ac:dyDescent="0.25">
      <c r="A404" s="14">
        <v>42173</v>
      </c>
      <c r="B404" s="9">
        <v>45.774524</v>
      </c>
      <c r="C404" s="6">
        <f t="shared" si="18"/>
        <v>1.6314983611570105E-2</v>
      </c>
      <c r="D404" s="13">
        <f t="shared" si="20"/>
        <v>2.8055003897692067E-4</v>
      </c>
      <c r="E404" s="6">
        <f t="shared" si="19"/>
        <v>7.2299840734275485</v>
      </c>
    </row>
    <row r="405" spans="1:5" x14ac:dyDescent="0.25">
      <c r="A405" s="14">
        <v>42174</v>
      </c>
      <c r="B405" s="9">
        <v>45.167068999999998</v>
      </c>
      <c r="C405" s="6">
        <f t="shared" si="18"/>
        <v>-1.3270591300960369E-2</v>
      </c>
      <c r="D405" s="13">
        <f t="shared" si="20"/>
        <v>2.8052406515670456E-4</v>
      </c>
      <c r="E405" s="6">
        <f t="shared" si="19"/>
        <v>7.5510667799715607</v>
      </c>
    </row>
    <row r="406" spans="1:5" x14ac:dyDescent="0.25">
      <c r="A406" s="14">
        <v>42177</v>
      </c>
      <c r="B406" s="9">
        <v>45.294438999999997</v>
      </c>
      <c r="C406" s="6">
        <f t="shared" si="18"/>
        <v>2.8199748803713408E-3</v>
      </c>
      <c r="D406" s="13">
        <f t="shared" si="20"/>
        <v>2.7966588626812379E-4</v>
      </c>
      <c r="E406" s="6">
        <f t="shared" si="19"/>
        <v>8.1534800777689522</v>
      </c>
    </row>
    <row r="407" spans="1:5" x14ac:dyDescent="0.25">
      <c r="A407" s="14">
        <v>42178</v>
      </c>
      <c r="B407" s="9">
        <v>44.980915000000003</v>
      </c>
      <c r="C407" s="6">
        <f t="shared" si="18"/>
        <v>-6.9219093319600215E-3</v>
      </c>
      <c r="D407" s="13">
        <f t="shared" si="20"/>
        <v>2.7726977192582211E-4</v>
      </c>
      <c r="E407" s="6">
        <f t="shared" si="19"/>
        <v>8.0177174118482046</v>
      </c>
    </row>
    <row r="408" spans="1:5" x14ac:dyDescent="0.25">
      <c r="A408" s="14">
        <v>42179</v>
      </c>
      <c r="B408" s="9">
        <v>44.716379000000003</v>
      </c>
      <c r="C408" s="6">
        <f t="shared" si="18"/>
        <v>-5.8810720057606578E-3</v>
      </c>
      <c r="D408" s="13">
        <f t="shared" si="20"/>
        <v>2.7528970613971003E-4</v>
      </c>
      <c r="E408" s="6">
        <f t="shared" si="19"/>
        <v>8.0720479573297279</v>
      </c>
    </row>
    <row r="409" spans="1:5" x14ac:dyDescent="0.25">
      <c r="A409" s="14">
        <v>42180</v>
      </c>
      <c r="B409" s="9">
        <v>44.726177999999997</v>
      </c>
      <c r="C409" s="6">
        <f t="shared" si="18"/>
        <v>2.1913670603771149E-4</v>
      </c>
      <c r="D409" s="13">
        <f t="shared" si="20"/>
        <v>2.7322495627081343E-4</v>
      </c>
      <c r="E409" s="6">
        <f t="shared" si="19"/>
        <v>8.2050393305577121</v>
      </c>
    </row>
    <row r="410" spans="1:5" x14ac:dyDescent="0.25">
      <c r="A410" s="14">
        <v>42181</v>
      </c>
      <c r="B410" s="9">
        <v>44.344068</v>
      </c>
      <c r="C410" s="6">
        <f t="shared" si="18"/>
        <v>-8.5433188590359165E-3</v>
      </c>
      <c r="D410" s="13">
        <f t="shared" si="20"/>
        <v>2.7088105093217557E-4</v>
      </c>
      <c r="E410" s="6">
        <f t="shared" si="19"/>
        <v>7.9443829824399153</v>
      </c>
    </row>
    <row r="411" spans="1:5" x14ac:dyDescent="0.25">
      <c r="A411" s="14">
        <v>42184</v>
      </c>
      <c r="B411" s="9">
        <v>43.472079000000001</v>
      </c>
      <c r="C411" s="6">
        <f t="shared" si="18"/>
        <v>-1.9664163423166302E-2</v>
      </c>
      <c r="D411" s="13">
        <f t="shared" si="20"/>
        <v>2.6925708047931566E-4</v>
      </c>
      <c r="E411" s="6">
        <f t="shared" si="19"/>
        <v>6.7837468054816563</v>
      </c>
    </row>
    <row r="412" spans="1:5" x14ac:dyDescent="0.25">
      <c r="A412" s="14">
        <v>42185</v>
      </c>
      <c r="B412" s="9">
        <v>43.256534000000002</v>
      </c>
      <c r="C412" s="6">
        <f t="shared" si="18"/>
        <v>-4.9582399774346832E-3</v>
      </c>
      <c r="D412" s="13">
        <f t="shared" si="20"/>
        <v>2.7056481463378897E-4</v>
      </c>
      <c r="E412" s="6">
        <f t="shared" si="19"/>
        <v>8.1241365693395746</v>
      </c>
    </row>
    <row r="413" spans="1:5" x14ac:dyDescent="0.25">
      <c r="A413" s="14">
        <v>42186</v>
      </c>
      <c r="B413" s="9">
        <v>43.550462000000003</v>
      </c>
      <c r="C413" s="6">
        <f t="shared" si="18"/>
        <v>6.794996566299118E-3</v>
      </c>
      <c r="D413" s="13">
        <f t="shared" si="20"/>
        <v>2.6849949242076237E-4</v>
      </c>
      <c r="E413" s="6">
        <f t="shared" si="19"/>
        <v>8.0506985339924579</v>
      </c>
    </row>
    <row r="414" spans="1:5" x14ac:dyDescent="0.25">
      <c r="A414" s="14">
        <v>42187</v>
      </c>
      <c r="B414" s="9">
        <v>43.501474999999999</v>
      </c>
      <c r="C414" s="6">
        <f t="shared" si="18"/>
        <v>-1.1248330729534829E-3</v>
      </c>
      <c r="D414" s="13">
        <f t="shared" si="20"/>
        <v>2.6667392597072169E-4</v>
      </c>
      <c r="E414" s="6">
        <f t="shared" si="19"/>
        <v>8.2247393406953968</v>
      </c>
    </row>
    <row r="415" spans="1:5" x14ac:dyDescent="0.25">
      <c r="A415" s="14">
        <v>42191</v>
      </c>
      <c r="B415" s="9">
        <v>43.491675000000001</v>
      </c>
      <c r="C415" s="6">
        <f t="shared" si="18"/>
        <v>-2.2527971752678448E-4</v>
      </c>
      <c r="D415" s="13">
        <f t="shared" si="20"/>
        <v>2.6446870042822217E-4</v>
      </c>
      <c r="E415" s="6">
        <f t="shared" si="19"/>
        <v>8.2375957507732629</v>
      </c>
    </row>
    <row r="416" spans="1:5" x14ac:dyDescent="0.25">
      <c r="A416" s="14">
        <v>42192</v>
      </c>
      <c r="B416" s="9">
        <v>43.403495999999997</v>
      </c>
      <c r="C416" s="6">
        <f t="shared" si="18"/>
        <v>-2.027491468194862E-3</v>
      </c>
      <c r="D416" s="13">
        <f t="shared" si="20"/>
        <v>2.6229514128557884E-4</v>
      </c>
      <c r="E416" s="6">
        <f t="shared" si="19"/>
        <v>8.2303680720043335</v>
      </c>
    </row>
    <row r="417" spans="1:5" x14ac:dyDescent="0.25">
      <c r="A417" s="14">
        <v>42193</v>
      </c>
      <c r="B417" s="9">
        <v>43.344712999999999</v>
      </c>
      <c r="C417" s="6">
        <f t="shared" si="18"/>
        <v>-1.3543379086329418E-3</v>
      </c>
      <c r="D417" s="13">
        <f t="shared" si="20"/>
        <v>2.6020139577372998E-4</v>
      </c>
      <c r="E417" s="6">
        <f t="shared" si="19"/>
        <v>8.2470053527561475</v>
      </c>
    </row>
    <row r="418" spans="1:5" x14ac:dyDescent="0.25">
      <c r="A418" s="14">
        <v>42194</v>
      </c>
      <c r="B418" s="9">
        <v>43.619045</v>
      </c>
      <c r="C418" s="6">
        <f t="shared" si="18"/>
        <v>6.3290763973913294E-3</v>
      </c>
      <c r="D418" s="13">
        <f t="shared" si="20"/>
        <v>2.5812732996476686E-4</v>
      </c>
      <c r="E418" s="6">
        <f t="shared" si="19"/>
        <v>8.1068736589454335</v>
      </c>
    </row>
    <row r="419" spans="1:5" x14ac:dyDescent="0.25">
      <c r="A419" s="14">
        <v>42195</v>
      </c>
      <c r="B419" s="9">
        <v>43.707223999999997</v>
      </c>
      <c r="C419" s="6">
        <f t="shared" si="18"/>
        <v>2.0215710820811568E-3</v>
      </c>
      <c r="D419" s="13">
        <f t="shared" si="20"/>
        <v>2.5644698414560547E-4</v>
      </c>
      <c r="E419" s="6">
        <f t="shared" si="19"/>
        <v>8.2526525632611545</v>
      </c>
    </row>
    <row r="420" spans="1:5" x14ac:dyDescent="0.25">
      <c r="A420" s="14">
        <v>42198</v>
      </c>
      <c r="B420" s="9">
        <v>44.618403999999998</v>
      </c>
      <c r="C420" s="6">
        <f t="shared" si="18"/>
        <v>2.0847354661554386E-2</v>
      </c>
      <c r="D420" s="13">
        <f t="shared" si="20"/>
        <v>2.5446677153335089E-4</v>
      </c>
      <c r="E420" s="6">
        <f t="shared" si="19"/>
        <v>6.5684072946916032</v>
      </c>
    </row>
    <row r="421" spans="1:5" x14ac:dyDescent="0.25">
      <c r="A421" s="14">
        <v>42199</v>
      </c>
      <c r="B421" s="9">
        <v>44.696783000000003</v>
      </c>
      <c r="C421" s="6">
        <f t="shared" si="18"/>
        <v>1.7566518067299159E-3</v>
      </c>
      <c r="D421" s="13">
        <f t="shared" si="20"/>
        <v>2.5650534302684583E-4</v>
      </c>
      <c r="E421" s="6">
        <f t="shared" si="19"/>
        <v>8.2563308046076749</v>
      </c>
    </row>
    <row r="422" spans="1:5" x14ac:dyDescent="0.25">
      <c r="A422" s="14">
        <v>42200</v>
      </c>
      <c r="B422" s="9">
        <v>44.833948999999997</v>
      </c>
      <c r="C422" s="6">
        <f t="shared" si="18"/>
        <v>3.0688114623370869E-3</v>
      </c>
      <c r="D422" s="13">
        <f t="shared" si="20"/>
        <v>2.5451474157668809E-4</v>
      </c>
      <c r="E422" s="6">
        <f t="shared" si="19"/>
        <v>8.2391496061762304</v>
      </c>
    </row>
    <row r="423" spans="1:5" x14ac:dyDescent="0.25">
      <c r="A423" s="14">
        <v>42201</v>
      </c>
      <c r="B423" s="9">
        <v>45.715736999999997</v>
      </c>
      <c r="C423" s="6">
        <f t="shared" si="18"/>
        <v>1.9667863743164812E-2</v>
      </c>
      <c r="D423" s="13">
        <f t="shared" si="20"/>
        <v>2.5262139815354211E-4</v>
      </c>
      <c r="E423" s="6">
        <f t="shared" si="19"/>
        <v>6.752375178276508</v>
      </c>
    </row>
    <row r="424" spans="1:5" x14ac:dyDescent="0.25">
      <c r="A424" s="14">
        <v>42202</v>
      </c>
      <c r="B424" s="9">
        <v>45.676546000000002</v>
      </c>
      <c r="C424" s="6">
        <f t="shared" si="18"/>
        <v>-8.572759091687686E-4</v>
      </c>
      <c r="D424" s="13">
        <f t="shared" si="20"/>
        <v>2.5425406425700893E-4</v>
      </c>
      <c r="E424" s="6">
        <f t="shared" si="19"/>
        <v>8.274286035479177</v>
      </c>
    </row>
    <row r="425" spans="1:5" x14ac:dyDescent="0.25">
      <c r="A425" s="14">
        <v>42205</v>
      </c>
      <c r="B425" s="9">
        <v>45.970474000000003</v>
      </c>
      <c r="C425" s="6">
        <f t="shared" si="18"/>
        <v>6.434987444103174E-3</v>
      </c>
      <c r="D425" s="13">
        <f t="shared" si="20"/>
        <v>2.5228551878428467E-4</v>
      </c>
      <c r="E425" s="6">
        <f t="shared" si="19"/>
        <v>8.1208133881709781</v>
      </c>
    </row>
    <row r="426" spans="1:5" x14ac:dyDescent="0.25">
      <c r="A426" s="14">
        <v>42206</v>
      </c>
      <c r="B426" s="9">
        <v>46.323188999999999</v>
      </c>
      <c r="C426" s="6">
        <f t="shared" si="18"/>
        <v>7.6726422268344743E-3</v>
      </c>
      <c r="D426" s="13">
        <f t="shared" si="20"/>
        <v>2.5073130213846574E-4</v>
      </c>
      <c r="E426" s="6">
        <f t="shared" si="19"/>
        <v>8.0563377591547791</v>
      </c>
    </row>
    <row r="427" spans="1:5" x14ac:dyDescent="0.25">
      <c r="A427" s="14">
        <v>42207</v>
      </c>
      <c r="B427" s="9">
        <v>44.618403999999998</v>
      </c>
      <c r="C427" s="6">
        <f t="shared" si="18"/>
        <v>-3.6801978378474785E-2</v>
      </c>
      <c r="D427" s="13">
        <f t="shared" si="20"/>
        <v>2.4936874064193084E-4</v>
      </c>
      <c r="E427" s="6">
        <f t="shared" si="19"/>
        <v>2.8653212943791866</v>
      </c>
    </row>
    <row r="428" spans="1:5" x14ac:dyDescent="0.25">
      <c r="A428" s="14">
        <v>42208</v>
      </c>
      <c r="B428" s="9">
        <v>45.176867999999999</v>
      </c>
      <c r="C428" s="6">
        <f t="shared" si="18"/>
        <v>1.2516449490214862E-2</v>
      </c>
      <c r="D428" s="13">
        <f t="shared" si="20"/>
        <v>2.6000990601616325E-4</v>
      </c>
      <c r="E428" s="6">
        <f t="shared" si="19"/>
        <v>7.6522695227842323</v>
      </c>
    </row>
    <row r="429" spans="1:5" x14ac:dyDescent="0.25">
      <c r="A429" s="14">
        <v>42209</v>
      </c>
      <c r="B429" s="9">
        <v>45.010306999999997</v>
      </c>
      <c r="C429" s="6">
        <f t="shared" si="18"/>
        <v>-3.6868647025287702E-3</v>
      </c>
      <c r="D429" s="13">
        <f t="shared" si="20"/>
        <v>2.593709641698474E-4</v>
      </c>
      <c r="E429" s="6">
        <f t="shared" si="19"/>
        <v>8.2048437750052354</v>
      </c>
    </row>
    <row r="430" spans="1:5" x14ac:dyDescent="0.25">
      <c r="A430" s="14">
        <v>42212</v>
      </c>
      <c r="B430" s="9">
        <v>44.432246999999997</v>
      </c>
      <c r="C430" s="6">
        <f t="shared" si="18"/>
        <v>-1.2842836197495848E-2</v>
      </c>
      <c r="D430" s="13">
        <f t="shared" si="20"/>
        <v>2.5742176252478954E-4</v>
      </c>
      <c r="E430" s="6">
        <f t="shared" si="19"/>
        <v>7.624062404808079</v>
      </c>
    </row>
    <row r="431" spans="1:5" x14ac:dyDescent="0.25">
      <c r="A431" s="14">
        <v>42213</v>
      </c>
      <c r="B431" s="9">
        <v>44.422451000000002</v>
      </c>
      <c r="C431" s="6">
        <f t="shared" si="18"/>
        <v>-2.2047050647684699E-4</v>
      </c>
      <c r="D431" s="13">
        <f t="shared" si="20"/>
        <v>2.5690968492952888E-4</v>
      </c>
      <c r="E431" s="6">
        <f t="shared" si="19"/>
        <v>8.2665967556046986</v>
      </c>
    </row>
    <row r="432" spans="1:5" x14ac:dyDescent="0.25">
      <c r="A432" s="14">
        <v>42214</v>
      </c>
      <c r="B432" s="9">
        <v>45.353225999999999</v>
      </c>
      <c r="C432" s="6">
        <f t="shared" si="18"/>
        <v>2.0952806048455026E-2</v>
      </c>
      <c r="D432" s="13">
        <f t="shared" si="20"/>
        <v>2.5488313898890471E-4</v>
      </c>
      <c r="E432" s="6">
        <f t="shared" si="19"/>
        <v>6.5522686629797402</v>
      </c>
    </row>
    <row r="433" spans="1:5" x14ac:dyDescent="0.25">
      <c r="A433" s="14">
        <v>42215</v>
      </c>
      <c r="B433" s="9">
        <v>45.931286</v>
      </c>
      <c r="C433" s="6">
        <f t="shared" si="18"/>
        <v>1.2745730590366398E-2</v>
      </c>
      <c r="D433" s="13">
        <f t="shared" si="20"/>
        <v>2.5695436307078524E-4</v>
      </c>
      <c r="E433" s="6">
        <f t="shared" si="19"/>
        <v>7.6343844332707826</v>
      </c>
    </row>
    <row r="434" spans="1:5" x14ac:dyDescent="0.25">
      <c r="A434" s="14">
        <v>42216</v>
      </c>
      <c r="B434" s="9">
        <v>45.754928999999997</v>
      </c>
      <c r="C434" s="6">
        <f t="shared" si="18"/>
        <v>-3.8395833288883525E-3</v>
      </c>
      <c r="D434" s="13">
        <f t="shared" si="20"/>
        <v>2.5642840477160133E-4</v>
      </c>
      <c r="E434" s="6">
        <f t="shared" si="19"/>
        <v>8.2111697646228663</v>
      </c>
    </row>
    <row r="435" spans="1:5" x14ac:dyDescent="0.25">
      <c r="A435" s="14">
        <v>42219</v>
      </c>
      <c r="B435" s="9">
        <v>45.862703000000003</v>
      </c>
      <c r="C435" s="6">
        <f t="shared" si="18"/>
        <v>2.3554620749166992E-3</v>
      </c>
      <c r="D435" s="13">
        <f t="shared" si="20"/>
        <v>2.5454706649119801E-4</v>
      </c>
      <c r="E435" s="6">
        <f t="shared" si="19"/>
        <v>8.2542284337718765</v>
      </c>
    </row>
    <row r="436" spans="1:5" x14ac:dyDescent="0.25">
      <c r="A436" s="14">
        <v>42220</v>
      </c>
      <c r="B436" s="9">
        <v>46.577930000000002</v>
      </c>
      <c r="C436" s="6">
        <f t="shared" si="18"/>
        <v>1.5594959590584939E-2</v>
      </c>
      <c r="D436" s="13">
        <f t="shared" si="20"/>
        <v>2.5261732115535498E-4</v>
      </c>
      <c r="E436" s="6">
        <f t="shared" si="19"/>
        <v>7.3209028351265566</v>
      </c>
    </row>
    <row r="437" spans="1:5" x14ac:dyDescent="0.25">
      <c r="A437" s="14">
        <v>42221</v>
      </c>
      <c r="B437" s="9">
        <v>46.617120999999997</v>
      </c>
      <c r="C437" s="6">
        <f t="shared" si="18"/>
        <v>8.4140707841665161E-4</v>
      </c>
      <c r="D437" s="13">
        <f t="shared" si="20"/>
        <v>2.5292226071870426E-4</v>
      </c>
      <c r="E437" s="6">
        <f t="shared" si="19"/>
        <v>8.2796292421701416</v>
      </c>
    </row>
    <row r="438" spans="1:5" x14ac:dyDescent="0.25">
      <c r="A438" s="14">
        <v>42222</v>
      </c>
      <c r="B438" s="9">
        <v>45.676546000000002</v>
      </c>
      <c r="C438" s="6">
        <f t="shared" si="18"/>
        <v>-2.017659992344863E-2</v>
      </c>
      <c r="D438" s="13">
        <f t="shared" si="20"/>
        <v>2.5097937140359687E-4</v>
      </c>
      <c r="E438" s="6">
        <f t="shared" si="19"/>
        <v>6.6681133353415465</v>
      </c>
    </row>
    <row r="439" spans="1:5" x14ac:dyDescent="0.25">
      <c r="A439" s="14">
        <v>42223</v>
      </c>
      <c r="B439" s="9">
        <v>45.794119999999999</v>
      </c>
      <c r="C439" s="6">
        <f t="shared" si="18"/>
        <v>2.5740562782483076E-3</v>
      </c>
      <c r="D439" s="13">
        <f t="shared" si="20"/>
        <v>2.528313790039064E-4</v>
      </c>
      <c r="E439" s="6">
        <f t="shared" si="19"/>
        <v>8.25658151414987</v>
      </c>
    </row>
    <row r="440" spans="1:5" x14ac:dyDescent="0.25">
      <c r="A440" s="14">
        <v>42226</v>
      </c>
      <c r="B440" s="9">
        <v>46.37218</v>
      </c>
      <c r="C440" s="6">
        <f t="shared" si="18"/>
        <v>1.2623017976980466E-2</v>
      </c>
      <c r="D440" s="13">
        <f t="shared" si="20"/>
        <v>2.5094496832486768E-4</v>
      </c>
      <c r="E440" s="6">
        <f t="shared" si="19"/>
        <v>7.6553146380562733</v>
      </c>
    </row>
    <row r="441" spans="1:5" x14ac:dyDescent="0.25">
      <c r="A441" s="14">
        <v>42227</v>
      </c>
      <c r="B441" s="9">
        <v>45.470796999999997</v>
      </c>
      <c r="C441" s="6">
        <f t="shared" si="18"/>
        <v>-1.9438012187479706E-2</v>
      </c>
      <c r="D441" s="13">
        <f t="shared" si="20"/>
        <v>2.5050712012483745E-4</v>
      </c>
      <c r="E441" s="6">
        <f t="shared" si="19"/>
        <v>6.7837374712059084</v>
      </c>
    </row>
    <row r="442" spans="1:5" x14ac:dyDescent="0.25">
      <c r="A442" s="14">
        <v>42228</v>
      </c>
      <c r="B442" s="9">
        <v>45.794119999999999</v>
      </c>
      <c r="C442" s="6">
        <f t="shared" si="18"/>
        <v>7.1105637317067927E-3</v>
      </c>
      <c r="D442" s="13">
        <f t="shared" si="20"/>
        <v>2.5209781144629938E-4</v>
      </c>
      <c r="E442" s="6">
        <f t="shared" si="19"/>
        <v>8.0851358663709263</v>
      </c>
    </row>
    <row r="443" spans="1:5" x14ac:dyDescent="0.25">
      <c r="A443" s="14">
        <v>42229</v>
      </c>
      <c r="B443" s="9">
        <v>45.784320000000001</v>
      </c>
      <c r="C443" s="6">
        <f t="shared" si="18"/>
        <v>-2.1400127352591287E-4</v>
      </c>
      <c r="D443" s="13">
        <f t="shared" si="20"/>
        <v>2.5063184869189282E-4</v>
      </c>
      <c r="E443" s="6">
        <f t="shared" si="19"/>
        <v>8.2913427094616754</v>
      </c>
    </row>
    <row r="444" spans="1:5" x14ac:dyDescent="0.25">
      <c r="A444" s="14">
        <v>42230</v>
      </c>
      <c r="B444" s="9">
        <v>46.048856999999998</v>
      </c>
      <c r="C444" s="6">
        <f t="shared" si="18"/>
        <v>5.7778951396459995E-3</v>
      </c>
      <c r="D444" s="13">
        <f t="shared" si="20"/>
        <v>2.4872738912660693E-4</v>
      </c>
      <c r="E444" s="6">
        <f t="shared" si="19"/>
        <v>8.1649335581492704</v>
      </c>
    </row>
    <row r="445" spans="1:5" x14ac:dyDescent="0.25">
      <c r="A445" s="14">
        <v>42233</v>
      </c>
      <c r="B445" s="9">
        <v>46.362380999999999</v>
      </c>
      <c r="C445" s="6">
        <f t="shared" si="18"/>
        <v>6.8085077551436517E-3</v>
      </c>
      <c r="D445" s="13">
        <f t="shared" si="20"/>
        <v>2.4716819075483904E-4</v>
      </c>
      <c r="E445" s="6">
        <f t="shared" si="19"/>
        <v>8.1178940123785175</v>
      </c>
    </row>
    <row r="446" spans="1:5" x14ac:dyDescent="0.25">
      <c r="A446" s="14">
        <v>42234</v>
      </c>
      <c r="B446" s="9">
        <v>46.6188</v>
      </c>
      <c r="C446" s="6">
        <f t="shared" si="18"/>
        <v>5.5307556356952647E-3</v>
      </c>
      <c r="D446" s="13">
        <f t="shared" si="20"/>
        <v>2.4575924607153372E-4</v>
      </c>
      <c r="E446" s="6">
        <f t="shared" si="19"/>
        <v>8.1866897848750213</v>
      </c>
    </row>
    <row r="447" spans="1:5" x14ac:dyDescent="0.25">
      <c r="A447" s="14">
        <v>42235</v>
      </c>
      <c r="B447" s="9">
        <v>45.967892999999997</v>
      </c>
      <c r="C447" s="6">
        <f t="shared" si="18"/>
        <v>-1.396232850266424E-2</v>
      </c>
      <c r="D447" s="13">
        <f t="shared" si="20"/>
        <v>2.4423194363664888E-4</v>
      </c>
      <c r="E447" s="6">
        <f t="shared" si="19"/>
        <v>7.5191894120772194</v>
      </c>
    </row>
    <row r="448" spans="1:5" x14ac:dyDescent="0.25">
      <c r="A448" s="14">
        <v>42236</v>
      </c>
      <c r="B448" s="9">
        <v>45.030979000000002</v>
      </c>
      <c r="C448" s="6">
        <f t="shared" si="18"/>
        <v>-2.0381921790498306E-2</v>
      </c>
      <c r="D448" s="13">
        <f t="shared" si="20"/>
        <v>2.4425385542823659E-4</v>
      </c>
      <c r="E448" s="6">
        <f t="shared" si="19"/>
        <v>6.6165197653992669</v>
      </c>
    </row>
    <row r="449" spans="1:5" x14ac:dyDescent="0.25">
      <c r="A449" s="14">
        <v>42237</v>
      </c>
      <c r="B449" s="9">
        <v>42.476658999999998</v>
      </c>
      <c r="C449" s="6">
        <f t="shared" si="18"/>
        <v>-5.6723616868289806E-2</v>
      </c>
      <c r="D449" s="13">
        <f t="shared" si="20"/>
        <v>2.4631367270762372E-4</v>
      </c>
      <c r="E449" s="6">
        <f t="shared" si="19"/>
        <v>-4.7539864700871224</v>
      </c>
    </row>
    <row r="450" spans="1:5" x14ac:dyDescent="0.25">
      <c r="A450" s="14">
        <v>42240</v>
      </c>
      <c r="B450" s="9">
        <v>41.105809000000001</v>
      </c>
      <c r="C450" s="6">
        <f t="shared" si="18"/>
        <v>-3.2273018459384892E-2</v>
      </c>
      <c r="D450" s="13">
        <f t="shared" si="20"/>
        <v>2.7423964439666305E-4</v>
      </c>
      <c r="E450" s="6">
        <f t="shared" si="19"/>
        <v>4.4035609065142802</v>
      </c>
    </row>
    <row r="451" spans="1:5" x14ac:dyDescent="0.25">
      <c r="A451" s="14">
        <v>42241</v>
      </c>
      <c r="B451" s="9">
        <v>39.912478999999998</v>
      </c>
      <c r="C451" s="6">
        <f t="shared" si="18"/>
        <v>-2.9030690041886856E-2</v>
      </c>
      <c r="D451" s="13">
        <f t="shared" si="20"/>
        <v>2.8150480837493423E-4</v>
      </c>
      <c r="E451" s="6">
        <f t="shared" si="19"/>
        <v>5.1815188665963756</v>
      </c>
    </row>
    <row r="452" spans="1:5" x14ac:dyDescent="0.25">
      <c r="A452" s="14">
        <v>42242</v>
      </c>
      <c r="B452" s="9">
        <v>42.121617999999998</v>
      </c>
      <c r="C452" s="6">
        <f t="shared" ref="C452:C504" si="21">(B452-B451)/B451</f>
        <v>5.5349581267552954E-2</v>
      </c>
      <c r="D452" s="13">
        <f t="shared" si="20"/>
        <v>2.8679102944674631E-4</v>
      </c>
      <c r="E452" s="6">
        <f t="shared" si="19"/>
        <v>-2.525502589729042</v>
      </c>
    </row>
    <row r="453" spans="1:5" x14ac:dyDescent="0.25">
      <c r="A453" s="14">
        <v>42243</v>
      </c>
      <c r="B453" s="9">
        <v>43.295226999999997</v>
      </c>
      <c r="C453" s="6">
        <f t="shared" si="21"/>
        <v>2.7862391231030088E-2</v>
      </c>
      <c r="D453" s="13">
        <f t="shared" si="20"/>
        <v>3.1250597989321857E-4</v>
      </c>
      <c r="E453" s="6">
        <f t="shared" ref="E453:E504" si="22">-LN(D453)-C453*C453/D453</f>
        <v>5.586733384871307</v>
      </c>
    </row>
    <row r="454" spans="1:5" x14ac:dyDescent="0.25">
      <c r="A454" s="14">
        <v>42244</v>
      </c>
      <c r="B454" s="9">
        <v>43.324812999999999</v>
      </c>
      <c r="C454" s="6">
        <f t="shared" si="21"/>
        <v>6.8335477257116335E-4</v>
      </c>
      <c r="D454" s="13">
        <f t="shared" ref="D454:D517" si="23">$H$5+$H$7*D453+$H$6*C453*C453</f>
        <v>3.1657467967033701E-4</v>
      </c>
      <c r="E454" s="6">
        <f t="shared" si="22"/>
        <v>8.0564763070664913</v>
      </c>
    </row>
    <row r="455" spans="1:5" x14ac:dyDescent="0.25">
      <c r="A455" s="14">
        <v>42247</v>
      </c>
      <c r="B455" s="9">
        <v>42.920461000000003</v>
      </c>
      <c r="C455" s="6">
        <f t="shared" si="21"/>
        <v>-9.3330350900763456E-3</v>
      </c>
      <c r="D455" s="13">
        <f t="shared" si="23"/>
        <v>3.1339143716761314E-4</v>
      </c>
      <c r="E455" s="6">
        <f t="shared" si="22"/>
        <v>7.7901126752707803</v>
      </c>
    </row>
    <row r="456" spans="1:5" x14ac:dyDescent="0.25">
      <c r="A456" s="14">
        <v>42248</v>
      </c>
      <c r="B456" s="9">
        <v>41.243879999999997</v>
      </c>
      <c r="C456" s="6">
        <f t="shared" si="21"/>
        <v>-3.9062511467432878E-2</v>
      </c>
      <c r="D456" s="13">
        <f t="shared" si="23"/>
        <v>3.110710983788411E-4</v>
      </c>
      <c r="E456" s="6">
        <f t="shared" si="22"/>
        <v>3.1702445349718698</v>
      </c>
    </row>
    <row r="457" spans="1:5" x14ac:dyDescent="0.25">
      <c r="A457" s="14">
        <v>42249</v>
      </c>
      <c r="B457" s="9">
        <v>42.762664999999998</v>
      </c>
      <c r="C457" s="6">
        <f t="shared" si="21"/>
        <v>3.6824493718825707E-2</v>
      </c>
      <c r="D457" s="13">
        <f t="shared" si="23"/>
        <v>3.2209755699028455E-4</v>
      </c>
      <c r="E457" s="6">
        <f t="shared" si="22"/>
        <v>3.8306168971704446</v>
      </c>
    </row>
    <row r="458" spans="1:5" x14ac:dyDescent="0.25">
      <c r="A458" s="14">
        <v>42250</v>
      </c>
      <c r="B458" s="9">
        <v>42.900736000000002</v>
      </c>
      <c r="C458" s="6">
        <f t="shared" si="21"/>
        <v>3.2287744461203158E-3</v>
      </c>
      <c r="D458" s="13">
        <f t="shared" si="23"/>
        <v>3.3133937493549145E-4</v>
      </c>
      <c r="E458" s="6">
        <f t="shared" si="22"/>
        <v>7.9809042439503894</v>
      </c>
    </row>
    <row r="459" spans="1:5" x14ac:dyDescent="0.25">
      <c r="A459" s="14">
        <v>42251</v>
      </c>
      <c r="B459" s="9">
        <v>42.022996999999997</v>
      </c>
      <c r="C459" s="6">
        <f t="shared" si="21"/>
        <v>-2.0459765538754518E-2</v>
      </c>
      <c r="D459" s="13">
        <f t="shared" si="23"/>
        <v>3.279610024093623E-4</v>
      </c>
      <c r="E459" s="6">
        <f t="shared" si="22"/>
        <v>6.7462384689876114</v>
      </c>
    </row>
    <row r="460" spans="1:5" x14ac:dyDescent="0.25">
      <c r="A460" s="14">
        <v>42255</v>
      </c>
      <c r="B460" s="9">
        <v>43.285362999999997</v>
      </c>
      <c r="C460" s="6">
        <f t="shared" si="21"/>
        <v>3.0039885065789102E-2</v>
      </c>
      <c r="D460" s="13">
        <f t="shared" si="23"/>
        <v>3.2842199584933021E-4</v>
      </c>
      <c r="E460" s="6">
        <f t="shared" si="22"/>
        <v>5.2735429411002563</v>
      </c>
    </row>
    <row r="461" spans="1:5" x14ac:dyDescent="0.25">
      <c r="A461" s="14">
        <v>42256</v>
      </c>
      <c r="B461" s="9">
        <v>42.476658999999998</v>
      </c>
      <c r="C461" s="6">
        <f t="shared" si="21"/>
        <v>-1.8683082315839625E-2</v>
      </c>
      <c r="D461" s="13">
        <f t="shared" si="23"/>
        <v>3.3334675155080292E-4</v>
      </c>
      <c r="E461" s="6">
        <f t="shared" si="22"/>
        <v>6.9591967712227349</v>
      </c>
    </row>
    <row r="462" spans="1:5" x14ac:dyDescent="0.25">
      <c r="A462" s="14">
        <v>42257</v>
      </c>
      <c r="B462" s="9">
        <v>42.693629999999999</v>
      </c>
      <c r="C462" s="6">
        <f t="shared" si="21"/>
        <v>5.1080053165198543E-3</v>
      </c>
      <c r="D462" s="13">
        <f t="shared" si="23"/>
        <v>3.3306003710852154E-4</v>
      </c>
      <c r="E462" s="6">
        <f t="shared" si="22"/>
        <v>7.9288484081023176</v>
      </c>
    </row>
    <row r="463" spans="1:5" x14ac:dyDescent="0.25">
      <c r="A463" s="14">
        <v>42258</v>
      </c>
      <c r="B463" s="9">
        <v>42.881011000000001</v>
      </c>
      <c r="C463" s="6">
        <f t="shared" si="21"/>
        <v>4.3889685650998055E-3</v>
      </c>
      <c r="D463" s="13">
        <f t="shared" si="23"/>
        <v>3.2979303647373207E-4</v>
      </c>
      <c r="E463" s="6">
        <f t="shared" si="22"/>
        <v>7.9586357663902918</v>
      </c>
    </row>
    <row r="464" spans="1:5" x14ac:dyDescent="0.25">
      <c r="A464" s="14">
        <v>42261</v>
      </c>
      <c r="B464" s="9">
        <v>42.447074000000001</v>
      </c>
      <c r="C464" s="6">
        <f t="shared" si="21"/>
        <v>-1.0119560847107831E-2</v>
      </c>
      <c r="D464" s="13">
        <f t="shared" si="23"/>
        <v>3.2652645138363446E-4</v>
      </c>
      <c r="E464" s="6">
        <f t="shared" si="22"/>
        <v>7.7133787215160181</v>
      </c>
    </row>
    <row r="465" spans="1:5" x14ac:dyDescent="0.25">
      <c r="A465" s="14">
        <v>42262</v>
      </c>
      <c r="B465" s="9">
        <v>43.374122999999997</v>
      </c>
      <c r="C465" s="6">
        <f t="shared" si="21"/>
        <v>2.184011552833999E-2</v>
      </c>
      <c r="D465" s="13">
        <f t="shared" si="23"/>
        <v>3.2409206917992242E-4</v>
      </c>
      <c r="E465" s="6">
        <f t="shared" si="22"/>
        <v>6.5627077913593492</v>
      </c>
    </row>
    <row r="466" spans="1:5" x14ac:dyDescent="0.25">
      <c r="A466" s="14">
        <v>42263</v>
      </c>
      <c r="B466" s="9">
        <v>43.689714000000002</v>
      </c>
      <c r="C466" s="6">
        <f t="shared" si="21"/>
        <v>7.2760203128488582E-3</v>
      </c>
      <c r="D466" s="13">
        <f t="shared" si="23"/>
        <v>3.251681294974596E-4</v>
      </c>
      <c r="E466" s="6">
        <f t="shared" si="22"/>
        <v>7.8683586539981496</v>
      </c>
    </row>
    <row r="467" spans="1:5" x14ac:dyDescent="0.25">
      <c r="A467" s="14">
        <v>42264</v>
      </c>
      <c r="B467" s="9">
        <v>43.640403999999997</v>
      </c>
      <c r="C467" s="6">
        <f t="shared" si="21"/>
        <v>-1.1286409428087698E-3</v>
      </c>
      <c r="D467" s="13">
        <f t="shared" si="23"/>
        <v>3.2230285745847332E-4</v>
      </c>
      <c r="E467" s="6">
        <f t="shared" si="22"/>
        <v>8.0360666257047146</v>
      </c>
    </row>
    <row r="468" spans="1:5" x14ac:dyDescent="0.25">
      <c r="A468" s="14">
        <v>42265</v>
      </c>
      <c r="B468" s="9">
        <v>42.881011000000001</v>
      </c>
      <c r="C468" s="6">
        <f t="shared" si="21"/>
        <v>-1.7401145048977912E-2</v>
      </c>
      <c r="D468" s="13">
        <f t="shared" si="23"/>
        <v>3.1901565369073476E-4</v>
      </c>
      <c r="E468" s="6">
        <f t="shared" si="22"/>
        <v>7.101101134426024</v>
      </c>
    </row>
    <row r="469" spans="1:5" x14ac:dyDescent="0.25">
      <c r="A469" s="14">
        <v>42268</v>
      </c>
      <c r="B469" s="9">
        <v>43.502333</v>
      </c>
      <c r="C469" s="6">
        <f t="shared" si="21"/>
        <v>1.4489443823980718E-2</v>
      </c>
      <c r="D469" s="13">
        <f t="shared" si="23"/>
        <v>3.1858003950836289E-4</v>
      </c>
      <c r="E469" s="6">
        <f t="shared" si="22"/>
        <v>7.392637640843545</v>
      </c>
    </row>
    <row r="470" spans="1:5" x14ac:dyDescent="0.25">
      <c r="A470" s="14">
        <v>42269</v>
      </c>
      <c r="B470" s="9">
        <v>43.295226999999997</v>
      </c>
      <c r="C470" s="6">
        <f t="shared" si="21"/>
        <v>-4.7608021390485684E-3</v>
      </c>
      <c r="D470" s="13">
        <f t="shared" si="23"/>
        <v>3.1729443349201434E-4</v>
      </c>
      <c r="E470" s="6">
        <f t="shared" si="22"/>
        <v>7.9842475802016812</v>
      </c>
    </row>
    <row r="471" spans="1:5" x14ac:dyDescent="0.25">
      <c r="A471" s="14">
        <v>42270</v>
      </c>
      <c r="B471" s="9">
        <v>43.265638000000003</v>
      </c>
      <c r="C471" s="6">
        <f t="shared" si="21"/>
        <v>-6.8342406427374352E-4</v>
      </c>
      <c r="D471" s="13">
        <f t="shared" si="23"/>
        <v>3.1430241677195546E-4</v>
      </c>
      <c r="E471" s="6">
        <f t="shared" si="22"/>
        <v>8.0636688768942761</v>
      </c>
    </row>
    <row r="472" spans="1:5" x14ac:dyDescent="0.25">
      <c r="A472" s="14">
        <v>42271</v>
      </c>
      <c r="B472" s="9">
        <v>43.305087999999998</v>
      </c>
      <c r="C472" s="6">
        <f t="shared" si="21"/>
        <v>9.1180904347221451E-4</v>
      </c>
      <c r="D472" s="13">
        <f t="shared" si="23"/>
        <v>3.111633737151408E-4</v>
      </c>
      <c r="E472" s="6">
        <f t="shared" si="22"/>
        <v>8.0725205717237909</v>
      </c>
    </row>
    <row r="473" spans="1:5" x14ac:dyDescent="0.25">
      <c r="A473" s="14">
        <v>42272</v>
      </c>
      <c r="B473" s="9">
        <v>43.334673000000002</v>
      </c>
      <c r="C473" s="6">
        <f t="shared" si="21"/>
        <v>6.8317607390624437E-4</v>
      </c>
      <c r="D473" s="13">
        <f t="shared" si="23"/>
        <v>3.0808875752410847E-4</v>
      </c>
      <c r="E473" s="6">
        <f t="shared" si="22"/>
        <v>8.0836077236099939</v>
      </c>
    </row>
    <row r="474" spans="1:5" x14ac:dyDescent="0.25">
      <c r="A474" s="14">
        <v>42275</v>
      </c>
      <c r="B474" s="9">
        <v>42.693629999999999</v>
      </c>
      <c r="C474" s="6">
        <f t="shared" si="21"/>
        <v>-1.4792842673579268E-2</v>
      </c>
      <c r="D474" s="13">
        <f t="shared" si="23"/>
        <v>3.0507057536592635E-4</v>
      </c>
      <c r="E474" s="6">
        <f t="shared" si="22"/>
        <v>7.3776639039489691</v>
      </c>
    </row>
    <row r="475" spans="1:5" x14ac:dyDescent="0.25">
      <c r="A475" s="14">
        <v>42276</v>
      </c>
      <c r="B475" s="9">
        <v>42.841560999999999</v>
      </c>
      <c r="C475" s="6">
        <f t="shared" si="21"/>
        <v>3.4649431308605011E-3</v>
      </c>
      <c r="D475" s="13">
        <f t="shared" si="23"/>
        <v>3.0412988235047479E-4</v>
      </c>
      <c r="E475" s="6">
        <f t="shared" si="22"/>
        <v>8.058579704330473</v>
      </c>
    </row>
    <row r="476" spans="1:5" x14ac:dyDescent="0.25">
      <c r="A476" s="14">
        <v>42277</v>
      </c>
      <c r="B476" s="9">
        <v>43.650264</v>
      </c>
      <c r="C476" s="6">
        <f t="shared" si="21"/>
        <v>1.8876599757884669E-2</v>
      </c>
      <c r="D476" s="13">
        <f t="shared" si="23"/>
        <v>3.0129538620175757E-4</v>
      </c>
      <c r="E476" s="6">
        <f t="shared" si="22"/>
        <v>6.9247726445879261</v>
      </c>
    </row>
    <row r="477" spans="1:5" x14ac:dyDescent="0.25">
      <c r="A477" s="14">
        <v>42278</v>
      </c>
      <c r="B477" s="9">
        <v>43.995444999999997</v>
      </c>
      <c r="C477" s="6">
        <f t="shared" si="21"/>
        <v>7.9078788618551447E-3</v>
      </c>
      <c r="D477" s="13">
        <f t="shared" si="23"/>
        <v>3.0169931177746571E-4</v>
      </c>
      <c r="E477" s="6">
        <f t="shared" si="22"/>
        <v>7.8988052788149075</v>
      </c>
    </row>
    <row r="478" spans="1:5" x14ac:dyDescent="0.25">
      <c r="A478" s="14">
        <v>42279</v>
      </c>
      <c r="B478" s="9">
        <v>44.942219000000001</v>
      </c>
      <c r="C478" s="6">
        <f t="shared" si="21"/>
        <v>2.1519818699413201E-2</v>
      </c>
      <c r="D478" s="13">
        <f t="shared" si="23"/>
        <v>2.9937923835866674E-4</v>
      </c>
      <c r="E478" s="6">
        <f t="shared" si="22"/>
        <v>6.5669233051446048</v>
      </c>
    </row>
    <row r="479" spans="1:5" x14ac:dyDescent="0.25">
      <c r="A479" s="14">
        <v>42282</v>
      </c>
      <c r="B479" s="9">
        <v>45.987617999999998</v>
      </c>
      <c r="C479" s="6">
        <f t="shared" si="21"/>
        <v>2.3260956473911451E-2</v>
      </c>
      <c r="D479" s="13">
        <f t="shared" si="23"/>
        <v>3.0080759957699037E-4</v>
      </c>
      <c r="E479" s="6">
        <f t="shared" si="22"/>
        <v>6.3103082306362754</v>
      </c>
    </row>
    <row r="480" spans="1:5" x14ac:dyDescent="0.25">
      <c r="A480" s="14">
        <v>42283</v>
      </c>
      <c r="B480" s="9">
        <v>46.105963000000003</v>
      </c>
      <c r="C480" s="6">
        <f t="shared" si="21"/>
        <v>2.5734100861672165E-3</v>
      </c>
      <c r="D480" s="13">
        <f t="shared" si="23"/>
        <v>3.0292901587213961E-4</v>
      </c>
      <c r="E480" s="6">
        <f t="shared" si="22"/>
        <v>8.0801506935867486</v>
      </c>
    </row>
    <row r="481" spans="1:5" x14ac:dyDescent="0.25">
      <c r="A481" s="14">
        <v>42284</v>
      </c>
      <c r="B481" s="9">
        <v>46.155273999999999</v>
      </c>
      <c r="C481" s="6">
        <f t="shared" si="21"/>
        <v>1.0695145875164972E-3</v>
      </c>
      <c r="D481" s="13">
        <f t="shared" si="23"/>
        <v>3.0006810800610245E-4</v>
      </c>
      <c r="E481" s="6">
        <f t="shared" si="22"/>
        <v>8.1076890763051335</v>
      </c>
    </row>
    <row r="482" spans="1:5" x14ac:dyDescent="0.25">
      <c r="A482" s="14">
        <v>42285</v>
      </c>
      <c r="B482" s="9">
        <v>46.796320999999999</v>
      </c>
      <c r="C482" s="6">
        <f t="shared" si="21"/>
        <v>1.388892198971672E-2</v>
      </c>
      <c r="D482" s="13">
        <f t="shared" si="23"/>
        <v>2.9721219844808168E-4</v>
      </c>
      <c r="E482" s="6">
        <f t="shared" si="22"/>
        <v>7.4720257196430024</v>
      </c>
    </row>
    <row r="483" spans="1:5" x14ac:dyDescent="0.25">
      <c r="A483" s="14">
        <v>42286</v>
      </c>
      <c r="B483" s="9">
        <v>46.461005</v>
      </c>
      <c r="C483" s="6">
        <f t="shared" si="21"/>
        <v>-7.1654350776848216E-3</v>
      </c>
      <c r="D483" s="13">
        <f t="shared" si="23"/>
        <v>2.9618467166708838E-4</v>
      </c>
      <c r="E483" s="6">
        <f t="shared" si="22"/>
        <v>7.9511779239173297</v>
      </c>
    </row>
    <row r="484" spans="1:5" x14ac:dyDescent="0.25">
      <c r="A484" s="14">
        <v>42289</v>
      </c>
      <c r="B484" s="9">
        <v>46.352519000000001</v>
      </c>
      <c r="C484" s="6">
        <f t="shared" si="21"/>
        <v>-2.3349903860237029E-3</v>
      </c>
      <c r="D484" s="13">
        <f t="shared" si="23"/>
        <v>2.9386840228471918E-4</v>
      </c>
      <c r="E484" s="6">
        <f t="shared" si="22"/>
        <v>8.1138253672357941</v>
      </c>
    </row>
    <row r="485" spans="1:5" x14ac:dyDescent="0.25">
      <c r="A485" s="14">
        <v>42290</v>
      </c>
      <c r="B485" s="9">
        <v>46.244033999999999</v>
      </c>
      <c r="C485" s="6">
        <f t="shared" si="21"/>
        <v>-2.340433752909992E-3</v>
      </c>
      <c r="D485" s="13">
        <f t="shared" si="23"/>
        <v>2.9117291633552707E-4</v>
      </c>
      <c r="E485" s="6">
        <f t="shared" si="22"/>
        <v>8.1227809602765344</v>
      </c>
    </row>
    <row r="486" spans="1:5" x14ac:dyDescent="0.25">
      <c r="A486" s="14">
        <v>42291</v>
      </c>
      <c r="B486" s="9">
        <v>46.036928000000003</v>
      </c>
      <c r="C486" s="6">
        <f t="shared" si="21"/>
        <v>-4.4785452756996936E-3</v>
      </c>
      <c r="D486" s="13">
        <f t="shared" si="23"/>
        <v>2.8853009650355027E-4</v>
      </c>
      <c r="E486" s="6">
        <f t="shared" si="22"/>
        <v>8.0811954701402193</v>
      </c>
    </row>
    <row r="487" spans="1:5" x14ac:dyDescent="0.25">
      <c r="A487" s="14">
        <v>42292</v>
      </c>
      <c r="B487" s="9">
        <v>46.362380000000002</v>
      </c>
      <c r="C487" s="6">
        <f t="shared" si="21"/>
        <v>7.0693683123252381E-3</v>
      </c>
      <c r="D487" s="13">
        <f t="shared" si="23"/>
        <v>2.8607347473006128E-4</v>
      </c>
      <c r="E487" s="6">
        <f t="shared" si="22"/>
        <v>7.9845656077462728</v>
      </c>
    </row>
    <row r="488" spans="1:5" x14ac:dyDescent="0.25">
      <c r="A488" s="14">
        <v>42293</v>
      </c>
      <c r="B488" s="9">
        <v>46.855491999999998</v>
      </c>
      <c r="C488" s="6">
        <f t="shared" si="21"/>
        <v>1.063603723536187E-2</v>
      </c>
      <c r="D488" s="13">
        <f t="shared" si="23"/>
        <v>2.8394123908604096E-4</v>
      </c>
      <c r="E488" s="6">
        <f t="shared" si="22"/>
        <v>7.7683323336495977</v>
      </c>
    </row>
    <row r="489" spans="1:5" x14ac:dyDescent="0.25">
      <c r="A489" s="14">
        <v>42296</v>
      </c>
      <c r="B489" s="9">
        <v>46.963977</v>
      </c>
      <c r="C489" s="6">
        <f t="shared" si="21"/>
        <v>2.3153102308690245E-3</v>
      </c>
      <c r="D489" s="13">
        <f t="shared" si="23"/>
        <v>2.8243430234311417E-4</v>
      </c>
      <c r="E489" s="6">
        <f t="shared" si="22"/>
        <v>8.1530843857036199</v>
      </c>
    </row>
    <row r="490" spans="1:5" x14ac:dyDescent="0.25">
      <c r="A490" s="14">
        <v>42297</v>
      </c>
      <c r="B490" s="9">
        <v>47.111911999999997</v>
      </c>
      <c r="C490" s="6">
        <f t="shared" si="21"/>
        <v>3.1499674740066586E-3</v>
      </c>
      <c r="D490" s="13">
        <f t="shared" si="23"/>
        <v>2.7996037891826487E-4</v>
      </c>
      <c r="E490" s="6">
        <f t="shared" si="22"/>
        <v>8.1454206853527893</v>
      </c>
    </row>
    <row r="491" spans="1:5" x14ac:dyDescent="0.25">
      <c r="A491" s="14">
        <v>42298</v>
      </c>
      <c r="B491" s="9">
        <v>46.549765000000001</v>
      </c>
      <c r="C491" s="6">
        <f t="shared" si="21"/>
        <v>-1.1932162719271423E-2</v>
      </c>
      <c r="D491" s="13">
        <f t="shared" si="23"/>
        <v>2.7757674955550867E-4</v>
      </c>
      <c r="E491" s="6">
        <f t="shared" si="22"/>
        <v>7.6764864564457165</v>
      </c>
    </row>
    <row r="492" spans="1:5" x14ac:dyDescent="0.25">
      <c r="A492" s="14">
        <v>42299</v>
      </c>
      <c r="B492" s="9">
        <v>47.368329000000003</v>
      </c>
      <c r="C492" s="6">
        <f t="shared" si="21"/>
        <v>1.7584707463077463E-2</v>
      </c>
      <c r="D492" s="13">
        <f t="shared" si="23"/>
        <v>2.7646404219495193E-4</v>
      </c>
      <c r="E492" s="6">
        <f t="shared" si="22"/>
        <v>7.074940985388432</v>
      </c>
    </row>
    <row r="493" spans="1:5" x14ac:dyDescent="0.25">
      <c r="A493" s="14">
        <v>42300</v>
      </c>
      <c r="B493" s="9">
        <v>52.141652000000001</v>
      </c>
      <c r="C493" s="6">
        <f t="shared" si="21"/>
        <v>0.10077034805259855</v>
      </c>
      <c r="D493" s="13">
        <f t="shared" si="23"/>
        <v>2.7691548717524413E-4</v>
      </c>
      <c r="E493" s="6">
        <f t="shared" si="22"/>
        <v>-28.478823405765937</v>
      </c>
    </row>
    <row r="494" spans="1:5" x14ac:dyDescent="0.25">
      <c r="A494" s="14">
        <v>42303</v>
      </c>
      <c r="B494" s="9">
        <v>53.502642000000002</v>
      </c>
      <c r="C494" s="6">
        <f t="shared" si="21"/>
        <v>2.6101781355143888E-2</v>
      </c>
      <c r="D494" s="13">
        <f t="shared" si="23"/>
        <v>3.683805929807413E-4</v>
      </c>
      <c r="E494" s="6">
        <f t="shared" si="22"/>
        <v>6.0569398562644601</v>
      </c>
    </row>
    <row r="495" spans="1:5" x14ac:dyDescent="0.25">
      <c r="A495" s="14">
        <v>42304</v>
      </c>
      <c r="B495" s="9">
        <v>52.950355000000002</v>
      </c>
      <c r="C495" s="6">
        <f t="shared" si="21"/>
        <v>-1.0322611731958951E-2</v>
      </c>
      <c r="D495" s="13">
        <f t="shared" si="23"/>
        <v>3.7048407733045554E-4</v>
      </c>
      <c r="E495" s="6">
        <f t="shared" si="22"/>
        <v>7.6130863452505517</v>
      </c>
    </row>
    <row r="496" spans="1:5" x14ac:dyDescent="0.25">
      <c r="A496" s="14">
        <v>42305</v>
      </c>
      <c r="B496" s="9">
        <v>53.236361000000002</v>
      </c>
      <c r="C496" s="6">
        <f t="shared" si="21"/>
        <v>5.4013991029899693E-3</v>
      </c>
      <c r="D496" s="13">
        <f t="shared" si="23"/>
        <v>3.6723303488609164E-4</v>
      </c>
      <c r="E496" s="6">
        <f t="shared" si="22"/>
        <v>7.8300681661353533</v>
      </c>
    </row>
    <row r="497" spans="1:5" x14ac:dyDescent="0.25">
      <c r="A497" s="14">
        <v>42306</v>
      </c>
      <c r="B497" s="9">
        <v>52.624903000000003</v>
      </c>
      <c r="C497" s="6">
        <f t="shared" si="21"/>
        <v>-1.1485721197209534E-2</v>
      </c>
      <c r="D497" s="13">
        <f t="shared" si="23"/>
        <v>3.6332982986675769E-4</v>
      </c>
      <c r="E497" s="6">
        <f t="shared" si="22"/>
        <v>7.5571085135731977</v>
      </c>
    </row>
    <row r="498" spans="1:5" x14ac:dyDescent="0.25">
      <c r="A498" s="14">
        <v>42307</v>
      </c>
      <c r="B498" s="9">
        <v>51.914821000000003</v>
      </c>
      <c r="C498" s="6">
        <f t="shared" si="21"/>
        <v>-1.3493269526786584E-2</v>
      </c>
      <c r="D498" s="13">
        <f t="shared" si="23"/>
        <v>3.6045245445841766E-4</v>
      </c>
      <c r="E498" s="6">
        <f t="shared" si="22"/>
        <v>7.4230399893169627</v>
      </c>
    </row>
    <row r="499" spans="1:5" x14ac:dyDescent="0.25">
      <c r="A499" s="14">
        <v>42310</v>
      </c>
      <c r="B499" s="9">
        <v>52.506557999999998</v>
      </c>
      <c r="C499" s="6">
        <f t="shared" si="21"/>
        <v>1.1398228648423825E-2</v>
      </c>
      <c r="D499" s="13">
        <f t="shared" si="23"/>
        <v>3.5809465937275647E-4</v>
      </c>
      <c r="E499" s="6">
        <f t="shared" si="22"/>
        <v>7.5719051693231751</v>
      </c>
    </row>
    <row r="500" spans="1:5" x14ac:dyDescent="0.25">
      <c r="A500" s="14">
        <v>42311</v>
      </c>
      <c r="B500" s="9">
        <v>53.404021</v>
      </c>
      <c r="C500" s="6">
        <f t="shared" si="21"/>
        <v>1.7092398248615002E-2</v>
      </c>
      <c r="D500" s="13">
        <f t="shared" si="23"/>
        <v>3.5530060469252074E-4</v>
      </c>
      <c r="E500" s="6">
        <f t="shared" si="22"/>
        <v>7.1202846567786509</v>
      </c>
    </row>
    <row r="501" spans="1:5" x14ac:dyDescent="0.25">
      <c r="A501" s="14">
        <v>42312</v>
      </c>
      <c r="B501" s="9">
        <v>53.650576999999998</v>
      </c>
      <c r="C501" s="6">
        <f t="shared" si="21"/>
        <v>4.616805914296195E-3</v>
      </c>
      <c r="D501" s="13">
        <f t="shared" si="23"/>
        <v>3.5406074081521143E-4</v>
      </c>
      <c r="E501" s="6">
        <f t="shared" si="22"/>
        <v>7.8858408318858624</v>
      </c>
    </row>
    <row r="502" spans="1:5" x14ac:dyDescent="0.25">
      <c r="A502" s="14">
        <v>42313</v>
      </c>
      <c r="B502" s="9">
        <v>53.630851999999997</v>
      </c>
      <c r="C502" s="6">
        <f t="shared" si="21"/>
        <v>-3.676568101029203E-4</v>
      </c>
      <c r="D502" s="13">
        <f t="shared" si="23"/>
        <v>3.503410858762067E-4</v>
      </c>
      <c r="E502" s="6">
        <f t="shared" si="22"/>
        <v>7.9562175185833279</v>
      </c>
    </row>
    <row r="503" spans="1:5" x14ac:dyDescent="0.25">
      <c r="A503" s="14">
        <v>42314</v>
      </c>
      <c r="B503" s="9">
        <v>54.163409999999999</v>
      </c>
      <c r="C503" s="6">
        <f t="shared" si="21"/>
        <v>9.9300678646686742E-3</v>
      </c>
      <c r="D503" s="13">
        <f t="shared" si="23"/>
        <v>3.4649797378894187E-4</v>
      </c>
      <c r="E503" s="6">
        <f t="shared" si="22"/>
        <v>7.6830540071604787</v>
      </c>
    </row>
    <row r="504" spans="1:5" x14ac:dyDescent="0.25">
      <c r="A504" s="14">
        <v>42317</v>
      </c>
      <c r="B504" s="9">
        <v>53.413882000000001</v>
      </c>
      <c r="C504" s="6">
        <f t="shared" si="21"/>
        <v>-1.383827199949187E-2</v>
      </c>
      <c r="D504" s="13">
        <f t="shared" si="23"/>
        <v>3.4363999389416079E-4</v>
      </c>
      <c r="E504" s="6">
        <f t="shared" si="22"/>
        <v>7.4186532165422285</v>
      </c>
    </row>
    <row r="505" spans="1:5" x14ac:dyDescent="0.25">
      <c r="D505" s="13">
        <f t="shared" si="23"/>
        <v>3.4169640032710811E-4</v>
      </c>
    </row>
    <row r="506" spans="1:5" x14ac:dyDescent="0.25">
      <c r="D506" s="13">
        <f t="shared" si="23"/>
        <v>3.380201893246198E-4</v>
      </c>
    </row>
    <row r="507" spans="1:5" x14ac:dyDescent="0.25">
      <c r="D507" s="13">
        <f t="shared" si="23"/>
        <v>3.3441548557187656E-4</v>
      </c>
    </row>
    <row r="508" spans="1:5" x14ac:dyDescent="0.25">
      <c r="D508" s="13">
        <f t="shared" si="23"/>
        <v>3.3088089815666946E-4</v>
      </c>
    </row>
    <row r="509" spans="1:5" x14ac:dyDescent="0.25">
      <c r="D509" s="13">
        <f t="shared" si="23"/>
        <v>3.274150632219032E-4</v>
      </c>
    </row>
    <row r="510" spans="1:5" x14ac:dyDescent="0.25">
      <c r="D510" s="13">
        <f t="shared" si="23"/>
        <v>3.2401664343933789E-4</v>
      </c>
    </row>
    <row r="511" spans="1:5" x14ac:dyDescent="0.25">
      <c r="D511" s="13">
        <f t="shared" si="23"/>
        <v>3.2068432749356705E-4</v>
      </c>
    </row>
    <row r="512" spans="1:5" x14ac:dyDescent="0.25">
      <c r="D512" s="13">
        <f t="shared" si="23"/>
        <v>3.1741682957603303E-4</v>
      </c>
    </row>
    <row r="513" spans="4:4" x14ac:dyDescent="0.25">
      <c r="D513" s="13">
        <f t="shared" si="23"/>
        <v>3.142128888888845E-4</v>
      </c>
    </row>
    <row r="514" spans="4:4" x14ac:dyDescent="0.25">
      <c r="D514" s="13">
        <f t="shared" si="23"/>
        <v>3.1107126915848446E-4</v>
      </c>
    </row>
    <row r="515" spans="4:4" x14ac:dyDescent="0.25">
      <c r="D515" s="13">
        <f t="shared" si="23"/>
        <v>3.0799075815838136E-4</v>
      </c>
    </row>
    <row r="516" spans="4:4" x14ac:dyDescent="0.25">
      <c r="D516" s="13">
        <f t="shared" si="23"/>
        <v>3.0497016724155904E-4</v>
      </c>
    </row>
    <row r="517" spans="4:4" x14ac:dyDescent="0.25">
      <c r="D517" s="13">
        <f t="shared" si="23"/>
        <v>3.0200833088178496E-4</v>
      </c>
    </row>
    <row r="518" spans="4:4" x14ac:dyDescent="0.25">
      <c r="D518" s="13">
        <f t="shared" ref="D518:D581" si="24">$H$5+$H$7*D517+$H$6*C517*C517</f>
        <v>2.9910410622387975E-4</v>
      </c>
    </row>
    <row r="519" spans="4:4" x14ac:dyDescent="0.25">
      <c r="D519" s="13">
        <f t="shared" si="24"/>
        <v>2.9625637264273487E-4</v>
      </c>
    </row>
    <row r="520" spans="4:4" x14ac:dyDescent="0.25">
      <c r="D520" s="13">
        <f t="shared" si="24"/>
        <v>2.934640313109077E-4</v>
      </c>
    </row>
    <row r="521" spans="4:4" x14ac:dyDescent="0.25">
      <c r="D521" s="13">
        <f t="shared" si="24"/>
        <v>2.9072600477462774E-4</v>
      </c>
    </row>
    <row r="522" spans="4:4" x14ac:dyDescent="0.25">
      <c r="D522" s="13">
        <f t="shared" si="24"/>
        <v>2.8804123653804978E-4</v>
      </c>
    </row>
    <row r="523" spans="4:4" x14ac:dyDescent="0.25">
      <c r="D523" s="13">
        <f t="shared" si="24"/>
        <v>2.8540869065559425E-4</v>
      </c>
    </row>
    <row r="524" spans="4:4" x14ac:dyDescent="0.25">
      <c r="D524" s="13">
        <f t="shared" si="24"/>
        <v>2.8282735133221677E-4</v>
      </c>
    </row>
    <row r="525" spans="4:4" x14ac:dyDescent="0.25">
      <c r="D525" s="13">
        <f t="shared" si="24"/>
        <v>2.8029622253145309E-4</v>
      </c>
    </row>
    <row r="526" spans="4:4" x14ac:dyDescent="0.25">
      <c r="D526" s="13">
        <f t="shared" si="24"/>
        <v>2.7781432759108824E-4</v>
      </c>
    </row>
    <row r="527" spans="4:4" x14ac:dyDescent="0.25">
      <c r="D527" s="13">
        <f t="shared" si="24"/>
        <v>2.753807088463013E-4</v>
      </c>
    </row>
    <row r="528" spans="4:4" x14ac:dyDescent="0.25">
      <c r="D528" s="13">
        <f t="shared" si="24"/>
        <v>2.7299442726014044E-4</v>
      </c>
    </row>
    <row r="529" spans="4:4" x14ac:dyDescent="0.25">
      <c r="D529" s="13">
        <f t="shared" si="24"/>
        <v>2.7065456206118595E-4</v>
      </c>
    </row>
    <row r="530" spans="4:4" x14ac:dyDescent="0.25">
      <c r="D530" s="13">
        <f t="shared" si="24"/>
        <v>2.6836021038826089E-4</v>
      </c>
    </row>
    <row r="531" spans="4:4" x14ac:dyDescent="0.25">
      <c r="D531" s="13">
        <f t="shared" si="24"/>
        <v>2.6611048694205294E-4</v>
      </c>
    </row>
    <row r="532" spans="4:4" x14ac:dyDescent="0.25">
      <c r="D532" s="13">
        <f t="shared" si="24"/>
        <v>2.6390452364351237E-4</v>
      </c>
    </row>
    <row r="533" spans="4:4" x14ac:dyDescent="0.25">
      <c r="D533" s="13">
        <f t="shared" si="24"/>
        <v>2.6174146929889484E-4</v>
      </c>
    </row>
    <row r="534" spans="4:4" x14ac:dyDescent="0.25">
      <c r="D534" s="13">
        <f t="shared" si="24"/>
        <v>2.5962048927131954E-4</v>
      </c>
    </row>
    <row r="535" spans="4:4" x14ac:dyDescent="0.25">
      <c r="D535" s="13">
        <f t="shared" si="24"/>
        <v>2.575407651587158E-4</v>
      </c>
    </row>
    <row r="536" spans="4:4" x14ac:dyDescent="0.25">
      <c r="D536" s="13">
        <f t="shared" si="24"/>
        <v>2.5550149447803425E-4</v>
      </c>
    </row>
    <row r="537" spans="4:4" x14ac:dyDescent="0.25">
      <c r="D537" s="13">
        <f t="shared" si="24"/>
        <v>2.535018903556005E-4</v>
      </c>
    </row>
    <row r="538" spans="4:4" x14ac:dyDescent="0.25">
      <c r="D538" s="13">
        <f t="shared" si="24"/>
        <v>2.5154118122349165E-4</v>
      </c>
    </row>
    <row r="539" spans="4:4" x14ac:dyDescent="0.25">
      <c r="D539" s="13">
        <f t="shared" si="24"/>
        <v>2.4961861052181903E-4</v>
      </c>
    </row>
    <row r="540" spans="4:4" x14ac:dyDescent="0.25">
      <c r="D540" s="13">
        <f t="shared" si="24"/>
        <v>2.4773343640680152E-4</v>
      </c>
    </row>
    <row r="541" spans="4:4" x14ac:dyDescent="0.25">
      <c r="D541" s="13">
        <f t="shared" si="24"/>
        <v>2.4588493146451764E-4</v>
      </c>
    </row>
    <row r="542" spans="4:4" x14ac:dyDescent="0.25">
      <c r="D542" s="13">
        <f t="shared" si="24"/>
        <v>2.4407238243022528E-4</v>
      </c>
    </row>
    <row r="543" spans="4:4" x14ac:dyDescent="0.25">
      <c r="D543" s="13">
        <f t="shared" si="24"/>
        <v>2.4229508991314118E-4</v>
      </c>
    </row>
    <row r="544" spans="4:4" x14ac:dyDescent="0.25">
      <c r="D544" s="13">
        <f t="shared" si="24"/>
        <v>2.4055236812657368E-4</v>
      </c>
    </row>
    <row r="545" spans="4:4" x14ac:dyDescent="0.25">
      <c r="D545" s="13">
        <f t="shared" si="24"/>
        <v>2.388435446233049E-4</v>
      </c>
    </row>
    <row r="546" spans="4:4" x14ac:dyDescent="0.25">
      <c r="D546" s="13">
        <f t="shared" si="24"/>
        <v>2.3716796003612006E-4</v>
      </c>
    </row>
    <row r="547" spans="4:4" x14ac:dyDescent="0.25">
      <c r="D547" s="13">
        <f t="shared" si="24"/>
        <v>2.3552496782338372E-4</v>
      </c>
    </row>
    <row r="548" spans="4:4" x14ac:dyDescent="0.25">
      <c r="D548" s="13">
        <f t="shared" si="24"/>
        <v>2.3391393401956512E-4</v>
      </c>
    </row>
    <row r="549" spans="4:4" x14ac:dyDescent="0.25">
      <c r="D549" s="13">
        <f t="shared" si="24"/>
        <v>2.3233423699061594E-4</v>
      </c>
    </row>
    <row r="550" spans="4:4" x14ac:dyDescent="0.25">
      <c r="D550" s="13">
        <f t="shared" si="24"/>
        <v>2.3078526719410639E-4</v>
      </c>
    </row>
    <row r="551" spans="4:4" x14ac:dyDescent="0.25">
      <c r="D551" s="13">
        <f t="shared" si="24"/>
        <v>2.2926642694402703E-4</v>
      </c>
    </row>
    <row r="552" spans="4:4" x14ac:dyDescent="0.25">
      <c r="D552" s="13">
        <f t="shared" si="24"/>
        <v>2.2777713018016537E-4</v>
      </c>
    </row>
    <row r="553" spans="4:4" x14ac:dyDescent="0.25">
      <c r="D553" s="13">
        <f t="shared" si="24"/>
        <v>2.2631680224196847E-4</v>
      </c>
    </row>
    <row r="554" spans="4:4" x14ac:dyDescent="0.25">
      <c r="D554" s="13">
        <f t="shared" si="24"/>
        <v>2.248848796468043E-4</v>
      </c>
    </row>
    <row r="555" spans="4:4" x14ac:dyDescent="0.25">
      <c r="D555" s="13">
        <f t="shared" si="24"/>
        <v>2.2348080987253608E-4</v>
      </c>
    </row>
    <row r="556" spans="4:4" x14ac:dyDescent="0.25">
      <c r="D556" s="13">
        <f t="shared" si="24"/>
        <v>2.2210405114432593E-4</v>
      </c>
    </row>
    <row r="557" spans="4:4" x14ac:dyDescent="0.25">
      <c r="D557" s="13">
        <f t="shared" si="24"/>
        <v>2.2075407222558544E-4</v>
      </c>
    </row>
    <row r="558" spans="4:4" x14ac:dyDescent="0.25">
      <c r="D558" s="13">
        <f t="shared" si="24"/>
        <v>2.194303522129925E-4</v>
      </c>
    </row>
    <row r="559" spans="4:4" x14ac:dyDescent="0.25">
      <c r="D559" s="13">
        <f t="shared" si="24"/>
        <v>2.1813238033549544E-4</v>
      </c>
    </row>
    <row r="560" spans="4:4" x14ac:dyDescent="0.25">
      <c r="D560" s="13">
        <f t="shared" si="24"/>
        <v>2.1685965575722672E-4</v>
      </c>
    </row>
    <row r="561" spans="4:4" x14ac:dyDescent="0.25">
      <c r="D561" s="13">
        <f t="shared" si="24"/>
        <v>2.1561168738425018E-4</v>
      </c>
    </row>
    <row r="562" spans="4:4" x14ac:dyDescent="0.25">
      <c r="D562" s="13">
        <f t="shared" si="24"/>
        <v>2.1438799367506741E-4</v>
      </c>
    </row>
    <row r="563" spans="4:4" x14ac:dyDescent="0.25">
      <c r="D563" s="13">
        <f t="shared" si="24"/>
        <v>2.1318810245481E-4</v>
      </c>
    </row>
    <row r="564" spans="4:4" x14ac:dyDescent="0.25">
      <c r="D564" s="13">
        <f t="shared" si="24"/>
        <v>2.1201155073304596E-4</v>
      </c>
    </row>
    <row r="565" spans="4:4" x14ac:dyDescent="0.25">
      <c r="D565" s="13">
        <f t="shared" si="24"/>
        <v>2.1085788452513009E-4</v>
      </c>
    </row>
    <row r="566" spans="4:4" x14ac:dyDescent="0.25">
      <c r="D566" s="13">
        <f t="shared" si="24"/>
        <v>2.0972665867702929E-4</v>
      </c>
    </row>
    <row r="567" spans="4:4" x14ac:dyDescent="0.25">
      <c r="D567" s="13">
        <f t="shared" si="24"/>
        <v>2.0861743669355526E-4</v>
      </c>
    </row>
    <row r="568" spans="4:4" x14ac:dyDescent="0.25">
      <c r="D568" s="13">
        <f t="shared" si="24"/>
        <v>2.075297905699384E-4</v>
      </c>
    </row>
    <row r="569" spans="4:4" x14ac:dyDescent="0.25">
      <c r="D569" s="13">
        <f t="shared" si="24"/>
        <v>2.0646330062667762E-4</v>
      </c>
    </row>
    <row r="570" spans="4:4" x14ac:dyDescent="0.25">
      <c r="D570" s="13">
        <f t="shared" si="24"/>
        <v>2.0541755534760281E-4</v>
      </c>
    </row>
    <row r="571" spans="4:4" x14ac:dyDescent="0.25">
      <c r="D571" s="13">
        <f t="shared" si="24"/>
        <v>2.0439215122108697E-4</v>
      </c>
    </row>
    <row r="572" spans="4:4" x14ac:dyDescent="0.25">
      <c r="D572" s="13">
        <f t="shared" si="24"/>
        <v>2.0338669258434709E-4</v>
      </c>
    </row>
    <row r="573" spans="4:4" x14ac:dyDescent="0.25">
      <c r="D573" s="13">
        <f t="shared" si="24"/>
        <v>2.0240079147077359E-4</v>
      </c>
    </row>
    <row r="574" spans="4:4" x14ac:dyDescent="0.25">
      <c r="D574" s="13">
        <f t="shared" si="24"/>
        <v>2.0143406746022944E-4</v>
      </c>
    </row>
    <row r="575" spans="4:4" x14ac:dyDescent="0.25">
      <c r="D575" s="13">
        <f t="shared" si="24"/>
        <v>2.00486147532261E-4</v>
      </c>
    </row>
    <row r="576" spans="4:4" x14ac:dyDescent="0.25">
      <c r="D576" s="13">
        <f t="shared" si="24"/>
        <v>1.9955666592216435E-4</v>
      </c>
    </row>
    <row r="577" spans="4:4" x14ac:dyDescent="0.25">
      <c r="D577" s="13">
        <f t="shared" si="24"/>
        <v>1.9864526397985109E-4</v>
      </c>
    </row>
    <row r="578" spans="4:4" x14ac:dyDescent="0.25">
      <c r="D578" s="13">
        <f t="shared" si="24"/>
        <v>1.9775159003145956E-4</v>
      </c>
    </row>
    <row r="579" spans="4:4" x14ac:dyDescent="0.25">
      <c r="D579" s="13">
        <f t="shared" si="24"/>
        <v>1.9687529924365785E-4</v>
      </c>
    </row>
    <row r="580" spans="4:4" x14ac:dyDescent="0.25">
      <c r="D580" s="13">
        <f t="shared" si="24"/>
        <v>1.9601605349058626E-4</v>
      </c>
    </row>
    <row r="581" spans="4:4" x14ac:dyDescent="0.25">
      <c r="D581" s="13">
        <f t="shared" si="24"/>
        <v>1.9517352122338795E-4</v>
      </c>
    </row>
    <row r="582" spans="4:4" x14ac:dyDescent="0.25">
      <c r="D582" s="13">
        <f t="shared" ref="D582:D645" si="25">$H$5+$H$7*D581+$H$6*C581*C581</f>
        <v>1.9434737734227739E-4</v>
      </c>
    </row>
    <row r="583" spans="4:4" x14ac:dyDescent="0.25">
      <c r="D583" s="13">
        <f t="shared" si="25"/>
        <v>1.9353730307109727E-4</v>
      </c>
    </row>
    <row r="584" spans="4:4" x14ac:dyDescent="0.25">
      <c r="D584" s="13">
        <f t="shared" si="25"/>
        <v>1.9274298583431539E-4</v>
      </c>
    </row>
    <row r="585" spans="4:4" x14ac:dyDescent="0.25">
      <c r="D585" s="13">
        <f t="shared" si="25"/>
        <v>1.9196411913641415E-4</v>
      </c>
    </row>
    <row r="586" spans="4:4" x14ac:dyDescent="0.25">
      <c r="D586" s="13">
        <f t="shared" si="25"/>
        <v>1.9120040244362613E-4</v>
      </c>
    </row>
    <row r="587" spans="4:4" x14ac:dyDescent="0.25">
      <c r="D587" s="13">
        <f t="shared" si="25"/>
        <v>1.9045154106796998E-4</v>
      </c>
    </row>
    <row r="588" spans="4:4" x14ac:dyDescent="0.25">
      <c r="D588" s="13">
        <f t="shared" si="25"/>
        <v>1.8971724605354207E-4</v>
      </c>
    </row>
    <row r="589" spans="4:4" x14ac:dyDescent="0.25">
      <c r="D589" s="13">
        <f t="shared" si="25"/>
        <v>1.8899723406501986E-4</v>
      </c>
    </row>
    <row r="590" spans="4:4" x14ac:dyDescent="0.25">
      <c r="D590" s="13">
        <f t="shared" si="25"/>
        <v>1.8829122727833395E-4</v>
      </c>
    </row>
    <row r="591" spans="4:4" x14ac:dyDescent="0.25">
      <c r="D591" s="13">
        <f t="shared" si="25"/>
        <v>1.8759895327346689E-4</v>
      </c>
    </row>
    <row r="592" spans="4:4" x14ac:dyDescent="0.25">
      <c r="D592" s="13">
        <f t="shared" si="25"/>
        <v>1.8692014492933709E-4</v>
      </c>
    </row>
    <row r="593" spans="4:4" x14ac:dyDescent="0.25">
      <c r="D593" s="13">
        <f t="shared" si="25"/>
        <v>1.8625454032072735E-4</v>
      </c>
    </row>
    <row r="594" spans="4:4" x14ac:dyDescent="0.25">
      <c r="D594" s="13">
        <f t="shared" si="25"/>
        <v>1.856018826172183E-4</v>
      </c>
    </row>
    <row r="595" spans="4:4" x14ac:dyDescent="0.25">
      <c r="D595" s="13">
        <f t="shared" si="25"/>
        <v>1.8496191998408775E-4</v>
      </c>
    </row>
    <row r="596" spans="4:4" x14ac:dyDescent="0.25">
      <c r="D596" s="13">
        <f t="shared" si="25"/>
        <v>1.8433440548513771E-4</v>
      </c>
    </row>
    <row r="597" spans="4:4" x14ac:dyDescent="0.25">
      <c r="D597" s="13">
        <f t="shared" si="25"/>
        <v>1.837190969874114E-4</v>
      </c>
    </row>
    <row r="598" spans="4:4" x14ac:dyDescent="0.25">
      <c r="D598" s="13">
        <f t="shared" si="25"/>
        <v>1.8311575706776384E-4</v>
      </c>
    </row>
    <row r="599" spans="4:4" x14ac:dyDescent="0.25">
      <c r="D599" s="13">
        <f t="shared" si="25"/>
        <v>1.825241529212496E-4</v>
      </c>
    </row>
    <row r="600" spans="4:4" x14ac:dyDescent="0.25">
      <c r="D600" s="13">
        <f t="shared" si="25"/>
        <v>1.8194405627129266E-4</v>
      </c>
    </row>
    <row r="601" spans="4:4" x14ac:dyDescent="0.25">
      <c r="D601" s="13">
        <f t="shared" si="25"/>
        <v>1.813752432816035E-4</v>
      </c>
    </row>
    <row r="602" spans="4:4" x14ac:dyDescent="0.25">
      <c r="D602" s="13">
        <f t="shared" si="25"/>
        <v>1.8081749446980955E-4</v>
      </c>
    </row>
    <row r="603" spans="4:4" x14ac:dyDescent="0.25">
      <c r="D603" s="13">
        <f t="shared" si="25"/>
        <v>1.8027059462276572E-4</v>
      </c>
    </row>
    <row r="604" spans="4:4" x14ac:dyDescent="0.25">
      <c r="D604" s="13">
        <f t="shared" si="25"/>
        <v>1.7973433271351209E-4</v>
      </c>
    </row>
    <row r="605" spans="4:4" x14ac:dyDescent="0.25">
      <c r="D605" s="13">
        <f t="shared" si="25"/>
        <v>1.7920850181984702E-4</v>
      </c>
    </row>
    <row r="606" spans="4:4" x14ac:dyDescent="0.25">
      <c r="D606" s="13">
        <f t="shared" si="25"/>
        <v>1.7869289904448409E-4</v>
      </c>
    </row>
    <row r="607" spans="4:4" x14ac:dyDescent="0.25">
      <c r="D607" s="13">
        <f t="shared" si="25"/>
        <v>1.7818732543676199E-4</v>
      </c>
    </row>
    <row r="608" spans="4:4" x14ac:dyDescent="0.25">
      <c r="D608" s="13">
        <f t="shared" si="25"/>
        <v>1.7769158591587753E-4</v>
      </c>
    </row>
    <row r="609" spans="4:4" x14ac:dyDescent="0.25">
      <c r="D609" s="13">
        <f t="shared" si="25"/>
        <v>1.7720548919561153E-4</v>
      </c>
    </row>
    <row r="610" spans="4:4" x14ac:dyDescent="0.25">
      <c r="D610" s="13">
        <f t="shared" si="25"/>
        <v>1.7672884771051915E-4</v>
      </c>
    </row>
    <row r="611" spans="4:4" x14ac:dyDescent="0.25">
      <c r="D611" s="13">
        <f t="shared" si="25"/>
        <v>1.7626147754355576E-4</v>
      </c>
    </row>
    <row r="612" spans="4:4" x14ac:dyDescent="0.25">
      <c r="D612" s="13">
        <f t="shared" si="25"/>
        <v>1.7580319835511069E-4</v>
      </c>
    </row>
    <row r="613" spans="4:4" x14ac:dyDescent="0.25">
      <c r="D613" s="13">
        <f t="shared" si="25"/>
        <v>1.7535383331342133E-4</v>
      </c>
    </row>
    <row r="614" spans="4:4" x14ac:dyDescent="0.25">
      <c r="D614" s="13">
        <f t="shared" si="25"/>
        <v>1.7491320902634073E-4</v>
      </c>
    </row>
    <row r="615" spans="4:4" x14ac:dyDescent="0.25">
      <c r="D615" s="13">
        <f t="shared" si="25"/>
        <v>1.7448115547443249E-4</v>
      </c>
    </row>
    <row r="616" spans="4:4" x14ac:dyDescent="0.25">
      <c r="D616" s="13">
        <f t="shared" si="25"/>
        <v>1.7405750594536696E-4</v>
      </c>
    </row>
    <row r="617" spans="4:4" x14ac:dyDescent="0.25">
      <c r="D617" s="13">
        <f t="shared" si="25"/>
        <v>1.736420969695936E-4</v>
      </c>
    </row>
    <row r="618" spans="4:4" x14ac:dyDescent="0.25">
      <c r="D618" s="13">
        <f t="shared" si="25"/>
        <v>1.7323476825726456E-4</v>
      </c>
    </row>
    <row r="619" spans="4:4" x14ac:dyDescent="0.25">
      <c r="D619" s="13">
        <f t="shared" si="25"/>
        <v>1.7283536263638515E-4</v>
      </c>
    </row>
    <row r="620" spans="4:4" x14ac:dyDescent="0.25">
      <c r="D620" s="13">
        <f t="shared" si="25"/>
        <v>1.7244372599216744E-4</v>
      </c>
    </row>
    <row r="621" spans="4:4" x14ac:dyDescent="0.25">
      <c r="D621" s="13">
        <f t="shared" si="25"/>
        <v>1.7205970720756347E-4</v>
      </c>
    </row>
    <row r="622" spans="4:4" x14ac:dyDescent="0.25">
      <c r="D622" s="13">
        <f t="shared" si="25"/>
        <v>1.7168315810495513E-4</v>
      </c>
    </row>
    <row r="623" spans="4:4" x14ac:dyDescent="0.25">
      <c r="D623" s="13">
        <f t="shared" si="25"/>
        <v>1.7131393338897836E-4</v>
      </c>
    </row>
    <row r="624" spans="4:4" x14ac:dyDescent="0.25">
      <c r="D624" s="13">
        <f t="shared" si="25"/>
        <v>1.7095189059045942E-4</v>
      </c>
    </row>
    <row r="625" spans="4:4" x14ac:dyDescent="0.25">
      <c r="D625" s="13">
        <f t="shared" si="25"/>
        <v>1.7059689001144165E-4</v>
      </c>
    </row>
    <row r="626" spans="4:4" x14ac:dyDescent="0.25">
      <c r="D626" s="13">
        <f t="shared" si="25"/>
        <v>1.7024879467128157E-4</v>
      </c>
    </row>
    <row r="627" spans="4:4" x14ac:dyDescent="0.25">
      <c r="D627" s="13">
        <f t="shared" si="25"/>
        <v>1.6990747025379352E-4</v>
      </c>
    </row>
    <row r="628" spans="4:4" x14ac:dyDescent="0.25">
      <c r="D628" s="13">
        <f t="shared" si="25"/>
        <v>1.6957278505542236E-4</v>
      </c>
    </row>
    <row r="629" spans="4:4" x14ac:dyDescent="0.25">
      <c r="D629" s="13">
        <f t="shared" si="25"/>
        <v>1.6924460993442426E-4</v>
      </c>
    </row>
    <row r="630" spans="4:4" x14ac:dyDescent="0.25">
      <c r="D630" s="13">
        <f t="shared" si="25"/>
        <v>1.6892281826103608E-4</v>
      </c>
    </row>
    <row r="631" spans="4:4" x14ac:dyDescent="0.25">
      <c r="D631" s="13">
        <f t="shared" si="25"/>
        <v>1.6860728586861389E-4</v>
      </c>
    </row>
    <row r="632" spans="4:4" x14ac:dyDescent="0.25">
      <c r="D632" s="13">
        <f t="shared" si="25"/>
        <v>1.6829789100572206E-4</v>
      </c>
    </row>
    <row r="633" spans="4:4" x14ac:dyDescent="0.25">
      <c r="D633" s="13">
        <f t="shared" si="25"/>
        <v>1.6799451428915416E-4</v>
      </c>
    </row>
    <row r="634" spans="4:4" x14ac:dyDescent="0.25">
      <c r="D634" s="13">
        <f t="shared" si="25"/>
        <v>1.6769703865786775E-4</v>
      </c>
    </row>
    <row r="635" spans="4:4" x14ac:dyDescent="0.25">
      <c r="D635" s="13">
        <f t="shared" si="25"/>
        <v>1.6740534932781518E-4</v>
      </c>
    </row>
    <row r="636" spans="4:4" x14ac:dyDescent="0.25">
      <c r="D636" s="13">
        <f t="shared" si="25"/>
        <v>1.6711933374765288E-4</v>
      </c>
    </row>
    <row r="637" spans="4:4" x14ac:dyDescent="0.25">
      <c r="D637" s="13">
        <f t="shared" si="25"/>
        <v>1.6683888155531241E-4</v>
      </c>
    </row>
    <row r="638" spans="4:4" x14ac:dyDescent="0.25">
      <c r="D638" s="13">
        <f t="shared" si="25"/>
        <v>1.6656388453541597E-4</v>
      </c>
    </row>
    <row r="639" spans="4:4" x14ac:dyDescent="0.25">
      <c r="D639" s="13">
        <f t="shared" si="25"/>
        <v>1.6629423657752048E-4</v>
      </c>
    </row>
    <row r="640" spans="4:4" x14ac:dyDescent="0.25">
      <c r="D640" s="13">
        <f t="shared" si="25"/>
        <v>1.6602983363517371E-4</v>
      </c>
    </row>
    <row r="641" spans="4:4" x14ac:dyDescent="0.25">
      <c r="D641" s="13">
        <f t="shared" si="25"/>
        <v>1.6577057368576695E-4</v>
      </c>
    </row>
    <row r="642" spans="4:4" x14ac:dyDescent="0.25">
      <c r="D642" s="13">
        <f t="shared" si="25"/>
        <v>1.6551635669116843E-4</v>
      </c>
    </row>
    <row r="643" spans="4:4" x14ac:dyDescent="0.25">
      <c r="D643" s="13">
        <f t="shared" si="25"/>
        <v>1.6526708455912267E-4</v>
      </c>
    </row>
    <row r="644" spans="4:4" x14ac:dyDescent="0.25">
      <c r="D644" s="13">
        <f t="shared" si="25"/>
        <v>1.6502266110540051E-4</v>
      </c>
    </row>
    <row r="645" spans="4:4" x14ac:dyDescent="0.25">
      <c r="D645" s="13">
        <f t="shared" si="25"/>
        <v>1.6478299201668541E-4</v>
      </c>
    </row>
    <row r="646" spans="4:4" x14ac:dyDescent="0.25">
      <c r="D646" s="13">
        <f t="shared" ref="D646:D709" si="26">$H$5+$H$7*D645+$H$6*C645*C645</f>
        <v>1.6454798481418178E-4</v>
      </c>
    </row>
    <row r="647" spans="4:4" x14ac:dyDescent="0.25">
      <c r="D647" s="13">
        <f t="shared" si="26"/>
        <v>1.6431754881793097E-4</v>
      </c>
    </row>
    <row r="648" spans="4:4" x14ac:dyDescent="0.25">
      <c r="D648" s="13">
        <f t="shared" si="26"/>
        <v>1.6409159511182156E-4</v>
      </c>
    </row>
    <row r="649" spans="4:4" x14ac:dyDescent="0.25">
      <c r="D649" s="13">
        <f t="shared" si="26"/>
        <v>1.6387003650928012E-4</v>
      </c>
    </row>
    <row r="650" spans="4:4" x14ac:dyDescent="0.25">
      <c r="D650" s="13">
        <f t="shared" si="26"/>
        <v>1.6365278751962934E-4</v>
      </c>
    </row>
    <row r="651" spans="4:4" x14ac:dyDescent="0.25">
      <c r="D651" s="13">
        <f t="shared" si="26"/>
        <v>1.6343976431510061E-4</v>
      </c>
    </row>
    <row r="652" spans="4:4" x14ac:dyDescent="0.25">
      <c r="D652" s="13">
        <f t="shared" si="26"/>
        <v>1.6323088469848818E-4</v>
      </c>
    </row>
    <row r="653" spans="4:4" x14ac:dyDescent="0.25">
      <c r="D653" s="13">
        <f t="shared" si="26"/>
        <v>1.6302606807143259E-4</v>
      </c>
    </row>
    <row r="654" spans="4:4" x14ac:dyDescent="0.25">
      <c r="D654" s="13">
        <f t="shared" si="26"/>
        <v>1.6282523540332082E-4</v>
      </c>
    </row>
    <row r="655" spans="4:4" x14ac:dyDescent="0.25">
      <c r="D655" s="13">
        <f t="shared" si="26"/>
        <v>1.6262830920079165E-4</v>
      </c>
    </row>
    <row r="656" spans="4:4" x14ac:dyDescent="0.25">
      <c r="D656" s="13">
        <f t="shared" si="26"/>
        <v>1.6243521347783401E-4</v>
      </c>
    </row>
    <row r="657" spans="4:4" x14ac:dyDescent="0.25">
      <c r="D657" s="13">
        <f t="shared" si="26"/>
        <v>1.6224587372646693E-4</v>
      </c>
    </row>
    <row r="658" spans="4:4" x14ac:dyDescent="0.25">
      <c r="D658" s="13">
        <f t="shared" si="26"/>
        <v>1.6206021688798991E-4</v>
      </c>
    </row>
    <row r="659" spans="4:4" x14ac:dyDescent="0.25">
      <c r="D659" s="13">
        <f t="shared" si="26"/>
        <v>1.618781713247925E-4</v>
      </c>
    </row>
    <row r="660" spans="4:4" x14ac:dyDescent="0.25">
      <c r="D660" s="13">
        <f t="shared" si="26"/>
        <v>1.6169966679271209E-4</v>
      </c>
    </row>
    <row r="661" spans="4:4" x14ac:dyDescent="0.25">
      <c r="D661" s="13">
        <f t="shared" si="26"/>
        <v>1.6152463441392961E-4</v>
      </c>
    </row>
    <row r="662" spans="4:4" x14ac:dyDescent="0.25">
      <c r="D662" s="13">
        <f t="shared" si="26"/>
        <v>1.6135300665039216E-4</v>
      </c>
    </row>
    <row r="663" spans="4:4" x14ac:dyDescent="0.25">
      <c r="D663" s="13">
        <f t="shared" si="26"/>
        <v>1.6118471727775291E-4</v>
      </c>
    </row>
    <row r="664" spans="4:4" x14ac:dyDescent="0.25">
      <c r="D664" s="13">
        <f t="shared" si="26"/>
        <v>1.6101970135981757E-4</v>
      </c>
    </row>
    <row r="665" spans="4:4" x14ac:dyDescent="0.25">
      <c r="D665" s="13">
        <f t="shared" si="26"/>
        <v>1.6085789522348828E-4</v>
      </c>
    </row>
    <row r="666" spans="4:4" x14ac:dyDescent="0.25">
      <c r="D666" s="13">
        <f t="shared" si="26"/>
        <v>1.6069923643419456E-4</v>
      </c>
    </row>
    <row r="667" spans="4:4" x14ac:dyDescent="0.25">
      <c r="D667" s="13">
        <f t="shared" si="26"/>
        <v>1.605436637718023E-4</v>
      </c>
    </row>
    <row r="668" spans="4:4" x14ac:dyDescent="0.25">
      <c r="D668" s="13">
        <f t="shared" si="26"/>
        <v>1.6039111720699142E-4</v>
      </c>
    </row>
    <row r="669" spans="4:4" x14ac:dyDescent="0.25">
      <c r="D669" s="13">
        <f t="shared" si="26"/>
        <v>1.602415378780928E-4</v>
      </c>
    </row>
    <row r="670" spans="4:4" x14ac:dyDescent="0.25">
      <c r="D670" s="13">
        <f t="shared" si="26"/>
        <v>1.6009486806837603E-4</v>
      </c>
    </row>
    <row r="671" spans="4:4" x14ac:dyDescent="0.25">
      <c r="D671" s="13">
        <f t="shared" si="26"/>
        <v>1.5995105118377873E-4</v>
      </c>
    </row>
    <row r="672" spans="4:4" x14ac:dyDescent="0.25">
      <c r="D672" s="13">
        <f t="shared" si="26"/>
        <v>1.5981003173106919E-4</v>
      </c>
    </row>
    <row r="673" spans="4:4" x14ac:dyDescent="0.25">
      <c r="D673" s="13">
        <f t="shared" si="26"/>
        <v>1.596717552964337E-4</v>
      </c>
    </row>
    <row r="674" spans="4:4" x14ac:dyDescent="0.25">
      <c r="D674" s="13">
        <f t="shared" si="26"/>
        <v>1.5953616852448039E-4</v>
      </c>
    </row>
    <row r="675" spans="4:4" x14ac:dyDescent="0.25">
      <c r="D675" s="13">
        <f t="shared" si="26"/>
        <v>1.5940321909765163E-4</v>
      </c>
    </row>
    <row r="676" spans="4:4" x14ac:dyDescent="0.25">
      <c r="D676" s="13">
        <f t="shared" si="26"/>
        <v>1.5927285571603662E-4</v>
      </c>
    </row>
    <row r="677" spans="4:4" x14ac:dyDescent="0.25">
      <c r="D677" s="13">
        <f t="shared" si="26"/>
        <v>1.5914502807757685E-4</v>
      </c>
    </row>
    <row r="678" spans="4:4" x14ac:dyDescent="0.25">
      <c r="D678" s="13">
        <f t="shared" si="26"/>
        <v>1.5901968685865653E-4</v>
      </c>
    </row>
    <row r="679" spans="4:4" x14ac:dyDescent="0.25">
      <c r="D679" s="13">
        <f t="shared" si="26"/>
        <v>1.5889678369507051E-4</v>
      </c>
    </row>
    <row r="680" spans="4:4" x14ac:dyDescent="0.25">
      <c r="D680" s="13">
        <f t="shared" si="26"/>
        <v>1.5877627116336256E-4</v>
      </c>
    </row>
    <row r="681" spans="4:4" x14ac:dyDescent="0.25">
      <c r="D681" s="13">
        <f t="shared" si="26"/>
        <v>1.586581027625264E-4</v>
      </c>
    </row>
    <row r="682" spans="4:4" x14ac:dyDescent="0.25">
      <c r="D682" s="13">
        <f t="shared" si="26"/>
        <v>1.5854223289606296E-4</v>
      </c>
    </row>
    <row r="683" spans="4:4" x14ac:dyDescent="0.25">
      <c r="D683" s="13">
        <f t="shared" si="26"/>
        <v>1.584286168543864E-4</v>
      </c>
    </row>
    <row r="684" spans="4:4" x14ac:dyDescent="0.25">
      <c r="D684" s="13">
        <f t="shared" si="26"/>
        <v>1.5831721079757243E-4</v>
      </c>
    </row>
    <row r="685" spans="4:4" x14ac:dyDescent="0.25">
      <c r="D685" s="13">
        <f t="shared" si="26"/>
        <v>1.5820797173844229E-4</v>
      </c>
    </row>
    <row r="686" spans="4:4" x14ac:dyDescent="0.25">
      <c r="D686" s="13">
        <f t="shared" si="26"/>
        <v>1.5810085752597571E-4</v>
      </c>
    </row>
    <row r="687" spans="4:4" x14ac:dyDescent="0.25">
      <c r="D687" s="13">
        <f t="shared" si="26"/>
        <v>1.5799582682904644E-4</v>
      </c>
    </row>
    <row r="688" spans="4:4" x14ac:dyDescent="0.25">
      <c r="D688" s="13">
        <f t="shared" si="26"/>
        <v>1.5789283912047425E-4</v>
      </c>
    </row>
    <row r="689" spans="4:4" x14ac:dyDescent="0.25">
      <c r="D689" s="13">
        <f t="shared" si="26"/>
        <v>1.5779185466138705E-4</v>
      </c>
    </row>
    <row r="690" spans="4:4" x14ac:dyDescent="0.25">
      <c r="D690" s="13">
        <f t="shared" si="26"/>
        <v>1.5769283448588734E-4</v>
      </c>
    </row>
    <row r="691" spans="4:4" x14ac:dyDescent="0.25">
      <c r="D691" s="13">
        <f t="shared" si="26"/>
        <v>1.5759574038601672E-4</v>
      </c>
    </row>
    <row r="692" spans="4:4" x14ac:dyDescent="0.25">
      <c r="D692" s="13">
        <f t="shared" si="26"/>
        <v>1.5750053489701297E-4</v>
      </c>
    </row>
    <row r="693" spans="4:4" x14ac:dyDescent="0.25">
      <c r="D693" s="13">
        <f t="shared" si="26"/>
        <v>1.5740718128285391E-4</v>
      </c>
    </row>
    <row r="694" spans="4:4" x14ac:dyDescent="0.25">
      <c r="D694" s="13">
        <f t="shared" si="26"/>
        <v>1.5731564352208243E-4</v>
      </c>
    </row>
    <row r="695" spans="4:4" x14ac:dyDescent="0.25">
      <c r="D695" s="13">
        <f t="shared" si="26"/>
        <v>1.572258862939072E-4</v>
      </c>
    </row>
    <row r="696" spans="4:4" x14ac:dyDescent="0.25">
      <c r="D696" s="13">
        <f t="shared" si="26"/>
        <v>1.5713787496457379E-4</v>
      </c>
    </row>
    <row r="697" spans="4:4" x14ac:dyDescent="0.25">
      <c r="D697" s="13">
        <f t="shared" si="26"/>
        <v>1.5705157557400091E-4</v>
      </c>
    </row>
    <row r="698" spans="4:4" x14ac:dyDescent="0.25">
      <c r="D698" s="13">
        <f t="shared" si="26"/>
        <v>1.5696695482267652E-4</v>
      </c>
    </row>
    <row r="699" spans="4:4" x14ac:dyDescent="0.25">
      <c r="D699" s="13">
        <f t="shared" si="26"/>
        <v>1.5688398005880892E-4</v>
      </c>
    </row>
    <row r="700" spans="4:4" x14ac:dyDescent="0.25">
      <c r="D700" s="13">
        <f t="shared" si="26"/>
        <v>1.5680261926572764E-4</v>
      </c>
    </row>
    <row r="701" spans="4:4" x14ac:dyDescent="0.25">
      <c r="D701" s="13">
        <f t="shared" si="26"/>
        <v>1.5672284104952956E-4</v>
      </c>
    </row>
    <row r="702" spans="4:4" x14ac:dyDescent="0.25">
      <c r="D702" s="13">
        <f t="shared" si="26"/>
        <v>1.5664461462696521E-4</v>
      </c>
    </row>
    <row r="703" spans="4:4" x14ac:dyDescent="0.25">
      <c r="D703" s="13">
        <f t="shared" si="26"/>
        <v>1.5656790981356073E-4</v>
      </c>
    </row>
    <row r="704" spans="4:4" x14ac:dyDescent="0.25">
      <c r="D704" s="13">
        <f t="shared" si="26"/>
        <v>1.5649269701197086E-4</v>
      </c>
    </row>
    <row r="705" spans="4:4" x14ac:dyDescent="0.25">
      <c r="D705" s="13">
        <f t="shared" si="26"/>
        <v>1.5641894720055857E-4</v>
      </c>
    </row>
    <row r="706" spans="4:4" x14ac:dyDescent="0.25">
      <c r="D706" s="13">
        <f t="shared" si="26"/>
        <v>1.5634663192219667E-4</v>
      </c>
    </row>
    <row r="707" spans="4:4" x14ac:dyDescent="0.25">
      <c r="D707" s="13">
        <f t="shared" si="26"/>
        <v>1.5627572327328742E-4</v>
      </c>
    </row>
    <row r="708" spans="4:4" x14ac:dyDescent="0.25">
      <c r="D708" s="13">
        <f t="shared" si="26"/>
        <v>1.5620619389299556E-4</v>
      </c>
    </row>
    <row r="709" spans="4:4" x14ac:dyDescent="0.25">
      <c r="D709" s="13">
        <f t="shared" si="26"/>
        <v>1.5613801695269091E-4</v>
      </c>
    </row>
    <row r="710" spans="4:4" x14ac:dyDescent="0.25">
      <c r="D710" s="13">
        <f t="shared" ref="D710:D773" si="27">$H$5+$H$7*D709+$H$6*C709*C709</f>
        <v>1.560711661455962E-4</v>
      </c>
    </row>
    <row r="711" spans="4:4" x14ac:dyDescent="0.25">
      <c r="D711" s="13">
        <f t="shared" si="27"/>
        <v>1.5600561567663643E-4</v>
      </c>
    </row>
    <row r="712" spans="4:4" x14ac:dyDescent="0.25">
      <c r="D712" s="13">
        <f t="shared" si="27"/>
        <v>1.5594134025248546E-4</v>
      </c>
    </row>
    <row r="713" spans="4:4" x14ac:dyDescent="0.25">
      <c r="D713" s="13">
        <f t="shared" si="27"/>
        <v>1.5587831507180643E-4</v>
      </c>
    </row>
    <row r="714" spans="4:4" x14ac:dyDescent="0.25">
      <c r="D714" s="13">
        <f t="shared" si="27"/>
        <v>1.5581651581568178E-4</v>
      </c>
    </row>
    <row r="715" spans="4:4" x14ac:dyDescent="0.25">
      <c r="D715" s="13">
        <f t="shared" si="27"/>
        <v>1.5575591863822963E-4</v>
      </c>
    </row>
    <row r="716" spans="4:4" x14ac:dyDescent="0.25">
      <c r="D716" s="13">
        <f t="shared" si="27"/>
        <v>1.5569650015740262E-4</v>
      </c>
    </row>
    <row r="717" spans="4:4" x14ac:dyDescent="0.25">
      <c r="D717" s="13">
        <f t="shared" si="27"/>
        <v>1.5563823744596563E-4</v>
      </c>
    </row>
    <row r="718" spans="4:4" x14ac:dyDescent="0.25">
      <c r="D718" s="13">
        <f t="shared" si="27"/>
        <v>1.5558110802264913E-4</v>
      </c>
    </row>
    <row r="719" spans="4:4" x14ac:dyDescent="0.25">
      <c r="D719" s="13">
        <f t="shared" si="27"/>
        <v>1.5552508984347454E-4</v>
      </c>
    </row>
    <row r="720" spans="4:4" x14ac:dyDescent="0.25">
      <c r="D720" s="13">
        <f t="shared" si="27"/>
        <v>1.5547016129324829E-4</v>
      </c>
    </row>
    <row r="721" spans="4:4" x14ac:dyDescent="0.25">
      <c r="D721" s="13">
        <f t="shared" si="27"/>
        <v>1.5541630117722142E-4</v>
      </c>
    </row>
    <row r="722" spans="4:4" x14ac:dyDescent="0.25">
      <c r="D722" s="13">
        <f t="shared" si="27"/>
        <v>1.5536348871291134E-4</v>
      </c>
    </row>
    <row r="723" spans="4:4" x14ac:dyDescent="0.25">
      <c r="D723" s="13">
        <f t="shared" si="27"/>
        <v>1.553117035220827E-4</v>
      </c>
    </row>
    <row r="724" spans="4:4" x14ac:dyDescent="0.25">
      <c r="D724" s="13">
        <f t="shared" si="27"/>
        <v>1.5526092562288428E-4</v>
      </c>
    </row>
    <row r="725" spans="4:4" x14ac:dyDescent="0.25">
      <c r="D725" s="13">
        <f t="shared" si="27"/>
        <v>1.5521113542213869E-4</v>
      </c>
    </row>
    <row r="726" spans="4:4" x14ac:dyDescent="0.25">
      <c r="D726" s="13">
        <f t="shared" si="27"/>
        <v>1.5516231370778225E-4</v>
      </c>
    </row>
    <row r="727" spans="4:4" x14ac:dyDescent="0.25">
      <c r="D727" s="13">
        <f t="shared" si="27"/>
        <v>1.5511444164145177E-4</v>
      </c>
    </row>
    <row r="728" spans="4:4" x14ac:dyDescent="0.25">
      <c r="D728" s="13">
        <f t="shared" si="27"/>
        <v>1.5506750075121553E-4</v>
      </c>
    </row>
    <row r="729" spans="4:4" x14ac:dyDescent="0.25">
      <c r="D729" s="13">
        <f t="shared" si="27"/>
        <v>1.5502147292444576E-4</v>
      </c>
    </row>
    <row r="730" spans="4:4" x14ac:dyDescent="0.25">
      <c r="D730" s="13">
        <f t="shared" si="27"/>
        <v>1.5497634040082965E-4</v>
      </c>
    </row>
    <row r="731" spans="4:4" x14ac:dyDescent="0.25">
      <c r="D731" s="13">
        <f t="shared" si="27"/>
        <v>1.5493208576551637E-4</v>
      </c>
    </row>
    <row r="732" spans="4:4" x14ac:dyDescent="0.25">
      <c r="D732" s="13">
        <f t="shared" si="27"/>
        <v>1.5488869194239737E-4</v>
      </c>
    </row>
    <row r="733" spans="4:4" x14ac:dyDescent="0.25">
      <c r="D733" s="13">
        <f t="shared" si="27"/>
        <v>1.5484614218751742E-4</v>
      </c>
    </row>
    <row r="734" spans="4:4" x14ac:dyDescent="0.25">
      <c r="D734" s="13">
        <f t="shared" si="27"/>
        <v>1.5480442008261366E-4</v>
      </c>
    </row>
    <row r="735" spans="4:4" x14ac:dyDescent="0.25">
      <c r="D735" s="13">
        <f t="shared" si="27"/>
        <v>1.5476350952878064E-4</v>
      </c>
    </row>
    <row r="736" spans="4:4" x14ac:dyDescent="0.25">
      <c r="D736" s="13">
        <f t="shared" si="27"/>
        <v>1.547233947402582E-4</v>
      </c>
    </row>
    <row r="737" spans="4:4" x14ac:dyDescent="0.25">
      <c r="D737" s="13">
        <f t="shared" si="27"/>
        <v>1.5468406023834045E-4</v>
      </c>
    </row>
    <row r="738" spans="4:4" x14ac:dyDescent="0.25">
      <c r="D738" s="13">
        <f t="shared" si="27"/>
        <v>1.5464549084540322E-4</v>
      </c>
    </row>
    <row r="739" spans="4:4" x14ac:dyDescent="0.25">
      <c r="D739" s="13">
        <f t="shared" si="27"/>
        <v>1.546076716790475E-4</v>
      </c>
    </row>
    <row r="740" spans="4:4" x14ac:dyDescent="0.25">
      <c r="D740" s="13">
        <f t="shared" si="27"/>
        <v>1.5457058814635695E-4</v>
      </c>
    </row>
    <row r="741" spans="4:4" x14ac:dyDescent="0.25">
      <c r="D741" s="13">
        <f t="shared" si="27"/>
        <v>1.5453422593826713E-4</v>
      </c>
    </row>
    <row r="742" spans="4:4" x14ac:dyDescent="0.25">
      <c r="D742" s="13">
        <f t="shared" si="27"/>
        <v>1.5449857102404411E-4</v>
      </c>
    </row>
    <row r="743" spans="4:4" x14ac:dyDescent="0.25">
      <c r="D743" s="13">
        <f t="shared" si="27"/>
        <v>1.5446360964587065E-4</v>
      </c>
    </row>
    <row r="744" spans="4:4" x14ac:dyDescent="0.25">
      <c r="D744" s="13">
        <f t="shared" si="27"/>
        <v>1.5442932831353755E-4</v>
      </c>
    </row>
    <row r="745" spans="4:4" x14ac:dyDescent="0.25">
      <c r="D745" s="13">
        <f t="shared" si="27"/>
        <v>1.5439571379923829E-4</v>
      </c>
    </row>
    <row r="746" spans="4:4" x14ac:dyDescent="0.25">
      <c r="D746" s="13">
        <f t="shared" si="27"/>
        <v>1.5436275313246504E-4</v>
      </c>
    </row>
    <row r="747" spans="4:4" x14ac:dyDescent="0.25">
      <c r="D747" s="13">
        <f t="shared" si="27"/>
        <v>1.5433043359500378E-4</v>
      </c>
    </row>
    <row r="748" spans="4:4" x14ac:dyDescent="0.25">
      <c r="D748" s="13">
        <f t="shared" si="27"/>
        <v>1.5429874271602684E-4</v>
      </c>
    </row>
    <row r="749" spans="4:4" x14ac:dyDescent="0.25">
      <c r="D749" s="13">
        <f t="shared" si="27"/>
        <v>1.5426766826728095E-4</v>
      </c>
    </row>
    <row r="750" spans="4:4" x14ac:dyDescent="0.25">
      <c r="D750" s="13">
        <f t="shared" si="27"/>
        <v>1.5423719825836881E-4</v>
      </c>
    </row>
    <row r="751" spans="4:4" x14ac:dyDescent="0.25">
      <c r="D751" s="13">
        <f t="shared" si="27"/>
        <v>1.5420732093212247E-4</v>
      </c>
    </row>
    <row r="752" spans="4:4" x14ac:dyDescent="0.25">
      <c r="D752" s="13">
        <f t="shared" si="27"/>
        <v>1.5417802476006673E-4</v>
      </c>
    </row>
    <row r="753" spans="4:4" x14ac:dyDescent="0.25">
      <c r="D753" s="13">
        <f t="shared" si="27"/>
        <v>1.5414929843797072E-4</v>
      </c>
    </row>
    <row r="754" spans="4:4" x14ac:dyDescent="0.25">
      <c r="D754" s="13">
        <f t="shared" si="27"/>
        <v>1.5412113088148611E-4</v>
      </c>
    </row>
    <row r="755" spans="4:4" x14ac:dyDescent="0.25">
      <c r="D755" s="13">
        <f t="shared" si="27"/>
        <v>1.5409351122186999E-4</v>
      </c>
    </row>
    <row r="756" spans="4:4" x14ac:dyDescent="0.25">
      <c r="D756" s="13">
        <f t="shared" si="27"/>
        <v>1.5406642880179121E-4</v>
      </c>
    </row>
    <row r="757" spans="4:4" x14ac:dyDescent="0.25">
      <c r="D757" s="13">
        <f t="shared" si="27"/>
        <v>1.5403987317121797E-4</v>
      </c>
    </row>
    <row r="758" spans="4:4" x14ac:dyDescent="0.25">
      <c r="D758" s="13">
        <f t="shared" si="27"/>
        <v>1.5401383408338566E-4</v>
      </c>
    </row>
    <row r="759" spans="4:4" x14ac:dyDescent="0.25">
      <c r="D759" s="13">
        <f t="shared" si="27"/>
        <v>1.5398830149084306E-4</v>
      </c>
    </row>
    <row r="760" spans="4:4" x14ac:dyDescent="0.25">
      <c r="D760" s="13">
        <f t="shared" si="27"/>
        <v>1.539632655415754E-4</v>
      </c>
    </row>
    <row r="761" spans="4:4" x14ac:dyDescent="0.25">
      <c r="D761" s="13">
        <f t="shared" si="27"/>
        <v>1.5393871657520282E-4</v>
      </c>
    </row>
    <row r="762" spans="4:4" x14ac:dyDescent="0.25">
      <c r="D762" s="13">
        <f t="shared" si="27"/>
        <v>1.5391464511925284E-4</v>
      </c>
    </row>
    <row r="763" spans="4:4" x14ac:dyDescent="0.25">
      <c r="D763" s="13">
        <f t="shared" si="27"/>
        <v>1.5389104188550534E-4</v>
      </c>
    </row>
    <row r="764" spans="4:4" x14ac:dyDescent="0.25">
      <c r="D764" s="13">
        <f t="shared" si="27"/>
        <v>1.5386789776640855E-4</v>
      </c>
    </row>
    <row r="765" spans="4:4" x14ac:dyDescent="0.25">
      <c r="D765" s="13">
        <f t="shared" si="27"/>
        <v>1.5384520383156486E-4</v>
      </c>
    </row>
    <row r="766" spans="4:4" x14ac:dyDescent="0.25">
      <c r="D766" s="13">
        <f t="shared" si="27"/>
        <v>1.5382295132428488E-4</v>
      </c>
    </row>
    <row r="767" spans="4:4" x14ac:dyDescent="0.25">
      <c r="D767" s="13">
        <f t="shared" si="27"/>
        <v>1.5380113165820865E-4</v>
      </c>
    </row>
    <row r="768" spans="4:4" x14ac:dyDescent="0.25">
      <c r="D768" s="13">
        <f t="shared" si="27"/>
        <v>1.5377973641399244E-4</v>
      </c>
    </row>
    <row r="769" spans="4:4" x14ac:dyDescent="0.25">
      <c r="D769" s="13">
        <f t="shared" si="27"/>
        <v>1.5375875733606006E-4</v>
      </c>
    </row>
    <row r="770" spans="4:4" x14ac:dyDescent="0.25">
      <c r="D770" s="13">
        <f t="shared" si="27"/>
        <v>1.5373818632941741E-4</v>
      </c>
    </row>
    <row r="771" spans="4:4" x14ac:dyDescent="0.25">
      <c r="D771" s="13">
        <f t="shared" si="27"/>
        <v>1.5371801545652894E-4</v>
      </c>
    </row>
    <row r="772" spans="4:4" x14ac:dyDescent="0.25">
      <c r="D772" s="13">
        <f t="shared" si="27"/>
        <v>1.5369823693425479E-4</v>
      </c>
    </row>
    <row r="773" spans="4:4" x14ac:dyDescent="0.25">
      <c r="D773" s="13">
        <f t="shared" si="27"/>
        <v>1.5367884313084767E-4</v>
      </c>
    </row>
    <row r="774" spans="4:4" x14ac:dyDescent="0.25">
      <c r="D774" s="13">
        <f t="shared" ref="D774:D837" si="28">$H$5+$H$7*D773+$H$6*C773*C773</f>
        <v>1.5365982656300803E-4</v>
      </c>
    </row>
    <row r="775" spans="4:4" x14ac:dyDescent="0.25">
      <c r="D775" s="13">
        <f t="shared" si="28"/>
        <v>1.5364117989299659E-4</v>
      </c>
    </row>
    <row r="776" spans="4:4" x14ac:dyDescent="0.25">
      <c r="D776" s="13">
        <f t="shared" si="28"/>
        <v>1.5362289592580296E-4</v>
      </c>
    </row>
    <row r="777" spans="4:4" x14ac:dyDescent="0.25">
      <c r="D777" s="13">
        <f t="shared" si="28"/>
        <v>1.5360496760636935E-4</v>
      </c>
    </row>
    <row r="778" spans="4:4" x14ac:dyDescent="0.25">
      <c r="D778" s="13">
        <f t="shared" si="28"/>
        <v>1.5358738801686837E-4</v>
      </c>
    </row>
    <row r="779" spans="4:4" x14ac:dyDescent="0.25">
      <c r="D779" s="13">
        <f t="shared" si="28"/>
        <v>1.5357015037403368E-4</v>
      </c>
    </row>
    <row r="780" spans="4:4" x14ac:dyDescent="0.25">
      <c r="D780" s="13">
        <f t="shared" si="28"/>
        <v>1.5355324802654259E-4</v>
      </c>
    </row>
    <row r="781" spans="4:4" x14ac:dyDescent="0.25">
      <c r="D781" s="13">
        <f t="shared" si="28"/>
        <v>1.5353667445244958E-4</v>
      </c>
    </row>
    <row r="782" spans="4:4" x14ac:dyDescent="0.25">
      <c r="D782" s="13">
        <f t="shared" si="28"/>
        <v>1.5352042325666974E-4</v>
      </c>
    </row>
    <row r="783" spans="4:4" x14ac:dyDescent="0.25">
      <c r="D783" s="13">
        <f t="shared" si="28"/>
        <v>1.5350448816851115E-4</v>
      </c>
    </row>
    <row r="784" spans="4:4" x14ac:dyDescent="0.25">
      <c r="D784" s="13">
        <f t="shared" si="28"/>
        <v>1.5348886303925534E-4</v>
      </c>
    </row>
    <row r="785" spans="4:4" x14ac:dyDescent="0.25">
      <c r="D785" s="13">
        <f t="shared" si="28"/>
        <v>1.5347354183978463E-4</v>
      </c>
    </row>
    <row r="786" spans="4:4" x14ac:dyDescent="0.25">
      <c r="D786" s="13">
        <f t="shared" si="28"/>
        <v>1.5345851865825581E-4</v>
      </c>
    </row>
    <row r="787" spans="4:4" x14ac:dyDescent="0.25">
      <c r="D787" s="13">
        <f t="shared" si="28"/>
        <v>1.5344378769781899E-4</v>
      </c>
    </row>
    <row r="788" spans="4:4" x14ac:dyDescent="0.25">
      <c r="D788" s="13">
        <f t="shared" si="28"/>
        <v>1.534293432743808E-4</v>
      </c>
    </row>
    <row r="789" spans="4:4" x14ac:dyDescent="0.25">
      <c r="D789" s="13">
        <f t="shared" si="28"/>
        <v>1.5341517981441112E-4</v>
      </c>
    </row>
    <row r="790" spans="4:4" x14ac:dyDescent="0.25">
      <c r="D790" s="13">
        <f t="shared" si="28"/>
        <v>1.5340129185279248E-4</v>
      </c>
    </row>
    <row r="791" spans="4:4" x14ac:dyDescent="0.25">
      <c r="D791" s="13">
        <f t="shared" si="28"/>
        <v>1.5338767403071132E-4</v>
      </c>
    </row>
    <row r="792" spans="4:4" x14ac:dyDescent="0.25">
      <c r="D792" s="13">
        <f t="shared" si="28"/>
        <v>1.5337432109359023E-4</v>
      </c>
    </row>
    <row r="793" spans="4:4" x14ac:dyDescent="0.25">
      <c r="D793" s="13">
        <f t="shared" si="28"/>
        <v>1.5336122788906035E-4</v>
      </c>
    </row>
    <row r="794" spans="4:4" x14ac:dyDescent="0.25">
      <c r="D794" s="13">
        <f t="shared" si="28"/>
        <v>1.5334838936497335E-4</v>
      </c>
    </row>
    <row r="795" spans="4:4" x14ac:dyDescent="0.25">
      <c r="D795" s="13">
        <f t="shared" si="28"/>
        <v>1.5333580056745201E-4</v>
      </c>
    </row>
    <row r="796" spans="4:4" x14ac:dyDescent="0.25">
      <c r="D796" s="13">
        <f t="shared" si="28"/>
        <v>1.5332345663897866E-4</v>
      </c>
    </row>
    <row r="797" spans="4:4" x14ac:dyDescent="0.25">
      <c r="D797" s="13">
        <f t="shared" si="28"/>
        <v>1.5331135281652087E-4</v>
      </c>
    </row>
    <row r="798" spans="4:4" x14ac:dyDescent="0.25">
      <c r="D798" s="13">
        <f t="shared" si="28"/>
        <v>1.5329948442969362E-4</v>
      </c>
    </row>
    <row r="799" spans="4:4" x14ac:dyDescent="0.25">
      <c r="D799" s="13">
        <f t="shared" si="28"/>
        <v>1.5328784689895716E-4</v>
      </c>
    </row>
    <row r="800" spans="4:4" x14ac:dyDescent="0.25">
      <c r="D800" s="13">
        <f t="shared" si="28"/>
        <v>1.5327643573384992E-4</v>
      </c>
    </row>
    <row r="801" spans="4:4" x14ac:dyDescent="0.25">
      <c r="D801" s="13">
        <f t="shared" si="28"/>
        <v>1.5326524653125589E-4</v>
      </c>
    </row>
    <row r="802" spans="4:4" x14ac:dyDescent="0.25">
      <c r="D802" s="13">
        <f t="shared" si="28"/>
        <v>1.5325427497370558E-4</v>
      </c>
    </row>
    <row r="803" spans="4:4" x14ac:dyDescent="0.25">
      <c r="D803" s="13">
        <f t="shared" si="28"/>
        <v>1.5324351682771009E-4</v>
      </c>
    </row>
    <row r="804" spans="4:4" x14ac:dyDescent="0.25">
      <c r="D804" s="13">
        <f t="shared" si="28"/>
        <v>1.5323296794212755E-4</v>
      </c>
    </row>
    <row r="805" spans="4:4" x14ac:dyDescent="0.25">
      <c r="D805" s="13">
        <f t="shared" si="28"/>
        <v>1.532226242465614E-4</v>
      </c>
    </row>
    <row r="806" spans="4:4" x14ac:dyDescent="0.25">
      <c r="D806" s="13">
        <f t="shared" si="28"/>
        <v>1.5321248174978978E-4</v>
      </c>
    </row>
    <row r="807" spans="4:4" x14ac:dyDescent="0.25">
      <c r="D807" s="13">
        <f t="shared" si="28"/>
        <v>1.5320253653822546E-4</v>
      </c>
    </row>
    <row r="808" spans="4:4" x14ac:dyDescent="0.25">
      <c r="D808" s="13">
        <f t="shared" si="28"/>
        <v>1.5319278477440572E-4</v>
      </c>
    </row>
    <row r="809" spans="4:4" x14ac:dyDescent="0.25">
      <c r="D809" s="13">
        <f t="shared" si="28"/>
        <v>1.531832226955117E-4</v>
      </c>
    </row>
    <row r="810" spans="4:4" x14ac:dyDescent="0.25">
      <c r="D810" s="13">
        <f t="shared" si="28"/>
        <v>1.5317384661191641E-4</v>
      </c>
    </row>
    <row r="811" spans="4:4" x14ac:dyDescent="0.25">
      <c r="D811" s="13">
        <f t="shared" si="28"/>
        <v>1.5316465290576104E-4</v>
      </c>
    </row>
    <row r="812" spans="4:4" x14ac:dyDescent="0.25">
      <c r="D812" s="13">
        <f t="shared" si="28"/>
        <v>1.5315563802955904E-4</v>
      </c>
    </row>
    <row r="813" spans="4:4" x14ac:dyDescent="0.25">
      <c r="D813" s="13">
        <f t="shared" si="28"/>
        <v>1.5314679850482723E-4</v>
      </c>
    </row>
    <row r="814" spans="4:4" x14ac:dyDescent="0.25">
      <c r="D814" s="13">
        <f t="shared" si="28"/>
        <v>1.531381309207436E-4</v>
      </c>
    </row>
    <row r="815" spans="4:4" x14ac:dyDescent="0.25">
      <c r="D815" s="13">
        <f t="shared" si="28"/>
        <v>1.5312963193283124E-4</v>
      </c>
    </row>
    <row r="816" spans="4:4" x14ac:dyDescent="0.25">
      <c r="D816" s="13">
        <f t="shared" si="28"/>
        <v>1.5312129826166776E-4</v>
      </c>
    </row>
    <row r="817" spans="4:4" x14ac:dyDescent="0.25">
      <c r="D817" s="13">
        <f t="shared" si="28"/>
        <v>1.5311312669162003E-4</v>
      </c>
    </row>
    <row r="818" spans="4:4" x14ac:dyDescent="0.25">
      <c r="D818" s="13">
        <f t="shared" si="28"/>
        <v>1.5310511406960324E-4</v>
      </c>
    </row>
    <row r="819" spans="4:4" x14ac:dyDescent="0.25">
      <c r="D819" s="13">
        <f t="shared" si="28"/>
        <v>1.5309725730386437E-4</v>
      </c>
    </row>
    <row r="820" spans="4:4" x14ac:dyDescent="0.25">
      <c r="D820" s="13">
        <f t="shared" si="28"/>
        <v>1.5308955336278913E-4</v>
      </c>
    </row>
    <row r="821" spans="4:4" x14ac:dyDescent="0.25">
      <c r="D821" s="13">
        <f t="shared" si="28"/>
        <v>1.5308199927373221E-4</v>
      </c>
    </row>
    <row r="822" spans="4:4" x14ac:dyDescent="0.25">
      <c r="D822" s="13">
        <f t="shared" si="28"/>
        <v>1.5307459212187026E-4</v>
      </c>
    </row>
    <row r="823" spans="4:4" x14ac:dyDescent="0.25">
      <c r="D823" s="13">
        <f t="shared" si="28"/>
        <v>1.5306732904907713E-4</v>
      </c>
    </row>
    <row r="824" spans="4:4" x14ac:dyDescent="0.25">
      <c r="D824" s="13">
        <f t="shared" si="28"/>
        <v>1.5306020725282113E-4</v>
      </c>
    </row>
    <row r="825" spans="4:4" x14ac:dyDescent="0.25">
      <c r="D825" s="13">
        <f t="shared" si="28"/>
        <v>1.5305322398508352E-4</v>
      </c>
    </row>
    <row r="826" spans="4:4" x14ac:dyDescent="0.25">
      <c r="D826" s="13">
        <f t="shared" si="28"/>
        <v>1.5304637655129828E-4</v>
      </c>
    </row>
    <row r="827" spans="4:4" x14ac:dyDescent="0.25">
      <c r="D827" s="13">
        <f t="shared" si="28"/>
        <v>1.5303966230931226E-4</v>
      </c>
    </row>
    <row r="828" spans="4:4" x14ac:dyDescent="0.25">
      <c r="D828" s="13">
        <f t="shared" si="28"/>
        <v>1.530330786683658E-4</v>
      </c>
    </row>
    <row r="829" spans="4:4" x14ac:dyDescent="0.25">
      <c r="D829" s="13">
        <f t="shared" si="28"/>
        <v>1.5302662308809298E-4</v>
      </c>
    </row>
    <row r="830" spans="4:4" x14ac:dyDescent="0.25">
      <c r="D830" s="13">
        <f t="shared" si="28"/>
        <v>1.530202930775414E-4</v>
      </c>
    </row>
    <row r="831" spans="4:4" x14ac:dyDescent="0.25">
      <c r="D831" s="13">
        <f t="shared" si="28"/>
        <v>1.5301408619421104E-4</v>
      </c>
    </row>
    <row r="832" spans="4:4" x14ac:dyDescent="0.25">
      <c r="D832" s="13">
        <f t="shared" si="28"/>
        <v>1.5300800004311183E-4</v>
      </c>
    </row>
    <row r="833" spans="4:4" x14ac:dyDescent="0.25">
      <c r="D833" s="13">
        <f t="shared" si="28"/>
        <v>1.5300203227583943E-4</v>
      </c>
    </row>
    <row r="834" spans="4:4" x14ac:dyDescent="0.25">
      <c r="D834" s="13">
        <f t="shared" si="28"/>
        <v>1.5299618058966914E-4</v>
      </c>
    </row>
    <row r="835" spans="4:4" x14ac:dyDescent="0.25">
      <c r="D835" s="13">
        <f t="shared" si="28"/>
        <v>1.5299044272666735E-4</v>
      </c>
    </row>
    <row r="836" spans="4:4" x14ac:dyDescent="0.25">
      <c r="D836" s="13">
        <f t="shared" si="28"/>
        <v>1.5298481647282031E-4</v>
      </c>
    </row>
    <row r="837" spans="4:4" x14ac:dyDescent="0.25">
      <c r="D837" s="13">
        <f t="shared" si="28"/>
        <v>1.5297929965717982E-4</v>
      </c>
    </row>
    <row r="838" spans="4:4" x14ac:dyDescent="0.25">
      <c r="D838" s="13">
        <f t="shared" ref="D838:D901" si="29">$H$5+$H$7*D837+$H$6*C837*C837</f>
        <v>1.5297389015102552E-4</v>
      </c>
    </row>
    <row r="839" spans="4:4" x14ac:dyDescent="0.25">
      <c r="D839" s="13">
        <f t="shared" si="29"/>
        <v>1.5296858586704353E-4</v>
      </c>
    </row>
    <row r="840" spans="4:4" x14ac:dyDescent="0.25">
      <c r="D840" s="13">
        <f t="shared" si="29"/>
        <v>1.5296338475852104E-4</v>
      </c>
    </row>
    <row r="841" spans="4:4" x14ac:dyDescent="0.25">
      <c r="D841" s="13">
        <f t="shared" si="29"/>
        <v>1.5295828481855657E-4</v>
      </c>
    </row>
    <row r="842" spans="4:4" x14ac:dyDescent="0.25">
      <c r="D842" s="13">
        <f t="shared" si="29"/>
        <v>1.5295328407928554E-4</v>
      </c>
    </row>
    <row r="843" spans="4:4" x14ac:dyDescent="0.25">
      <c r="D843" s="13">
        <f t="shared" si="29"/>
        <v>1.5294838061112102E-4</v>
      </c>
    </row>
    <row r="844" spans="4:4" x14ac:dyDescent="0.25">
      <c r="D844" s="13">
        <f t="shared" si="29"/>
        <v>1.5294357252200913E-4</v>
      </c>
    </row>
    <row r="845" spans="4:4" x14ac:dyDescent="0.25">
      <c r="D845" s="13">
        <f t="shared" si="29"/>
        <v>1.5293885795669896E-4</v>
      </c>
    </row>
    <row r="846" spans="4:4" x14ac:dyDescent="0.25">
      <c r="D846" s="13">
        <f t="shared" si="29"/>
        <v>1.5293423509602676E-4</v>
      </c>
    </row>
    <row r="847" spans="4:4" x14ac:dyDescent="0.25">
      <c r="D847" s="13">
        <f t="shared" si="29"/>
        <v>1.5292970215621395E-4</v>
      </c>
    </row>
    <row r="848" spans="4:4" x14ac:dyDescent="0.25">
      <c r="D848" s="13">
        <f t="shared" si="29"/>
        <v>1.5292525738817882E-4</v>
      </c>
    </row>
    <row r="849" spans="4:4" x14ac:dyDescent="0.25">
      <c r="D849" s="13">
        <f t="shared" si="29"/>
        <v>1.529208990768617E-4</v>
      </c>
    </row>
    <row r="850" spans="4:4" x14ac:dyDescent="0.25">
      <c r="D850" s="13">
        <f t="shared" si="29"/>
        <v>1.529166255405631E-4</v>
      </c>
    </row>
    <row r="851" spans="4:4" x14ac:dyDescent="0.25">
      <c r="D851" s="13">
        <f t="shared" si="29"/>
        <v>1.5291243513029486E-4</v>
      </c>
    </row>
    <row r="852" spans="4:4" x14ac:dyDescent="0.25">
      <c r="D852" s="13">
        <f t="shared" si="29"/>
        <v>1.5290832622914387E-4</v>
      </c>
    </row>
    <row r="853" spans="4:4" x14ac:dyDescent="0.25">
      <c r="D853" s="13">
        <f t="shared" si="29"/>
        <v>1.5290429725164811E-4</v>
      </c>
    </row>
    <row r="854" spans="4:4" x14ac:dyDescent="0.25">
      <c r="D854" s="13">
        <f t="shared" si="29"/>
        <v>1.52900346643185E-4</v>
      </c>
    </row>
    <row r="855" spans="4:4" x14ac:dyDescent="0.25">
      <c r="D855" s="13">
        <f t="shared" si="29"/>
        <v>1.528964728793714E-4</v>
      </c>
    </row>
    <row r="856" spans="4:4" x14ac:dyDescent="0.25">
      <c r="D856" s="13">
        <f t="shared" si="29"/>
        <v>1.5289267446547548E-4</v>
      </c>
    </row>
    <row r="857" spans="4:4" x14ac:dyDescent="0.25">
      <c r="D857" s="13">
        <f t="shared" si="29"/>
        <v>1.5288894993583998E-4</v>
      </c>
    </row>
    <row r="858" spans="4:4" x14ac:dyDescent="0.25">
      <c r="D858" s="13">
        <f t="shared" si="29"/>
        <v>1.5288529785331665E-4</v>
      </c>
    </row>
    <row r="859" spans="4:4" x14ac:dyDescent="0.25">
      <c r="D859" s="13">
        <f t="shared" si="29"/>
        <v>1.5288171680871167E-4</v>
      </c>
    </row>
    <row r="860" spans="4:4" x14ac:dyDescent="0.25">
      <c r="D860" s="13">
        <f t="shared" si="29"/>
        <v>1.52878205420242E-4</v>
      </c>
    </row>
    <row r="861" spans="4:4" x14ac:dyDescent="0.25">
      <c r="D861" s="13">
        <f t="shared" si="29"/>
        <v>1.5287476233300206E-4</v>
      </c>
    </row>
    <row r="862" spans="4:4" x14ac:dyDescent="0.25">
      <c r="D862" s="13">
        <f t="shared" si="29"/>
        <v>1.5287138621844105E-4</v>
      </c>
    </row>
    <row r="863" spans="4:4" x14ac:dyDescent="0.25">
      <c r="D863" s="13">
        <f t="shared" si="29"/>
        <v>1.5286807577385026E-4</v>
      </c>
    </row>
    <row r="864" spans="4:4" x14ac:dyDescent="0.25">
      <c r="D864" s="13">
        <f t="shared" si="29"/>
        <v>1.5286482972186045E-4</v>
      </c>
    </row>
    <row r="865" spans="4:4" x14ac:dyDescent="0.25">
      <c r="D865" s="13">
        <f t="shared" si="29"/>
        <v>1.5286164680994888E-4</v>
      </c>
    </row>
    <row r="866" spans="4:4" x14ac:dyDescent="0.25">
      <c r="D866" s="13">
        <f t="shared" si="29"/>
        <v>1.5285852580995606E-4</v>
      </c>
    </row>
    <row r="867" spans="4:4" x14ac:dyDescent="0.25">
      <c r="D867" s="13">
        <f t="shared" si="29"/>
        <v>1.528554655176119E-4</v>
      </c>
    </row>
    <row r="868" spans="4:4" x14ac:dyDescent="0.25">
      <c r="D868" s="13">
        <f t="shared" si="29"/>
        <v>1.5285246475207098E-4</v>
      </c>
    </row>
    <row r="869" spans="4:4" x14ac:dyDescent="0.25">
      <c r="D869" s="13">
        <f t="shared" si="29"/>
        <v>1.5284952235545686E-4</v>
      </c>
    </row>
    <row r="870" spans="4:4" x14ac:dyDescent="0.25">
      <c r="D870" s="13">
        <f t="shared" si="29"/>
        <v>1.5284663719241542E-4</v>
      </c>
    </row>
    <row r="871" spans="4:4" x14ac:dyDescent="0.25">
      <c r="D871" s="13">
        <f t="shared" si="29"/>
        <v>1.5284380814967663E-4</v>
      </c>
    </row>
    <row r="872" spans="4:4" x14ac:dyDescent="0.25">
      <c r="D872" s="13">
        <f t="shared" si="29"/>
        <v>1.5284103413562515E-4</v>
      </c>
    </row>
    <row r="873" spans="4:4" x14ac:dyDescent="0.25">
      <c r="D873" s="13">
        <f t="shared" si="29"/>
        <v>1.5283831407987894E-4</v>
      </c>
    </row>
    <row r="874" spans="4:4" x14ac:dyDescent="0.25">
      <c r="D874" s="13">
        <f t="shared" si="29"/>
        <v>1.5283564693287639E-4</v>
      </c>
    </row>
    <row r="875" spans="4:4" x14ac:dyDescent="0.25">
      <c r="D875" s="13">
        <f t="shared" si="29"/>
        <v>1.5283303166547128E-4</v>
      </c>
    </row>
    <row r="876" spans="4:4" x14ac:dyDescent="0.25">
      <c r="D876" s="13">
        <f t="shared" si="29"/>
        <v>1.5283046726853559E-4</v>
      </c>
    </row>
    <row r="877" spans="4:4" x14ac:dyDescent="0.25">
      <c r="D877" s="13">
        <f t="shared" si="29"/>
        <v>1.528279527525703E-4</v>
      </c>
    </row>
    <row r="878" spans="4:4" x14ac:dyDescent="0.25">
      <c r="D878" s="13">
        <f t="shared" si="29"/>
        <v>1.5282548714732339E-4</v>
      </c>
    </row>
    <row r="879" spans="4:4" x14ac:dyDescent="0.25">
      <c r="D879" s="13">
        <f t="shared" si="29"/>
        <v>1.5282306950141562E-4</v>
      </c>
    </row>
    <row r="880" spans="4:4" x14ac:dyDescent="0.25">
      <c r="D880" s="13">
        <f t="shared" si="29"/>
        <v>1.5282069888197331E-4</v>
      </c>
    </row>
    <row r="881" spans="4:4" x14ac:dyDescent="0.25">
      <c r="D881" s="13">
        <f t="shared" si="29"/>
        <v>1.5281837437426842E-4</v>
      </c>
    </row>
    <row r="882" spans="4:4" x14ac:dyDescent="0.25">
      <c r="D882" s="13">
        <f t="shared" si="29"/>
        <v>1.5281609508136564E-4</v>
      </c>
    </row>
    <row r="883" spans="4:4" x14ac:dyDescent="0.25">
      <c r="D883" s="13">
        <f t="shared" si="29"/>
        <v>1.5281386012377626E-4</v>
      </c>
    </row>
    <row r="884" spans="4:4" x14ac:dyDescent="0.25">
      <c r="D884" s="13">
        <f t="shared" si="29"/>
        <v>1.5281166863911875E-4</v>
      </c>
    </row>
    <row r="885" spans="4:4" x14ac:dyDescent="0.25">
      <c r="D885" s="13">
        <f t="shared" si="29"/>
        <v>1.5280951978178611E-4</v>
      </c>
    </row>
    <row r="886" spans="4:4" x14ac:dyDescent="0.25">
      <c r="D886" s="13">
        <f t="shared" si="29"/>
        <v>1.5280741272261954E-4</v>
      </c>
    </row>
    <row r="887" spans="4:4" x14ac:dyDescent="0.25">
      <c r="D887" s="13">
        <f t="shared" si="29"/>
        <v>1.5280534664858847E-4</v>
      </c>
    </row>
    <row r="888" spans="4:4" x14ac:dyDescent="0.25">
      <c r="D888" s="13">
        <f t="shared" si="29"/>
        <v>1.5280332076247688E-4</v>
      </c>
    </row>
    <row r="889" spans="4:4" x14ac:dyDescent="0.25">
      <c r="D889" s="13">
        <f t="shared" si="29"/>
        <v>1.5280133428257565E-4</v>
      </c>
    </row>
    <row r="890" spans="4:4" x14ac:dyDescent="0.25">
      <c r="D890" s="13">
        <f t="shared" si="29"/>
        <v>1.5279938644238098E-4</v>
      </c>
    </row>
    <row r="891" spans="4:4" x14ac:dyDescent="0.25">
      <c r="D891" s="13">
        <f t="shared" si="29"/>
        <v>1.5279747649029861E-4</v>
      </c>
    </row>
    <row r="892" spans="4:4" x14ac:dyDescent="0.25">
      <c r="D892" s="13">
        <f t="shared" si="29"/>
        <v>1.5279560368935377E-4</v>
      </c>
    </row>
    <row r="893" spans="4:4" x14ac:dyDescent="0.25">
      <c r="D893" s="13">
        <f t="shared" si="29"/>
        <v>1.5279376731690687E-4</v>
      </c>
    </row>
    <row r="894" spans="4:4" x14ac:dyDescent="0.25">
      <c r="D894" s="13">
        <f t="shared" si="29"/>
        <v>1.527919666643746E-4</v>
      </c>
    </row>
    <row r="895" spans="4:4" x14ac:dyDescent="0.25">
      <c r="D895" s="13">
        <f t="shared" si="29"/>
        <v>1.5279020103695656E-4</v>
      </c>
    </row>
    <row r="896" spans="4:4" x14ac:dyDescent="0.25">
      <c r="D896" s="13">
        <f t="shared" si="29"/>
        <v>1.5278846975336717E-4</v>
      </c>
    </row>
    <row r="897" spans="4:4" x14ac:dyDescent="0.25">
      <c r="D897" s="13">
        <f t="shared" si="29"/>
        <v>1.5278677214557277E-4</v>
      </c>
    </row>
    <row r="898" spans="4:4" x14ac:dyDescent="0.25">
      <c r="D898" s="13">
        <f t="shared" si="29"/>
        <v>1.5278510755853381E-4</v>
      </c>
    </row>
    <row r="899" spans="4:4" x14ac:dyDescent="0.25">
      <c r="D899" s="13">
        <f t="shared" si="29"/>
        <v>1.5278347534995219E-4</v>
      </c>
    </row>
    <row r="900" spans="4:4" x14ac:dyDescent="0.25">
      <c r="D900" s="13">
        <f t="shared" si="29"/>
        <v>1.5278187489002336E-4</v>
      </c>
    </row>
    <row r="901" spans="4:4" x14ac:dyDescent="0.25">
      <c r="D901" s="13">
        <f t="shared" si="29"/>
        <v>1.527803055611933E-4</v>
      </c>
    </row>
    <row r="902" spans="4:4" x14ac:dyDescent="0.25">
      <c r="D902" s="13">
        <f t="shared" ref="D902:D909" si="30">$H$5+$H$7*D901+$H$6*C901*C901</f>
        <v>1.5277876675792027E-4</v>
      </c>
    </row>
    <row r="903" spans="4:4" x14ac:dyDescent="0.25">
      <c r="D903" s="13">
        <f t="shared" si="30"/>
        <v>1.5277725788644112E-4</v>
      </c>
    </row>
    <row r="904" spans="4:4" x14ac:dyDescent="0.25">
      <c r="D904" s="13">
        <f t="shared" si="30"/>
        <v>1.5277577836454216E-4</v>
      </c>
    </row>
    <row r="905" spans="4:4" x14ac:dyDescent="0.25">
      <c r="D905" s="13">
        <f t="shared" si="30"/>
        <v>1.527743276213346E-4</v>
      </c>
    </row>
    <row r="906" spans="4:4" x14ac:dyDescent="0.25">
      <c r="D906" s="13">
        <f t="shared" si="30"/>
        <v>1.5277290509703418E-4</v>
      </c>
    </row>
    <row r="907" spans="4:4" x14ac:dyDescent="0.25">
      <c r="D907" s="13">
        <f t="shared" si="30"/>
        <v>1.5277151024274517E-4</v>
      </c>
    </row>
    <row r="908" spans="4:4" x14ac:dyDescent="0.25">
      <c r="D908" s="13">
        <f t="shared" si="30"/>
        <v>1.5277014252024863E-4</v>
      </c>
    </row>
    <row r="909" spans="4:4" x14ac:dyDescent="0.25">
      <c r="D909" s="13">
        <f t="shared" si="30"/>
        <v>1.5276880140179468E-4</v>
      </c>
    </row>
  </sheetData>
  <autoFilter ref="A1:B1">
    <sortState ref="A2:B50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Q4</vt:lpstr>
      <vt:lpstr>Q5a</vt:lpstr>
      <vt:lpstr>Q5b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Kingf00</dc:creator>
  <cp:lastModifiedBy>Zeben</cp:lastModifiedBy>
  <dcterms:created xsi:type="dcterms:W3CDTF">2016-03-25T16:47:22Z</dcterms:created>
  <dcterms:modified xsi:type="dcterms:W3CDTF">2016-03-28T19:39:46Z</dcterms:modified>
</cp:coreProperties>
</file>