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Q1" sheetId="1" r:id="rId1"/>
    <sheet name="Q2" sheetId="2" r:id="rId2"/>
    <sheet name="Q3" sheetId="3" r:id="rId3"/>
  </sheets>
  <calcPr calcId="145621"/>
</workbook>
</file>

<file path=xl/calcChain.xml><?xml version="1.0" encoding="utf-8"?>
<calcChain xmlns="http://schemas.openxmlformats.org/spreadsheetml/2006/main">
  <c r="L22" i="2" l="1"/>
  <c r="L21" i="2"/>
  <c r="L20" i="2"/>
  <c r="L17" i="2"/>
  <c r="L16" i="2"/>
  <c r="L14" i="2"/>
  <c r="L12" i="2"/>
  <c r="L10" i="2"/>
  <c r="L7" i="2"/>
  <c r="H17" i="2"/>
  <c r="H15" i="2"/>
  <c r="H16" i="2"/>
  <c r="H12" i="2"/>
  <c r="H11" i="2"/>
  <c r="H7" i="2"/>
  <c r="H6" i="2"/>
  <c r="H5" i="2"/>
  <c r="D7" i="2"/>
  <c r="D6" i="2"/>
  <c r="D36" i="1"/>
  <c r="D30" i="1"/>
  <c r="D21" i="1"/>
  <c r="D19" i="1"/>
  <c r="G21" i="1"/>
  <c r="D16" i="1"/>
  <c r="D15" i="1"/>
  <c r="D14" i="1"/>
  <c r="E11" i="1"/>
  <c r="E9" i="1"/>
  <c r="D9" i="1"/>
</calcChain>
</file>

<file path=xl/sharedStrings.xml><?xml version="1.0" encoding="utf-8"?>
<sst xmlns="http://schemas.openxmlformats.org/spreadsheetml/2006/main" count="52" uniqueCount="42">
  <si>
    <t>NI For Tax purposes</t>
  </si>
  <si>
    <t>Less dividends</t>
  </si>
  <si>
    <t xml:space="preserve">Wholly-Owned Subsidiary (All Non-Eligible) </t>
  </si>
  <si>
    <t>Portfolio Investments (All Eligible)</t>
  </si>
  <si>
    <t>Taxable Income</t>
  </si>
  <si>
    <t>Taxes</t>
  </si>
  <si>
    <t>Basic Rate (38%)</t>
  </si>
  <si>
    <t>Provincial abatment</t>
  </si>
  <si>
    <t>SBD on ABI</t>
  </si>
  <si>
    <t>Taxes credit</t>
  </si>
  <si>
    <t>Adiditonal tax</t>
  </si>
  <si>
    <t>Investment income</t>
  </si>
  <si>
    <t>Part 1 taxes</t>
  </si>
  <si>
    <t>RDTOH</t>
  </si>
  <si>
    <t>Open balance</t>
  </si>
  <si>
    <t>Add</t>
  </si>
  <si>
    <t xml:space="preserve">investment income </t>
  </si>
  <si>
    <t>Pary IV Taxes</t>
  </si>
  <si>
    <t>Remove</t>
  </si>
  <si>
    <t>Last year Dividend refund</t>
  </si>
  <si>
    <t>This year balance</t>
  </si>
  <si>
    <t>Not Incorporated</t>
  </si>
  <si>
    <t>Revenue</t>
  </si>
  <si>
    <t>Tax</t>
  </si>
  <si>
    <t>AT CF</t>
  </si>
  <si>
    <t>Incorporated</t>
  </si>
  <si>
    <t>To net 60,000</t>
  </si>
  <si>
    <t>Pay Dividend</t>
  </si>
  <si>
    <t>Div. Tax</t>
  </si>
  <si>
    <t>No 6 2/3% additional tax since no investment income</t>
  </si>
  <si>
    <t>Left with</t>
  </si>
  <si>
    <t>Company</t>
  </si>
  <si>
    <t>Personal</t>
  </si>
  <si>
    <t>Total cash</t>
  </si>
  <si>
    <t>Salary</t>
  </si>
  <si>
    <t>Less Salary</t>
  </si>
  <si>
    <t>Company Net Income</t>
  </si>
  <si>
    <t>Less</t>
  </si>
  <si>
    <t>Left in company</t>
  </si>
  <si>
    <t>Personal revenue</t>
  </si>
  <si>
    <t>Personal Tax</t>
  </si>
  <si>
    <t>Total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</si>
</sst>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0" fillId="0" borderId="0" xfId="0" applyBorder="1"/>
    <xf numFmtId="165" fontId="0" fillId="0" borderId="0" xfId="1" applyNumberFormat="1" applyFont="1" applyBorder="1"/>
    <xf numFmtId="0" fontId="0" fillId="0" borderId="1" xfId="0" applyBorder="1"/>
    <xf numFmtId="165" fontId="0" fillId="0" borderId="1" xfId="1" applyNumberFormat="1" applyFont="1" applyBorder="1"/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6"/>
  <sheetViews>
    <sheetView topLeftCell="A9" workbookViewId="0">
      <selection activeCell="B39" sqref="B39"/>
    </sheetView>
  </sheetViews>
  <sheetFormatPr defaultRowHeight="15" x14ac:dyDescent="0.25"/>
  <cols>
    <col min="2" max="2" width="5.85546875" style="6" customWidth="1"/>
    <col min="3" max="3" width="41.140625" bestFit="1" customWidth="1"/>
    <col min="4" max="5" width="12.5703125" style="1" bestFit="1" customWidth="1"/>
  </cols>
  <sheetData>
    <row r="4" spans="2:5" x14ac:dyDescent="0.25">
      <c r="B4" s="6" t="s">
        <v>0</v>
      </c>
      <c r="E4" s="1">
        <v>908450</v>
      </c>
    </row>
    <row r="6" spans="2:5" x14ac:dyDescent="0.25">
      <c r="B6" s="6" t="s">
        <v>1</v>
      </c>
      <c r="C6" s="2"/>
      <c r="D6" s="3"/>
    </row>
    <row r="7" spans="2:5" x14ac:dyDescent="0.25">
      <c r="C7" s="2" t="s">
        <v>2</v>
      </c>
      <c r="D7" s="3">
        <v>223600</v>
      </c>
    </row>
    <row r="8" spans="2:5" x14ac:dyDescent="0.25">
      <c r="C8" s="4" t="s">
        <v>3</v>
      </c>
      <c r="D8" s="5">
        <v>101400</v>
      </c>
    </row>
    <row r="9" spans="2:5" x14ac:dyDescent="0.25">
      <c r="D9" s="1">
        <f>SUM(D7:D8)</f>
        <v>325000</v>
      </c>
      <c r="E9" s="1">
        <f>-D9</f>
        <v>-325000</v>
      </c>
    </row>
    <row r="11" spans="2:5" x14ac:dyDescent="0.25">
      <c r="B11" s="6" t="s">
        <v>4</v>
      </c>
      <c r="E11" s="1">
        <f>E4+E9</f>
        <v>583450</v>
      </c>
    </row>
    <row r="13" spans="2:5" x14ac:dyDescent="0.25">
      <c r="B13" s="6" t="s">
        <v>9</v>
      </c>
    </row>
    <row r="14" spans="2:5" x14ac:dyDescent="0.25">
      <c r="B14" s="6">
        <v>0.38</v>
      </c>
      <c r="C14" t="s">
        <v>6</v>
      </c>
      <c r="D14" s="1">
        <f>$E$11*B14</f>
        <v>221711</v>
      </c>
    </row>
    <row r="15" spans="2:5" x14ac:dyDescent="0.25">
      <c r="B15" s="6">
        <v>0.1</v>
      </c>
      <c r="C15" t="s">
        <v>7</v>
      </c>
      <c r="D15" s="1">
        <f>$E$11*B15</f>
        <v>58345</v>
      </c>
    </row>
    <row r="16" spans="2:5" x14ac:dyDescent="0.25">
      <c r="B16" s="6">
        <v>0.17</v>
      </c>
      <c r="C16" t="s">
        <v>8</v>
      </c>
      <c r="D16" s="1">
        <f>250000*B16</f>
        <v>42500</v>
      </c>
    </row>
    <row r="18" spans="2:7" x14ac:dyDescent="0.25">
      <c r="B18" s="6" t="s">
        <v>10</v>
      </c>
    </row>
    <row r="19" spans="2:7" x14ac:dyDescent="0.25">
      <c r="B19" s="6">
        <v>6.6666665999999999E-2</v>
      </c>
      <c r="C19" t="s">
        <v>11</v>
      </c>
      <c r="D19" s="1">
        <f>G21*B19</f>
        <v>10669.999893300001</v>
      </c>
      <c r="G19">
        <v>48300</v>
      </c>
    </row>
    <row r="20" spans="2:7" x14ac:dyDescent="0.25">
      <c r="G20">
        <v>111750</v>
      </c>
    </row>
    <row r="21" spans="2:7" x14ac:dyDescent="0.25">
      <c r="B21" s="6" t="s">
        <v>12</v>
      </c>
      <c r="D21" s="1">
        <f>D14-D15-D16+D19</f>
        <v>131535.9998933</v>
      </c>
      <c r="G21">
        <f>SUM(G19:G20)</f>
        <v>160050</v>
      </c>
    </row>
    <row r="26" spans="2:7" x14ac:dyDescent="0.25">
      <c r="B26" s="6" t="s">
        <v>13</v>
      </c>
    </row>
    <row r="28" spans="2:7" x14ac:dyDescent="0.25">
      <c r="B28" s="6" t="s">
        <v>14</v>
      </c>
      <c r="D28" s="1">
        <v>39400</v>
      </c>
    </row>
    <row r="29" spans="2:7" x14ac:dyDescent="0.25">
      <c r="B29" s="6" t="s">
        <v>15</v>
      </c>
    </row>
    <row r="30" spans="2:7" x14ac:dyDescent="0.25">
      <c r="B30" s="6">
        <v>0.26666600000000001</v>
      </c>
      <c r="C30" t="s">
        <v>16</v>
      </c>
      <c r="D30" s="1">
        <f>G30*B30</f>
        <v>42799.893000000004</v>
      </c>
      <c r="G30">
        <v>160500</v>
      </c>
    </row>
    <row r="31" spans="2:7" x14ac:dyDescent="0.25">
      <c r="C31" t="s">
        <v>17</v>
      </c>
      <c r="D31" s="1">
        <v>33800</v>
      </c>
    </row>
    <row r="33" spans="2:4" x14ac:dyDescent="0.25">
      <c r="B33" s="6" t="s">
        <v>18</v>
      </c>
    </row>
    <row r="34" spans="2:4" x14ac:dyDescent="0.25">
      <c r="C34" t="s">
        <v>19</v>
      </c>
      <c r="D34" s="1">
        <v>0</v>
      </c>
    </row>
    <row r="36" spans="2:4" x14ac:dyDescent="0.25">
      <c r="B36" s="6" t="s">
        <v>20</v>
      </c>
      <c r="D36" s="1">
        <f>SUM(D28:D35)</f>
        <v>115999.89300000001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2"/>
  <sheetViews>
    <sheetView workbookViewId="0">
      <selection activeCell="L21" sqref="J21:L21"/>
    </sheetView>
  </sheetViews>
  <sheetFormatPr defaultRowHeight="15" x14ac:dyDescent="0.25"/>
  <cols>
    <col min="2" max="2" width="3.7109375" customWidth="1"/>
    <col min="4" max="4" width="12.5703125" style="1" bestFit="1" customWidth="1"/>
    <col min="6" max="6" width="4.42578125" customWidth="1"/>
    <col min="7" max="7" width="8.85546875" customWidth="1"/>
    <col min="8" max="8" width="14.85546875" style="1" customWidth="1"/>
    <col min="10" max="10" width="6.140625" customWidth="1"/>
    <col min="11" max="11" width="14.5703125" customWidth="1"/>
    <col min="12" max="12" width="13.85546875" style="1" customWidth="1"/>
  </cols>
  <sheetData>
    <row r="3" spans="2:16" x14ac:dyDescent="0.25">
      <c r="C3" t="s">
        <v>21</v>
      </c>
      <c r="F3" t="s">
        <v>25</v>
      </c>
      <c r="J3" t="s">
        <v>34</v>
      </c>
    </row>
    <row r="5" spans="2:16" x14ac:dyDescent="0.25">
      <c r="B5" t="s">
        <v>22</v>
      </c>
      <c r="D5" s="1">
        <v>150000</v>
      </c>
      <c r="F5" t="s">
        <v>22</v>
      </c>
      <c r="H5" s="1">
        <f>D5</f>
        <v>150000</v>
      </c>
      <c r="J5" t="s">
        <v>22</v>
      </c>
      <c r="L5" s="1">
        <v>150000</v>
      </c>
    </row>
    <row r="6" spans="2:16" x14ac:dyDescent="0.25">
      <c r="B6">
        <v>0.4</v>
      </c>
      <c r="C6" t="s">
        <v>23</v>
      </c>
      <c r="D6" s="1">
        <f>D5*B6</f>
        <v>60000</v>
      </c>
      <c r="F6">
        <v>0.2</v>
      </c>
      <c r="G6" t="s">
        <v>23</v>
      </c>
      <c r="H6" s="1">
        <f>H5*F6</f>
        <v>30000</v>
      </c>
      <c r="J6" t="s">
        <v>35</v>
      </c>
      <c r="L6" s="1">
        <v>-100000</v>
      </c>
    </row>
    <row r="7" spans="2:16" x14ac:dyDescent="0.25">
      <c r="B7" t="s">
        <v>24</v>
      </c>
      <c r="D7" s="1">
        <f>D5-D6</f>
        <v>90000</v>
      </c>
      <c r="F7" t="s">
        <v>24</v>
      </c>
      <c r="H7" s="1">
        <f>H5-H6</f>
        <v>120000</v>
      </c>
      <c r="J7" t="s">
        <v>36</v>
      </c>
      <c r="L7" s="1">
        <f>L5+L6</f>
        <v>50000</v>
      </c>
    </row>
    <row r="9" spans="2:16" x14ac:dyDescent="0.25">
      <c r="F9" t="s">
        <v>26</v>
      </c>
      <c r="J9" t="s">
        <v>37</v>
      </c>
    </row>
    <row r="10" spans="2:16" x14ac:dyDescent="0.25">
      <c r="F10" t="s">
        <v>27</v>
      </c>
      <c r="H10" s="1">
        <v>75000</v>
      </c>
      <c r="J10">
        <v>0.2</v>
      </c>
      <c r="K10" t="s">
        <v>5</v>
      </c>
      <c r="L10" s="1">
        <f>L7*J10</f>
        <v>10000</v>
      </c>
    </row>
    <row r="11" spans="2:16" x14ac:dyDescent="0.25">
      <c r="F11">
        <v>0.2</v>
      </c>
      <c r="G11" t="s">
        <v>28</v>
      </c>
      <c r="H11" s="1">
        <f>H10*F11</f>
        <v>15000</v>
      </c>
      <c r="P11" t="s">
        <v>29</v>
      </c>
    </row>
    <row r="12" spans="2:16" x14ac:dyDescent="0.25">
      <c r="F12" t="s">
        <v>24</v>
      </c>
      <c r="H12" s="1">
        <f>H10-H11</f>
        <v>60000</v>
      </c>
      <c r="J12" t="s">
        <v>38</v>
      </c>
      <c r="L12" s="1">
        <f>L7-L10</f>
        <v>40000</v>
      </c>
    </row>
    <row r="14" spans="2:16" x14ac:dyDescent="0.25">
      <c r="F14" t="s">
        <v>30</v>
      </c>
      <c r="J14" t="s">
        <v>39</v>
      </c>
      <c r="L14" s="1">
        <f>-L6</f>
        <v>100000</v>
      </c>
    </row>
    <row r="15" spans="2:16" x14ac:dyDescent="0.25">
      <c r="G15" t="s">
        <v>31</v>
      </c>
      <c r="H15" s="1">
        <f>H7-H10</f>
        <v>45000</v>
      </c>
      <c r="J15" t="s">
        <v>37</v>
      </c>
    </row>
    <row r="16" spans="2:16" x14ac:dyDescent="0.25">
      <c r="G16" t="s">
        <v>32</v>
      </c>
      <c r="H16" s="1">
        <f>H12</f>
        <v>60000</v>
      </c>
      <c r="J16" s="4">
        <v>0.4</v>
      </c>
      <c r="K16" s="4" t="s">
        <v>40</v>
      </c>
      <c r="L16" s="5">
        <f>L14*J16</f>
        <v>40000</v>
      </c>
    </row>
    <row r="17" spans="6:12" x14ac:dyDescent="0.25">
      <c r="F17" t="s">
        <v>33</v>
      </c>
      <c r="H17" s="1">
        <f>SUM(H15:H16)</f>
        <v>105000</v>
      </c>
      <c r="J17" t="s">
        <v>24</v>
      </c>
      <c r="L17" s="1">
        <f>L14-L16</f>
        <v>60000</v>
      </c>
    </row>
    <row r="19" spans="6:12" x14ac:dyDescent="0.25">
      <c r="J19" t="s">
        <v>30</v>
      </c>
    </row>
    <row r="20" spans="6:12" x14ac:dyDescent="0.25">
      <c r="K20" t="s">
        <v>31</v>
      </c>
      <c r="L20" s="1">
        <f>L12</f>
        <v>40000</v>
      </c>
    </row>
    <row r="21" spans="6:12" x14ac:dyDescent="0.25">
      <c r="J21" s="4"/>
      <c r="K21" s="4" t="s">
        <v>32</v>
      </c>
      <c r="L21" s="5">
        <f>L17</f>
        <v>60000</v>
      </c>
    </row>
    <row r="22" spans="6:12" x14ac:dyDescent="0.25">
      <c r="J22" t="s">
        <v>41</v>
      </c>
      <c r="L22" s="1">
        <f>SUM(L20:L21)</f>
        <v>100000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0" sqref="H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Q2</vt:lpstr>
      <vt:lpstr>Q3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2015-04-09T23:51:57Z</dcterms:modified>
</cp:coreProperties>
</file>