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2435" windowHeight="1365" activeTab="2"/>
  </bookViews>
  <sheets>
    <sheet name="Essar oil" sheetId="2" r:id="rId1"/>
    <sheet name="Essar power" sheetId="3" r:id="rId2"/>
    <sheet name="Ratios" sheetId="1" r:id="rId3"/>
  </sheets>
  <calcPr calcId="125725"/>
</workbook>
</file>

<file path=xl/calcChain.xml><?xml version="1.0" encoding="utf-8"?>
<calcChain xmlns="http://schemas.openxmlformats.org/spreadsheetml/2006/main">
  <c r="B18" i="1"/>
  <c r="B15"/>
  <c r="C12"/>
  <c r="B12"/>
  <c r="C8"/>
  <c r="B8"/>
  <c r="C4"/>
  <c r="B4"/>
  <c r="C55" i="2"/>
  <c r="D55"/>
  <c r="C47"/>
  <c r="D47"/>
  <c r="B66"/>
  <c r="B64"/>
  <c r="B60"/>
  <c r="B58"/>
  <c r="B56"/>
  <c r="B55"/>
  <c r="B47"/>
  <c r="C35"/>
  <c r="D35"/>
  <c r="C31"/>
  <c r="D31"/>
  <c r="C27"/>
  <c r="D27"/>
  <c r="D32" s="1"/>
  <c r="D36" s="1"/>
  <c r="C18"/>
  <c r="C11"/>
  <c r="D11"/>
  <c r="C8"/>
  <c r="D8"/>
  <c r="B36"/>
  <c r="B35"/>
  <c r="B32"/>
  <c r="B31"/>
  <c r="B27"/>
  <c r="B18"/>
  <c r="B13"/>
  <c r="B11"/>
  <c r="B8"/>
  <c r="D56" l="1"/>
  <c r="D58" s="1"/>
  <c r="D60" s="1"/>
  <c r="D64" s="1"/>
  <c r="D66" s="1"/>
  <c r="C56"/>
  <c r="C58" s="1"/>
  <c r="C60" s="1"/>
  <c r="C64" s="1"/>
  <c r="C66" s="1"/>
  <c r="D13"/>
  <c r="C32"/>
  <c r="C36" s="1"/>
  <c r="C13"/>
</calcChain>
</file>

<file path=xl/sharedStrings.xml><?xml version="1.0" encoding="utf-8"?>
<sst xmlns="http://schemas.openxmlformats.org/spreadsheetml/2006/main" count="82" uniqueCount="81">
  <si>
    <t>Indian GAAP</t>
  </si>
  <si>
    <t>U.S. GAAP</t>
  </si>
  <si>
    <t>IFRS</t>
  </si>
  <si>
    <t>Current portion of LTD classification</t>
  </si>
  <si>
    <t>No requirement</t>
  </si>
  <si>
    <t>Current liability</t>
  </si>
  <si>
    <t>NA</t>
  </si>
  <si>
    <t>Current ratio</t>
  </si>
  <si>
    <t>Exhibit 2: essar oil</t>
  </si>
  <si>
    <t>Balance sheet</t>
  </si>
  <si>
    <t>Year ending</t>
  </si>
  <si>
    <t>Share capital</t>
  </si>
  <si>
    <t>Reserves total</t>
  </si>
  <si>
    <t>Total shareholders' funds</t>
  </si>
  <si>
    <t>Secured loans</t>
  </si>
  <si>
    <t>Unsecured loans</t>
  </si>
  <si>
    <t>Total debt</t>
  </si>
  <si>
    <t>Total liabilities</t>
  </si>
  <si>
    <t>Application of funds:</t>
  </si>
  <si>
    <t>Sources of funds:</t>
  </si>
  <si>
    <t>Gross block</t>
  </si>
  <si>
    <t>Less: accumulated depreciation</t>
  </si>
  <si>
    <t>Net block</t>
  </si>
  <si>
    <t>Lease adjustment</t>
  </si>
  <si>
    <t>Capital Work in Progress</t>
  </si>
  <si>
    <t>Investments</t>
  </si>
  <si>
    <t>Current assets, loans &amp; advances:</t>
  </si>
  <si>
    <t>Sundry debtors</t>
  </si>
  <si>
    <t>Cash and Bank</t>
  </si>
  <si>
    <t>Inventories</t>
  </si>
  <si>
    <t>Loans and Advances</t>
  </si>
  <si>
    <t>Total current assets</t>
  </si>
  <si>
    <t>Current liabilities</t>
  </si>
  <si>
    <t>Provisions</t>
  </si>
  <si>
    <t>Total current liabilities</t>
  </si>
  <si>
    <t>Net current assets</t>
  </si>
  <si>
    <t>Deferred tax assets</t>
  </si>
  <si>
    <t>Deferred tax liabilities</t>
  </si>
  <si>
    <t>Net deferred tax</t>
  </si>
  <si>
    <t>Total assets</t>
  </si>
  <si>
    <t>Contingent liabilities</t>
  </si>
  <si>
    <t>Less current liabilities &amp; provisions:</t>
  </si>
  <si>
    <t>Income Statements</t>
  </si>
  <si>
    <t>Year ending 31 March</t>
  </si>
  <si>
    <t>Income</t>
  </si>
  <si>
    <t>12 months</t>
  </si>
  <si>
    <t>15 months</t>
  </si>
  <si>
    <t>Sales turnover</t>
  </si>
  <si>
    <t>Other income</t>
  </si>
  <si>
    <t>Stock adjustments</t>
  </si>
  <si>
    <t>Total Income</t>
  </si>
  <si>
    <t>Expenditures:</t>
  </si>
  <si>
    <t>Raw materials</t>
  </si>
  <si>
    <t>Power &amp; Fuel cost</t>
  </si>
  <si>
    <t>Employee cost</t>
  </si>
  <si>
    <t>Other manufacturing expenses</t>
  </si>
  <si>
    <t>Miscellaneous expenses</t>
  </si>
  <si>
    <t>Total expenditures</t>
  </si>
  <si>
    <t>Operating profit</t>
  </si>
  <si>
    <t>Interest</t>
  </si>
  <si>
    <t>Profit before depreciation and tax</t>
  </si>
  <si>
    <t>Depreciation</t>
  </si>
  <si>
    <t>Profit before tax</t>
  </si>
  <si>
    <t>Tax</t>
  </si>
  <si>
    <t>Fringe benefit tax</t>
  </si>
  <si>
    <t>Deferred tax</t>
  </si>
  <si>
    <t xml:space="preserve">Reported net profit </t>
  </si>
  <si>
    <t>Extraordinary items</t>
  </si>
  <si>
    <t>Adjusted net profit</t>
  </si>
  <si>
    <t>Selling and Administration expenses</t>
  </si>
  <si>
    <t>=CA/CL</t>
  </si>
  <si>
    <t>lower</t>
  </si>
  <si>
    <t>higher</t>
  </si>
  <si>
    <t>Fixed assets/LTD</t>
  </si>
  <si>
    <t>D/E</t>
  </si>
  <si>
    <t>same because no reclassification of convertible preference shares as debt</t>
  </si>
  <si>
    <t>R/NW</t>
  </si>
  <si>
    <t>DSCR</t>
  </si>
  <si>
    <t>could change</t>
  </si>
  <si>
    <t>would improve</t>
  </si>
  <si>
    <t>could change based on fair value of PPE, economic life and residual value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</si>
</sst>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/>
    <xf numFmtId="0" fontId="0" fillId="0" borderId="0" xfId="0" applyFont="1"/>
    <xf numFmtId="14" fontId="1" fillId="0" borderId="0" xfId="0" applyNumberFormat="1" applyFont="1"/>
    <xf numFmtId="4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opLeftCell="A52" workbookViewId="0">
      <selection activeCell="B59" sqref="B59"/>
    </sheetView>
  </sheetViews>
  <sheetFormatPr defaultRowHeight="15"/>
  <cols>
    <col min="1" max="1" width="33.140625" bestFit="1" customWidth="1"/>
    <col min="2" max="2" width="13.42578125" bestFit="1" customWidth="1"/>
    <col min="3" max="3" width="13.140625" customWidth="1"/>
    <col min="4" max="4" width="11.85546875" customWidth="1"/>
  </cols>
  <sheetData>
    <row r="1" spans="1:4">
      <c r="A1" s="5" t="s">
        <v>8</v>
      </c>
      <c r="B1" s="5" t="s">
        <v>9</v>
      </c>
    </row>
    <row r="3" spans="1:4">
      <c r="A3" t="s">
        <v>10</v>
      </c>
      <c r="B3" s="7">
        <v>39172</v>
      </c>
      <c r="C3" s="7">
        <v>38807</v>
      </c>
      <c r="D3" s="7">
        <v>38442</v>
      </c>
    </row>
    <row r="5" spans="1:4">
      <c r="A5" s="5" t="s">
        <v>19</v>
      </c>
    </row>
    <row r="6" spans="1:4">
      <c r="A6" t="s">
        <v>11</v>
      </c>
      <c r="B6">
        <v>1345.52</v>
      </c>
      <c r="C6">
        <v>1100.18</v>
      </c>
      <c r="D6">
        <v>955.9</v>
      </c>
    </row>
    <row r="7" spans="1:4">
      <c r="A7" t="s">
        <v>12</v>
      </c>
      <c r="B7">
        <v>1649.61</v>
      </c>
      <c r="C7">
        <v>1420.55</v>
      </c>
      <c r="D7">
        <v>1448.92</v>
      </c>
    </row>
    <row r="8" spans="1:4">
      <c r="A8" s="5" t="s">
        <v>13</v>
      </c>
      <c r="B8">
        <f>+B7+B6</f>
        <v>2995.13</v>
      </c>
      <c r="C8">
        <f t="shared" ref="C8:D8" si="0">+C7+C6</f>
        <v>2520.73</v>
      </c>
      <c r="D8">
        <f t="shared" si="0"/>
        <v>2404.8200000000002</v>
      </c>
    </row>
    <row r="9" spans="1:4">
      <c r="A9" t="s">
        <v>14</v>
      </c>
      <c r="B9">
        <v>7739.08</v>
      </c>
      <c r="C9">
        <v>5602.96</v>
      </c>
      <c r="D9">
        <v>4833.0600000000004</v>
      </c>
    </row>
    <row r="10" spans="1:4">
      <c r="A10" t="s">
        <v>15</v>
      </c>
      <c r="B10">
        <v>832.36</v>
      </c>
      <c r="C10">
        <v>464.62</v>
      </c>
      <c r="D10">
        <v>281.64999999999998</v>
      </c>
    </row>
    <row r="11" spans="1:4">
      <c r="A11" s="5" t="s">
        <v>16</v>
      </c>
      <c r="B11">
        <f>+B10+B9</f>
        <v>8571.44</v>
      </c>
      <c r="C11">
        <f t="shared" ref="C11:D11" si="1">+C10+C9</f>
        <v>6067.58</v>
      </c>
      <c r="D11">
        <f t="shared" si="1"/>
        <v>5114.71</v>
      </c>
    </row>
    <row r="13" spans="1:4">
      <c r="A13" s="5" t="s">
        <v>17</v>
      </c>
      <c r="B13">
        <f>+B8+B11</f>
        <v>11566.57</v>
      </c>
      <c r="C13">
        <f t="shared" ref="C13:D13" si="2">+C8+C11</f>
        <v>8588.31</v>
      </c>
      <c r="D13">
        <f t="shared" si="2"/>
        <v>7519.5300000000007</v>
      </c>
    </row>
    <row r="15" spans="1:4">
      <c r="A15" s="5" t="s">
        <v>18</v>
      </c>
    </row>
    <row r="16" spans="1:4">
      <c r="A16" t="s">
        <v>20</v>
      </c>
      <c r="B16">
        <v>303.86</v>
      </c>
      <c r="C16">
        <v>279.12</v>
      </c>
      <c r="D16">
        <v>233.52</v>
      </c>
    </row>
    <row r="17" spans="1:4">
      <c r="A17" s="6" t="s">
        <v>21</v>
      </c>
      <c r="B17">
        <v>99.97</v>
      </c>
      <c r="C17">
        <v>87.14</v>
      </c>
      <c r="D17">
        <v>80.95</v>
      </c>
    </row>
    <row r="18" spans="1:4">
      <c r="A18" t="s">
        <v>22</v>
      </c>
      <c r="B18">
        <f>+B16-B17</f>
        <v>203.89000000000001</v>
      </c>
      <c r="C18">
        <f t="shared" ref="C18" si="3">+C16-C17</f>
        <v>191.98000000000002</v>
      </c>
      <c r="D18">
        <v>152.57</v>
      </c>
    </row>
    <row r="19" spans="1:4">
      <c r="A19" s="6" t="s">
        <v>23</v>
      </c>
      <c r="B19">
        <v>-7.62</v>
      </c>
      <c r="C19">
        <v>-7.62</v>
      </c>
      <c r="D19">
        <v>-7.68</v>
      </c>
    </row>
    <row r="20" spans="1:4">
      <c r="A20" t="s">
        <v>24</v>
      </c>
      <c r="B20">
        <v>10633.63</v>
      </c>
      <c r="C20">
        <v>8304.07</v>
      </c>
      <c r="D20">
        <v>7311.98</v>
      </c>
    </row>
    <row r="21" spans="1:4">
      <c r="A21" s="6" t="s">
        <v>25</v>
      </c>
      <c r="B21">
        <v>109.37</v>
      </c>
      <c r="C21">
        <v>89.65</v>
      </c>
      <c r="D21">
        <v>73.05</v>
      </c>
    </row>
    <row r="22" spans="1:4">
      <c r="A22" s="5" t="s">
        <v>26</v>
      </c>
    </row>
    <row r="23" spans="1:4">
      <c r="A23" s="6" t="s">
        <v>29</v>
      </c>
      <c r="B23">
        <v>3417.97</v>
      </c>
      <c r="C23">
        <v>36.49</v>
      </c>
      <c r="D23">
        <v>134.61000000000001</v>
      </c>
    </row>
    <row r="24" spans="1:4">
      <c r="A24" t="s">
        <v>27</v>
      </c>
      <c r="B24">
        <v>176.84</v>
      </c>
      <c r="C24">
        <v>81.12</v>
      </c>
      <c r="D24">
        <v>102.06</v>
      </c>
    </row>
    <row r="25" spans="1:4">
      <c r="A25" s="6" t="s">
        <v>28</v>
      </c>
      <c r="B25">
        <v>642.97</v>
      </c>
      <c r="C25">
        <v>519.92999999999995</v>
      </c>
      <c r="D25">
        <v>699.31</v>
      </c>
    </row>
    <row r="26" spans="1:4">
      <c r="A26" s="6" t="s">
        <v>30</v>
      </c>
      <c r="B26">
        <v>432.49</v>
      </c>
      <c r="C26">
        <v>336.01</v>
      </c>
      <c r="D26">
        <v>303.82</v>
      </c>
    </row>
    <row r="27" spans="1:4">
      <c r="A27" s="6" t="s">
        <v>31</v>
      </c>
      <c r="B27">
        <f>SUM(B23:B26)</f>
        <v>4670.2699999999995</v>
      </c>
      <c r="C27">
        <f t="shared" ref="C27:D27" si="4">SUM(C23:C26)</f>
        <v>973.55</v>
      </c>
      <c r="D27">
        <f t="shared" si="4"/>
        <v>1239.8</v>
      </c>
    </row>
    <row r="28" spans="1:4">
      <c r="A28" s="5" t="s">
        <v>41</v>
      </c>
    </row>
    <row r="29" spans="1:4">
      <c r="A29" t="s">
        <v>32</v>
      </c>
      <c r="B29">
        <v>3970.48</v>
      </c>
      <c r="C29">
        <v>897.96</v>
      </c>
      <c r="D29">
        <v>671.17</v>
      </c>
    </row>
    <row r="30" spans="1:4">
      <c r="A30" t="s">
        <v>33</v>
      </c>
      <c r="B30">
        <v>40.39</v>
      </c>
      <c r="C30">
        <v>32.28</v>
      </c>
      <c r="D30">
        <v>546.78</v>
      </c>
    </row>
    <row r="31" spans="1:4">
      <c r="A31" t="s">
        <v>34</v>
      </c>
      <c r="B31">
        <f>+B29+B30</f>
        <v>4010.87</v>
      </c>
      <c r="C31">
        <f t="shared" ref="C31:D31" si="5">+C29+C30</f>
        <v>930.24</v>
      </c>
      <c r="D31">
        <f t="shared" si="5"/>
        <v>1217.9499999999998</v>
      </c>
    </row>
    <row r="32" spans="1:4">
      <c r="A32" t="s">
        <v>35</v>
      </c>
      <c r="B32">
        <f>+B27-B31</f>
        <v>659.39999999999964</v>
      </c>
      <c r="C32">
        <f t="shared" ref="C32:D32" si="6">+C27-C31</f>
        <v>43.309999999999945</v>
      </c>
      <c r="D32">
        <f t="shared" si="6"/>
        <v>21.850000000000136</v>
      </c>
    </row>
    <row r="33" spans="1:4">
      <c r="A33" t="s">
        <v>36</v>
      </c>
      <c r="B33">
        <v>0.17</v>
      </c>
      <c r="C33">
        <v>0</v>
      </c>
      <c r="D33">
        <v>0</v>
      </c>
    </row>
    <row r="34" spans="1:4">
      <c r="A34" t="s">
        <v>37</v>
      </c>
      <c r="B34">
        <v>32.270000000000003</v>
      </c>
      <c r="C34">
        <v>33.08</v>
      </c>
      <c r="D34">
        <v>32.24</v>
      </c>
    </row>
    <row r="35" spans="1:4">
      <c r="A35" t="s">
        <v>38</v>
      </c>
      <c r="B35">
        <f>+B33-B34</f>
        <v>-32.1</v>
      </c>
      <c r="C35">
        <f t="shared" ref="C35:D35" si="7">+C33-C34</f>
        <v>-33.08</v>
      </c>
      <c r="D35">
        <f t="shared" si="7"/>
        <v>-32.24</v>
      </c>
    </row>
    <row r="36" spans="1:4">
      <c r="A36" s="5" t="s">
        <v>39</v>
      </c>
      <c r="B36">
        <f>+B21+B20+B19+B35+B32+B18</f>
        <v>11566.569999999998</v>
      </c>
      <c r="C36">
        <f t="shared" ref="C36:D36" si="8">+C21+C20+C19+C35+C32+C18</f>
        <v>8588.3099999999977</v>
      </c>
      <c r="D36">
        <f t="shared" si="8"/>
        <v>7519.53</v>
      </c>
    </row>
    <row r="37" spans="1:4">
      <c r="A37" t="s">
        <v>40</v>
      </c>
      <c r="B37">
        <v>628.34</v>
      </c>
      <c r="C37">
        <v>998.55</v>
      </c>
      <c r="D37">
        <v>957.66</v>
      </c>
    </row>
    <row r="40" spans="1:4">
      <c r="B40" s="5" t="s">
        <v>42</v>
      </c>
    </row>
    <row r="42" spans="1:4">
      <c r="A42" t="s">
        <v>43</v>
      </c>
      <c r="B42">
        <v>2007</v>
      </c>
      <c r="C42">
        <v>2006</v>
      </c>
      <c r="D42">
        <v>2005</v>
      </c>
    </row>
    <row r="43" spans="1:4">
      <c r="A43" t="s">
        <v>44</v>
      </c>
      <c r="B43" t="s">
        <v>45</v>
      </c>
      <c r="C43" t="s">
        <v>45</v>
      </c>
      <c r="D43" t="s">
        <v>46</v>
      </c>
    </row>
    <row r="44" spans="1:4">
      <c r="A44" t="s">
        <v>47</v>
      </c>
      <c r="B44">
        <v>473.98</v>
      </c>
      <c r="C44">
        <v>636.63</v>
      </c>
      <c r="D44">
        <v>1045.1199999999999</v>
      </c>
    </row>
    <row r="45" spans="1:4">
      <c r="A45" t="s">
        <v>48</v>
      </c>
      <c r="B45">
        <v>10.39</v>
      </c>
      <c r="C45">
        <v>62.59</v>
      </c>
      <c r="D45">
        <v>101.46</v>
      </c>
    </row>
    <row r="46" spans="1:4">
      <c r="A46" t="s">
        <v>49</v>
      </c>
      <c r="B46">
        <v>96.85</v>
      </c>
      <c r="C46">
        <v>-97.79</v>
      </c>
      <c r="D46">
        <v>118.78</v>
      </c>
    </row>
    <row r="47" spans="1:4">
      <c r="A47" t="s">
        <v>50</v>
      </c>
      <c r="B47">
        <f>+B46+B45+B44</f>
        <v>581.22</v>
      </c>
      <c r="C47">
        <f t="shared" ref="C47:D47" si="9">+C46+C45+C44</f>
        <v>601.42999999999995</v>
      </c>
      <c r="D47">
        <f t="shared" si="9"/>
        <v>1265.3599999999999</v>
      </c>
    </row>
    <row r="48" spans="1:4">
      <c r="A48" t="s">
        <v>51</v>
      </c>
    </row>
    <row r="49" spans="1:4">
      <c r="A49" t="s">
        <v>52</v>
      </c>
      <c r="B49">
        <v>562.92999999999995</v>
      </c>
      <c r="C49">
        <v>569.66999999999996</v>
      </c>
      <c r="D49">
        <v>1079.72</v>
      </c>
    </row>
    <row r="50" spans="1:4">
      <c r="A50" t="s">
        <v>53</v>
      </c>
      <c r="B50">
        <v>0.14000000000000001</v>
      </c>
      <c r="C50">
        <v>0.57999999999999996</v>
      </c>
      <c r="D50">
        <v>0.06</v>
      </c>
    </row>
    <row r="51" spans="1:4">
      <c r="A51" t="s">
        <v>54</v>
      </c>
      <c r="B51">
        <v>9.43</v>
      </c>
      <c r="C51">
        <v>15.96</v>
      </c>
      <c r="D51">
        <v>13.52</v>
      </c>
    </row>
    <row r="52" spans="1:4">
      <c r="A52" t="s">
        <v>55</v>
      </c>
      <c r="B52">
        <v>0.16</v>
      </c>
      <c r="C52">
        <v>0.41</v>
      </c>
      <c r="D52">
        <v>23.79</v>
      </c>
    </row>
    <row r="53" spans="1:4">
      <c r="A53" t="s">
        <v>69</v>
      </c>
      <c r="B53">
        <v>45.29</v>
      </c>
      <c r="C53">
        <v>79.040000000000006</v>
      </c>
      <c r="D53">
        <v>44.15</v>
      </c>
    </row>
    <row r="54" spans="1:4">
      <c r="A54" t="s">
        <v>56</v>
      </c>
      <c r="B54">
        <v>2.66</v>
      </c>
      <c r="C54">
        <v>2.02</v>
      </c>
      <c r="D54">
        <v>66.53</v>
      </c>
    </row>
    <row r="55" spans="1:4">
      <c r="A55" t="s">
        <v>57</v>
      </c>
      <c r="B55">
        <f>SUM(B49:B54)</f>
        <v>620.60999999999979</v>
      </c>
      <c r="C55">
        <f t="shared" ref="C55:D55" si="10">SUM(C49:C54)</f>
        <v>667.68</v>
      </c>
      <c r="D55">
        <f t="shared" si="10"/>
        <v>1227.77</v>
      </c>
    </row>
    <row r="56" spans="1:4">
      <c r="A56" t="s">
        <v>58</v>
      </c>
      <c r="B56">
        <f>+B47-B55</f>
        <v>-39.389999999999759</v>
      </c>
      <c r="C56">
        <f t="shared" ref="C56:D56" si="11">+C47-C55</f>
        <v>-66.25</v>
      </c>
      <c r="D56">
        <f t="shared" si="11"/>
        <v>37.589999999999918</v>
      </c>
    </row>
    <row r="57" spans="1:4">
      <c r="A57" t="s">
        <v>59</v>
      </c>
      <c r="B57">
        <v>10.65</v>
      </c>
      <c r="C57">
        <v>21.14</v>
      </c>
      <c r="D57">
        <v>17.010000000000002</v>
      </c>
    </row>
    <row r="58" spans="1:4">
      <c r="A58" t="s">
        <v>60</v>
      </c>
      <c r="B58">
        <f>+B56-B57</f>
        <v>-50.039999999999758</v>
      </c>
      <c r="C58">
        <f t="shared" ref="C58:D58" si="12">+C56-C57</f>
        <v>-87.39</v>
      </c>
      <c r="D58">
        <f t="shared" si="12"/>
        <v>20.579999999999917</v>
      </c>
    </row>
    <row r="59" spans="1:4">
      <c r="A59" t="s">
        <v>61</v>
      </c>
      <c r="B59">
        <v>4.51</v>
      </c>
      <c r="C59">
        <v>4.66</v>
      </c>
      <c r="D59">
        <v>6.22</v>
      </c>
    </row>
    <row r="60" spans="1:4">
      <c r="A60" t="s">
        <v>62</v>
      </c>
      <c r="B60">
        <f>+B58-B59</f>
        <v>-54.549999999999756</v>
      </c>
      <c r="C60">
        <f t="shared" ref="C60:D60" si="13">+C58-C59</f>
        <v>-92.05</v>
      </c>
      <c r="D60">
        <f t="shared" si="13"/>
        <v>14.359999999999918</v>
      </c>
    </row>
    <row r="61" spans="1:4">
      <c r="A61" t="s">
        <v>63</v>
      </c>
      <c r="B61">
        <v>13.34</v>
      </c>
      <c r="C61">
        <v>0</v>
      </c>
      <c r="D61">
        <v>-0.98</v>
      </c>
    </row>
    <row r="62" spans="1:4">
      <c r="A62" t="s">
        <v>64</v>
      </c>
      <c r="B62">
        <v>0.59</v>
      </c>
      <c r="C62">
        <v>0.79</v>
      </c>
      <c r="D62">
        <v>0</v>
      </c>
    </row>
    <row r="63" spans="1:4">
      <c r="A63" t="s">
        <v>65</v>
      </c>
      <c r="B63">
        <v>-0.99</v>
      </c>
      <c r="C63">
        <v>0.84</v>
      </c>
      <c r="D63">
        <v>5.48</v>
      </c>
    </row>
    <row r="64" spans="1:4">
      <c r="A64" t="s">
        <v>66</v>
      </c>
      <c r="B64">
        <f>+B60-B61-B62-B63</f>
        <v>-67.489999999999768</v>
      </c>
      <c r="C64">
        <f t="shared" ref="C64:D64" si="14">+C60-C61-C62-C63</f>
        <v>-93.68</v>
      </c>
      <c r="D64">
        <f t="shared" si="14"/>
        <v>9.8599999999999177</v>
      </c>
    </row>
    <row r="65" spans="1:4">
      <c r="A65" t="s">
        <v>67</v>
      </c>
      <c r="B65">
        <v>0</v>
      </c>
      <c r="C65">
        <v>-12.52</v>
      </c>
      <c r="D65">
        <v>-0.01</v>
      </c>
    </row>
    <row r="66" spans="1:4">
      <c r="A66" t="s">
        <v>68</v>
      </c>
      <c r="B66">
        <f>+B64-B65</f>
        <v>-67.489999999999768</v>
      </c>
      <c r="C66">
        <f t="shared" ref="C66:D66" si="15">+C64-C65</f>
        <v>-81.160000000000011</v>
      </c>
      <c r="D66">
        <f t="shared" si="15"/>
        <v>9.8699999999999175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B18" sqref="B18"/>
    </sheetView>
  </sheetViews>
  <sheetFormatPr defaultRowHeight="15"/>
  <cols>
    <col min="1" max="1" width="21" customWidth="1"/>
    <col min="2" max="2" width="17.7109375" customWidth="1"/>
    <col min="3" max="3" width="14.28515625" customWidth="1"/>
    <col min="4" max="4" width="18" customWidth="1"/>
  </cols>
  <sheetData>
    <row r="1" spans="1:4" ht="15.75" thickBot="1">
      <c r="A1" s="1"/>
      <c r="B1" s="2" t="s">
        <v>0</v>
      </c>
      <c r="C1" s="2" t="s">
        <v>1</v>
      </c>
      <c r="D1" s="2" t="s">
        <v>2</v>
      </c>
    </row>
    <row r="2" spans="1:4" ht="30.75" thickBot="1">
      <c r="A2" s="3" t="s">
        <v>3</v>
      </c>
      <c r="B2" s="4" t="s">
        <v>4</v>
      </c>
      <c r="C2" s="4" t="s">
        <v>5</v>
      </c>
      <c r="D2" s="4" t="s">
        <v>6</v>
      </c>
    </row>
    <row r="3" spans="1:4">
      <c r="A3" t="s">
        <v>7</v>
      </c>
    </row>
    <row r="4" spans="1:4">
      <c r="A4" s="8" t="s">
        <v>70</v>
      </c>
      <c r="B4" s="10">
        <f>'Essar oil'!B27/'Essar oil'!B31</f>
        <v>1.1644032342110315</v>
      </c>
      <c r="C4" s="10">
        <f>'Essar oil'!B27/('Essar oil'!B31+('Essar oil'!B9-'Essar oil'!C9)+('Essar oil'!B10-'Essar oil'!C10))</f>
        <v>0.71687851990796236</v>
      </c>
    </row>
    <row r="5" spans="1:4">
      <c r="B5" t="s">
        <v>72</v>
      </c>
      <c r="C5" t="s">
        <v>71</v>
      </c>
    </row>
    <row r="8" spans="1:4">
      <c r="A8" t="s">
        <v>73</v>
      </c>
      <c r="B8" s="9">
        <f>'Essar oil'!B16/('Essar oil'!B9+'Essar oil'!B10)</f>
        <v>3.5450286066285246E-2</v>
      </c>
      <c r="C8" s="9">
        <f>'Essar oil'!B16/('Essar oil'!B9+'Essar oil'!B10)</f>
        <v>3.5450286066285246E-2</v>
      </c>
    </row>
    <row r="9" spans="1:4">
      <c r="B9" t="s">
        <v>80</v>
      </c>
    </row>
    <row r="12" spans="1:4">
      <c r="A12" t="s">
        <v>74</v>
      </c>
      <c r="B12" s="9">
        <f>('Essar oil'!B9+'Essar oil'!B10)/('Essar oil'!B6+B7)</f>
        <v>6.3703549557048582</v>
      </c>
      <c r="C12" s="9">
        <f>B12</f>
        <v>6.3703549557048582</v>
      </c>
    </row>
    <row r="13" spans="1:4">
      <c r="B13" t="s">
        <v>75</v>
      </c>
    </row>
    <row r="15" spans="1:4">
      <c r="A15" t="s">
        <v>76</v>
      </c>
      <c r="B15" s="9">
        <f>'Essar oil'!B47/'Essar oil'!B8</f>
        <v>0.19405501597593428</v>
      </c>
    </row>
    <row r="16" spans="1:4">
      <c r="C16" t="s">
        <v>79</v>
      </c>
    </row>
    <row r="18" spans="1:3">
      <c r="A18" t="s">
        <v>77</v>
      </c>
      <c r="B18" s="9">
        <f>('Essar oil'!B66+'Essar oil'!B57+'Essar oil'!B59)/('Essar oil'!B57+'Essar oil'!B9-'Essar oil'!C9+'Essar oil'!B10-'Essar oil'!C10)</f>
        <v>-2.0811211727135615E-2</v>
      </c>
    </row>
    <row r="19" spans="1:3">
      <c r="C19" t="s">
        <v>78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Essar oil</vt:lpstr>
      <vt:lpstr>Essar power</vt:lpstr>
      <vt:lpstr>Ratios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Caro</cp:lastModifiedBy>
  <dcterms:created xsi:type="dcterms:W3CDTF">2015-09-19T00:41:27Z</dcterms:created>
  <dcterms:modified xsi:type="dcterms:W3CDTF">2015-09-19T23:53:52Z</dcterms:modified>
</cp:coreProperties>
</file>