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180" windowHeight="4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9" i="1" l="1"/>
  <c r="J73" i="1" s="1"/>
  <c r="J75" i="1" s="1"/>
  <c r="I69" i="1"/>
  <c r="I73" i="1" s="1"/>
  <c r="I75" i="1" s="1"/>
  <c r="H69" i="1"/>
  <c r="H73" i="1" s="1"/>
  <c r="H75" i="1" s="1"/>
  <c r="G69" i="1"/>
  <c r="G73" i="1" s="1"/>
  <c r="G75" i="1" s="1"/>
  <c r="F69" i="1"/>
  <c r="F73" i="1" s="1"/>
  <c r="F75" i="1" s="1"/>
  <c r="E69" i="1"/>
  <c r="E73" i="1" s="1"/>
  <c r="E75" i="1" s="1"/>
  <c r="D69" i="1"/>
  <c r="D73" i="1" s="1"/>
  <c r="D75" i="1" s="1"/>
  <c r="J56" i="1"/>
  <c r="J60" i="1" s="1"/>
  <c r="I56" i="1"/>
  <c r="I60" i="1" s="1"/>
  <c r="H56" i="1"/>
  <c r="H60" i="1" s="1"/>
  <c r="G56" i="1"/>
  <c r="G60" i="1" s="1"/>
  <c r="F56" i="1"/>
  <c r="F60" i="1" s="1"/>
  <c r="E56" i="1"/>
  <c r="E60" i="1" s="1"/>
  <c r="D56" i="1"/>
  <c r="D60" i="1" s="1"/>
  <c r="I105" i="1" l="1"/>
  <c r="H105" i="1"/>
  <c r="G105" i="1"/>
  <c r="F105" i="1"/>
  <c r="E105" i="1"/>
  <c r="D105" i="1"/>
  <c r="J28" i="1"/>
  <c r="J103" i="1" s="1"/>
  <c r="I28" i="1"/>
  <c r="I103" i="1" s="1"/>
  <c r="H28" i="1"/>
  <c r="H103" i="1" s="1"/>
  <c r="G28" i="1"/>
  <c r="G103" i="1" s="1"/>
  <c r="F28" i="1"/>
  <c r="F103" i="1" s="1"/>
  <c r="E28" i="1"/>
  <c r="E103" i="1" s="1"/>
  <c r="D28" i="1"/>
  <c r="D103" i="1" s="1"/>
  <c r="J101" i="1"/>
  <c r="J99" i="1"/>
  <c r="J98" i="1"/>
  <c r="J95" i="1"/>
  <c r="J94" i="1"/>
  <c r="J92" i="1"/>
  <c r="J91" i="1"/>
  <c r="J90" i="1"/>
  <c r="J88" i="1"/>
  <c r="J85" i="1"/>
  <c r="J84" i="1"/>
  <c r="J83" i="1"/>
</calcChain>
</file>

<file path=xl/sharedStrings.xml><?xml version="1.0" encoding="utf-8"?>
<sst xmlns="http://schemas.openxmlformats.org/spreadsheetml/2006/main" count="82" uniqueCount="63">
  <si>
    <t>INCOME STATEMENT</t>
  </si>
  <si>
    <t>Net Sales</t>
  </si>
  <si>
    <t>Amortization of PPE</t>
  </si>
  <si>
    <t>Gross Profit</t>
  </si>
  <si>
    <t>Cost of Goods Sold</t>
  </si>
  <si>
    <t>Expenses</t>
  </si>
  <si>
    <t>Earnings Before Income Taxes</t>
  </si>
  <si>
    <t>Income Taxes</t>
  </si>
  <si>
    <t xml:space="preserve">  Current</t>
  </si>
  <si>
    <t xml:space="preserve">   Future (recovery)</t>
  </si>
  <si>
    <t>Net Earnings</t>
  </si>
  <si>
    <t xml:space="preserve">  Selling, Administrative, Other</t>
  </si>
  <si>
    <t xml:space="preserve">  Amortization</t>
  </si>
  <si>
    <t xml:space="preserve">  Interest on Long Term Debt</t>
  </si>
  <si>
    <t xml:space="preserve">  Bank Indebtness</t>
  </si>
  <si>
    <t xml:space="preserve">  Foreign Exchange Loss</t>
  </si>
  <si>
    <t>Six months</t>
  </si>
  <si>
    <t>ended</t>
  </si>
  <si>
    <t>EBITDA</t>
  </si>
  <si>
    <t xml:space="preserve">  Unrealized foreign exchange</t>
  </si>
  <si>
    <t xml:space="preserve">  Retirement allowance</t>
  </si>
  <si>
    <t>Management</t>
  </si>
  <si>
    <t>Forecast</t>
  </si>
  <si>
    <t>Maintainable EBITDA from</t>
  </si>
  <si>
    <t xml:space="preserve">  operations</t>
  </si>
  <si>
    <t xml:space="preserve">  Retirement Allowance*</t>
  </si>
  <si>
    <t xml:space="preserve">  Increase in excise tax**</t>
  </si>
  <si>
    <t>*  The retirement allowance was a one-time payment in lieu of retirement plan for the now late retired Co-CEO</t>
  </si>
  <si>
    <t>** Assumption of impact of an additional 4% excise tax on gross sales that was effective in fiscal 2010.</t>
  </si>
  <si>
    <t>BALANCE SHEET</t>
  </si>
  <si>
    <t>As of January 31, unless otherwise noted</t>
  </si>
  <si>
    <t>Unaudited</t>
  </si>
  <si>
    <t>Assets</t>
  </si>
  <si>
    <t xml:space="preserve">  Current Assets</t>
  </si>
  <si>
    <t xml:space="preserve">    Cash and cash equivalents</t>
  </si>
  <si>
    <t xml:space="preserve">    Accounts receivable</t>
  </si>
  <si>
    <t xml:space="preserve">    Inventories</t>
  </si>
  <si>
    <t xml:space="preserve">    Biological assets</t>
  </si>
  <si>
    <t xml:space="preserve">    Income taxes receivable</t>
  </si>
  <si>
    <t xml:space="preserve">    Deferred income tax assets</t>
  </si>
  <si>
    <t xml:space="preserve">    Prepaid</t>
  </si>
  <si>
    <t xml:space="preserve">  Biological assets</t>
  </si>
  <si>
    <t xml:space="preserve">  Property, plant &amp; equipment</t>
  </si>
  <si>
    <t xml:space="preserve">  Winery licenses</t>
  </si>
  <si>
    <t>Liabilities and Shareholders' Equity</t>
  </si>
  <si>
    <t xml:space="preserve">  Current liabilities</t>
  </si>
  <si>
    <t xml:space="preserve">    Bank</t>
  </si>
  <si>
    <t xml:space="preserve">    Creditor and accrued accounts </t>
  </si>
  <si>
    <t xml:space="preserve">    Current portion, long-term debt</t>
  </si>
  <si>
    <t xml:space="preserve">    Current portion, retirement</t>
  </si>
  <si>
    <t xml:space="preserve">    Income tax payable</t>
  </si>
  <si>
    <t xml:space="preserve">  Long-term debt</t>
  </si>
  <si>
    <t xml:space="preserve">  Long-term retirement allowance</t>
  </si>
  <si>
    <t xml:space="preserve">  Deferred income tax liabilities</t>
  </si>
  <si>
    <t>Shareholders' Equity</t>
  </si>
  <si>
    <t>MAGNOTTA WINERIES</t>
  </si>
  <si>
    <t>Summary Financial Statements ($Canadian)</t>
  </si>
  <si>
    <t>Income Statement Items as</t>
  </si>
  <si>
    <t>% of Net Sales</t>
  </si>
  <si>
    <t>First semester</t>
  </si>
  <si>
    <t>Normalization (Pro Forma) ajustments</t>
  </si>
  <si>
    <t>Cash Flow from Operations***</t>
  </si>
  <si>
    <t>***Cash flow from operations, per audited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</si>
</sst>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15" fontId="3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164" fontId="3" fillId="2" borderId="0" xfId="1" applyNumberFormat="1" applyFont="1" applyFill="1"/>
    <xf numFmtId="164" fontId="3" fillId="2" borderId="0" xfId="0" applyNumberFormat="1" applyFont="1" applyFill="1"/>
    <xf numFmtId="164" fontId="0" fillId="2" borderId="0" xfId="1" applyNumberFormat="1" applyFont="1" applyFill="1"/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164" fontId="3" fillId="3" borderId="0" xfId="1" applyNumberFormat="1" applyFont="1" applyFill="1"/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15" fontId="3" fillId="4" borderId="0" xfId="0" applyNumberFormat="1" applyFont="1" applyFill="1"/>
    <xf numFmtId="164" fontId="3" fillId="4" borderId="0" xfId="1" applyNumberFormat="1" applyFont="1" applyFill="1"/>
    <xf numFmtId="0" fontId="3" fillId="3" borderId="0" xfId="0" applyFont="1" applyFill="1" applyAlignment="1">
      <alignment horizontal="center"/>
    </xf>
    <xf numFmtId="10" fontId="3" fillId="3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topLeftCell="A97" workbookViewId="0">
      <selection activeCell="C80" sqref="C80"/>
    </sheetView>
  </sheetViews>
  <sheetFormatPr defaultRowHeight="14.5" x14ac:dyDescent="0.35"/>
  <cols>
    <col min="1" max="2" width="8.7265625" style="1"/>
    <col min="3" max="3" width="10" style="1" customWidth="1"/>
    <col min="4" max="4" width="10.36328125" style="1" customWidth="1"/>
    <col min="5" max="5" width="10.90625" style="1" customWidth="1"/>
    <col min="6" max="6" width="10.1796875" style="1" customWidth="1"/>
    <col min="7" max="7" width="10.453125" style="1" customWidth="1"/>
    <col min="8" max="8" width="10.6328125" style="1" customWidth="1"/>
    <col min="9" max="9" width="10.7265625" style="1" customWidth="1"/>
    <col min="10" max="10" width="10.36328125" style="1" customWidth="1"/>
    <col min="11" max="11" width="10.453125" customWidth="1"/>
  </cols>
  <sheetData>
    <row r="1" spans="1:11" s="4" customFormat="1" x14ac:dyDescent="0.35">
      <c r="A1" s="2" t="s">
        <v>55</v>
      </c>
      <c r="B1" s="3"/>
      <c r="C1" s="3"/>
      <c r="D1" s="3"/>
      <c r="E1" s="3"/>
      <c r="F1" s="3"/>
      <c r="G1" s="3"/>
      <c r="H1" s="3"/>
      <c r="I1" s="3"/>
      <c r="J1" s="3"/>
    </row>
    <row r="2" spans="1:11" s="4" customFormat="1" x14ac:dyDescent="0.35">
      <c r="A2" s="2" t="s">
        <v>56</v>
      </c>
      <c r="B2" s="3"/>
      <c r="C2" s="3"/>
      <c r="D2" s="3"/>
      <c r="E2" s="3"/>
      <c r="F2" s="3"/>
      <c r="G2" s="3"/>
      <c r="H2" s="3"/>
      <c r="I2" s="3"/>
      <c r="J2" s="3"/>
    </row>
    <row r="3" spans="1:11" s="4" customFormat="1" x14ac:dyDescent="0.35">
      <c r="A3" s="2"/>
      <c r="B3" s="3"/>
      <c r="C3" s="3"/>
      <c r="D3" s="3"/>
      <c r="E3" s="3"/>
      <c r="F3" s="3"/>
      <c r="G3" s="3"/>
      <c r="H3" s="3"/>
      <c r="I3" s="3"/>
      <c r="J3" s="3" t="s">
        <v>16</v>
      </c>
      <c r="K3" s="5" t="s">
        <v>21</v>
      </c>
    </row>
    <row r="4" spans="1:11" s="4" customFormat="1" x14ac:dyDescent="0.35">
      <c r="A4" s="2"/>
      <c r="B4" s="3"/>
      <c r="C4" s="3"/>
      <c r="D4" s="5">
        <v>2006</v>
      </c>
      <c r="E4" s="5">
        <v>2007</v>
      </c>
      <c r="F4" s="5">
        <v>2008</v>
      </c>
      <c r="G4" s="5">
        <v>2009</v>
      </c>
      <c r="H4" s="5">
        <v>2010</v>
      </c>
      <c r="I4" s="5">
        <v>2011</v>
      </c>
      <c r="J4" s="3" t="s">
        <v>17</v>
      </c>
      <c r="K4" s="5" t="s">
        <v>22</v>
      </c>
    </row>
    <row r="5" spans="1:11" s="4" customFormat="1" x14ac:dyDescent="0.35">
      <c r="A5" s="3"/>
      <c r="B5" s="3"/>
      <c r="C5" s="3"/>
      <c r="D5" s="3"/>
      <c r="E5" s="3"/>
      <c r="F5" s="3"/>
      <c r="G5" s="3"/>
      <c r="H5" s="3"/>
      <c r="I5" s="3"/>
      <c r="J5" s="6">
        <v>40755</v>
      </c>
      <c r="K5" s="7">
        <v>2012</v>
      </c>
    </row>
    <row r="6" spans="1:11" s="4" customFormat="1" x14ac:dyDescent="0.35">
      <c r="A6" s="2" t="s">
        <v>0</v>
      </c>
      <c r="B6" s="3"/>
      <c r="C6" s="3"/>
      <c r="D6" s="3"/>
      <c r="E6" s="3"/>
      <c r="F6" s="3"/>
      <c r="G6" s="3"/>
      <c r="H6" s="3"/>
      <c r="I6" s="3"/>
      <c r="J6" s="3"/>
    </row>
    <row r="7" spans="1:11" s="4" customFormat="1" x14ac:dyDescent="0.35">
      <c r="A7" s="3" t="s">
        <v>1</v>
      </c>
      <c r="B7" s="3"/>
      <c r="C7" s="3"/>
      <c r="D7" s="8">
        <v>22184354</v>
      </c>
      <c r="E7" s="8">
        <v>22955623</v>
      </c>
      <c r="F7" s="8">
        <v>23391225</v>
      </c>
      <c r="G7" s="8">
        <v>24046671</v>
      </c>
      <c r="H7" s="8">
        <v>24172809</v>
      </c>
      <c r="I7" s="8">
        <v>23223804</v>
      </c>
      <c r="J7" s="8">
        <v>12171004</v>
      </c>
    </row>
    <row r="8" spans="1:11" s="4" customFormat="1" x14ac:dyDescent="0.35">
      <c r="A8" s="3" t="s">
        <v>4</v>
      </c>
      <c r="B8" s="3"/>
      <c r="C8" s="3"/>
      <c r="D8" s="8">
        <v>11527204</v>
      </c>
      <c r="E8" s="8">
        <v>12025843</v>
      </c>
      <c r="F8" s="8">
        <v>12190241</v>
      </c>
      <c r="G8" s="8">
        <v>14172992</v>
      </c>
      <c r="H8" s="8">
        <v>13935458</v>
      </c>
      <c r="I8" s="8">
        <v>13720915</v>
      </c>
      <c r="J8" s="8">
        <v>7171601</v>
      </c>
    </row>
    <row r="9" spans="1:11" s="4" customFormat="1" x14ac:dyDescent="0.35">
      <c r="A9" s="3" t="s">
        <v>2</v>
      </c>
      <c r="B9" s="3"/>
      <c r="C9" s="3"/>
      <c r="D9" s="8"/>
      <c r="E9" s="8"/>
      <c r="F9" s="8">
        <v>651794</v>
      </c>
      <c r="G9" s="8">
        <v>511764</v>
      </c>
      <c r="H9" s="8">
        <v>524864</v>
      </c>
      <c r="I9" s="8">
        <v>434852</v>
      </c>
      <c r="J9" s="8">
        <v>241635</v>
      </c>
    </row>
    <row r="10" spans="1:11" s="4" customFormat="1" x14ac:dyDescent="0.35">
      <c r="A10" s="3" t="s">
        <v>3</v>
      </c>
      <c r="B10" s="3"/>
      <c r="C10" s="3"/>
      <c r="D10" s="8">
        <v>10657150</v>
      </c>
      <c r="E10" s="8">
        <v>10929780</v>
      </c>
      <c r="F10" s="8">
        <v>10549190</v>
      </c>
      <c r="G10" s="8">
        <v>9361915</v>
      </c>
      <c r="H10" s="8">
        <v>9712487</v>
      </c>
      <c r="I10" s="8">
        <v>9068037</v>
      </c>
      <c r="J10" s="8">
        <v>4757768</v>
      </c>
    </row>
    <row r="11" spans="1:11" s="4" customFormat="1" x14ac:dyDescent="0.35">
      <c r="A11" s="3"/>
      <c r="B11" s="3"/>
      <c r="C11" s="3"/>
      <c r="D11" s="8"/>
      <c r="E11" s="8"/>
      <c r="F11" s="8"/>
      <c r="G11" s="8"/>
      <c r="H11" s="8"/>
      <c r="I11" s="8"/>
      <c r="J11" s="8"/>
    </row>
    <row r="12" spans="1:11" s="4" customFormat="1" x14ac:dyDescent="0.35">
      <c r="A12" s="3" t="s">
        <v>5</v>
      </c>
      <c r="B12" s="3"/>
      <c r="C12" s="3"/>
      <c r="D12" s="8"/>
      <c r="E12" s="8"/>
      <c r="F12" s="8"/>
      <c r="G12" s="8"/>
      <c r="H12" s="8"/>
      <c r="I12" s="8"/>
      <c r="J12" s="8"/>
    </row>
    <row r="13" spans="1:11" s="4" customFormat="1" x14ac:dyDescent="0.35">
      <c r="A13" s="3" t="s">
        <v>11</v>
      </c>
      <c r="B13" s="3"/>
      <c r="C13" s="3"/>
      <c r="D13" s="8">
        <v>4577368</v>
      </c>
      <c r="E13" s="8">
        <v>4524084</v>
      </c>
      <c r="F13" s="8">
        <v>4916897</v>
      </c>
      <c r="G13" s="8">
        <v>4400094</v>
      </c>
      <c r="H13" s="8">
        <v>4717334</v>
      </c>
      <c r="I13" s="8">
        <v>4629071</v>
      </c>
      <c r="J13" s="8">
        <v>2068887</v>
      </c>
    </row>
    <row r="14" spans="1:11" s="4" customFormat="1" x14ac:dyDescent="0.35">
      <c r="A14" s="3" t="s">
        <v>25</v>
      </c>
      <c r="B14" s="3"/>
      <c r="C14" s="3"/>
      <c r="D14" s="8"/>
      <c r="E14" s="8"/>
      <c r="F14" s="8"/>
      <c r="G14" s="8"/>
      <c r="H14" s="8">
        <v>1600000</v>
      </c>
      <c r="I14" s="8"/>
      <c r="J14" s="8"/>
    </row>
    <row r="15" spans="1:11" s="4" customFormat="1" x14ac:dyDescent="0.35">
      <c r="A15" s="3" t="s">
        <v>12</v>
      </c>
      <c r="B15" s="3"/>
      <c r="C15" s="3"/>
      <c r="D15" s="8">
        <v>1252759</v>
      </c>
      <c r="E15" s="8">
        <v>1335131</v>
      </c>
      <c r="F15" s="8">
        <v>644992</v>
      </c>
      <c r="G15" s="8">
        <v>698676</v>
      </c>
      <c r="H15" s="8">
        <v>595471</v>
      </c>
      <c r="I15" s="8">
        <v>581722</v>
      </c>
      <c r="J15" s="8">
        <v>301153</v>
      </c>
    </row>
    <row r="16" spans="1:11" s="4" customFormat="1" x14ac:dyDescent="0.35">
      <c r="A16" s="3" t="s">
        <v>13</v>
      </c>
      <c r="B16" s="3"/>
      <c r="C16" s="3"/>
      <c r="D16" s="8">
        <v>553097</v>
      </c>
      <c r="E16" s="8">
        <v>595654</v>
      </c>
      <c r="F16" s="8">
        <v>535152</v>
      </c>
      <c r="G16" s="8">
        <v>449700</v>
      </c>
      <c r="H16" s="8">
        <v>372567</v>
      </c>
      <c r="I16" s="8">
        <v>335430</v>
      </c>
      <c r="J16" s="8">
        <v>296506</v>
      </c>
    </row>
    <row r="17" spans="1:11" s="4" customFormat="1" x14ac:dyDescent="0.35">
      <c r="A17" s="3" t="s">
        <v>14</v>
      </c>
      <c r="B17" s="3"/>
      <c r="C17" s="3"/>
      <c r="D17" s="8">
        <v>263692</v>
      </c>
      <c r="E17" s="8">
        <v>316479</v>
      </c>
      <c r="F17" s="8">
        <v>327228</v>
      </c>
      <c r="G17" s="8">
        <v>184714</v>
      </c>
      <c r="H17" s="8">
        <v>128232</v>
      </c>
      <c r="I17" s="8">
        <v>83957</v>
      </c>
      <c r="J17" s="8"/>
    </row>
    <row r="18" spans="1:11" s="4" customFormat="1" x14ac:dyDescent="0.35">
      <c r="A18" s="3" t="s">
        <v>15</v>
      </c>
      <c r="B18" s="3"/>
      <c r="C18" s="3"/>
      <c r="D18" s="8">
        <v>29435</v>
      </c>
      <c r="E18" s="8">
        <v>5196</v>
      </c>
      <c r="F18" s="8"/>
      <c r="G18" s="8"/>
      <c r="H18" s="8"/>
      <c r="I18" s="8"/>
      <c r="J18" s="8"/>
    </row>
    <row r="19" spans="1:11" s="4" customFormat="1" x14ac:dyDescent="0.35">
      <c r="A19" s="3"/>
      <c r="B19" s="3"/>
      <c r="C19" s="3"/>
      <c r="D19" s="8">
        <v>6676351</v>
      </c>
      <c r="E19" s="8">
        <v>6776546</v>
      </c>
      <c r="F19" s="8">
        <v>6424269</v>
      </c>
      <c r="G19" s="8">
        <v>5733184</v>
      </c>
      <c r="H19" s="8">
        <v>7413604</v>
      </c>
      <c r="I19" s="8">
        <v>5630180</v>
      </c>
      <c r="J19" s="8">
        <v>2666546</v>
      </c>
    </row>
    <row r="20" spans="1:11" s="4" customFormat="1" x14ac:dyDescent="0.35">
      <c r="A20" s="3" t="s">
        <v>6</v>
      </c>
      <c r="B20" s="3"/>
      <c r="C20" s="3"/>
      <c r="D20" s="8">
        <v>3980799</v>
      </c>
      <c r="E20" s="8">
        <v>4153234</v>
      </c>
      <c r="F20" s="8">
        <v>4124921</v>
      </c>
      <c r="G20" s="8">
        <v>3628731</v>
      </c>
      <c r="H20" s="8">
        <v>2298883</v>
      </c>
      <c r="I20" s="8">
        <v>3437857</v>
      </c>
      <c r="J20" s="8">
        <v>2091222</v>
      </c>
    </row>
    <row r="21" spans="1:11" s="4" customFormat="1" x14ac:dyDescent="0.35">
      <c r="A21" s="3"/>
      <c r="B21" s="3"/>
      <c r="C21" s="3"/>
      <c r="D21" s="8"/>
      <c r="E21" s="8"/>
      <c r="F21" s="8"/>
      <c r="G21" s="9"/>
      <c r="H21" s="8"/>
      <c r="I21" s="8"/>
      <c r="J21" s="8"/>
    </row>
    <row r="22" spans="1:11" s="4" customFormat="1" x14ac:dyDescent="0.35">
      <c r="A22" s="3" t="s">
        <v>7</v>
      </c>
      <c r="B22" s="3"/>
      <c r="C22" s="3"/>
      <c r="D22" s="8"/>
      <c r="E22" s="8"/>
      <c r="F22" s="8"/>
      <c r="G22" s="9"/>
      <c r="H22" s="8"/>
      <c r="I22" s="8"/>
      <c r="J22" s="8"/>
    </row>
    <row r="23" spans="1:11" s="4" customFormat="1" x14ac:dyDescent="0.35">
      <c r="A23" s="3" t="s">
        <v>8</v>
      </c>
      <c r="B23" s="3"/>
      <c r="C23" s="3"/>
      <c r="D23" s="8">
        <v>1436800</v>
      </c>
      <c r="E23" s="8">
        <v>1399222</v>
      </c>
      <c r="F23" s="8">
        <v>1553228</v>
      </c>
      <c r="G23" s="9">
        <v>1043261</v>
      </c>
      <c r="H23" s="8">
        <v>1131422</v>
      </c>
      <c r="I23" s="8">
        <v>876437</v>
      </c>
      <c r="J23" s="8">
        <v>521450</v>
      </c>
    </row>
    <row r="24" spans="1:11" s="4" customFormat="1" x14ac:dyDescent="0.35">
      <c r="A24" s="3" t="s">
        <v>9</v>
      </c>
      <c r="B24" s="3"/>
      <c r="C24" s="3"/>
      <c r="D24" s="8">
        <v>-30798</v>
      </c>
      <c r="E24" s="8">
        <v>-81113</v>
      </c>
      <c r="F24" s="8">
        <v>-85566</v>
      </c>
      <c r="G24" s="9">
        <v>-58459</v>
      </c>
      <c r="H24" s="8">
        <v>-422653</v>
      </c>
      <c r="I24" s="8">
        <v>239338</v>
      </c>
      <c r="J24" s="8">
        <v>251419</v>
      </c>
    </row>
    <row r="25" spans="1:11" s="4" customFormat="1" x14ac:dyDescent="0.35">
      <c r="A25" s="3"/>
      <c r="B25" s="3"/>
      <c r="C25" s="3"/>
      <c r="D25" s="8"/>
      <c r="E25" s="8"/>
      <c r="F25" s="8"/>
      <c r="G25" s="9"/>
      <c r="H25" s="8"/>
      <c r="I25" s="8"/>
      <c r="J25" s="8"/>
    </row>
    <row r="26" spans="1:11" s="4" customFormat="1" x14ac:dyDescent="0.35">
      <c r="A26" s="2" t="s">
        <v>10</v>
      </c>
      <c r="B26" s="3"/>
      <c r="C26" s="3"/>
      <c r="D26" s="8">
        <v>2574797</v>
      </c>
      <c r="E26" s="8">
        <v>2835125</v>
      </c>
      <c r="F26" s="8">
        <v>2657259</v>
      </c>
      <c r="G26" s="9">
        <v>2643929</v>
      </c>
      <c r="H26" s="8">
        <v>1590114</v>
      </c>
      <c r="I26" s="8">
        <v>2322082</v>
      </c>
      <c r="J26" s="8">
        <v>1318353</v>
      </c>
    </row>
    <row r="27" spans="1:11" s="4" customFormat="1" x14ac:dyDescent="0.35">
      <c r="A27" s="3"/>
      <c r="B27" s="3"/>
      <c r="C27" s="3"/>
      <c r="D27" s="3"/>
      <c r="E27" s="3"/>
      <c r="F27" s="3"/>
      <c r="G27" s="9"/>
      <c r="H27" s="3"/>
      <c r="I27" s="3"/>
      <c r="J27" s="3"/>
    </row>
    <row r="28" spans="1:11" s="4" customFormat="1" x14ac:dyDescent="0.35">
      <c r="A28" s="2" t="s">
        <v>18</v>
      </c>
      <c r="B28" s="3"/>
      <c r="C28" s="3"/>
      <c r="D28" s="9">
        <f t="shared" ref="D28:J28" si="0">+D20+D9+D15+D16+D17</f>
        <v>6050347</v>
      </c>
      <c r="E28" s="9">
        <f t="shared" si="0"/>
        <v>6400498</v>
      </c>
      <c r="F28" s="9">
        <f t="shared" si="0"/>
        <v>6284087</v>
      </c>
      <c r="G28" s="9">
        <f t="shared" si="0"/>
        <v>5473585</v>
      </c>
      <c r="H28" s="9">
        <f t="shared" si="0"/>
        <v>3920017</v>
      </c>
      <c r="I28" s="9">
        <f t="shared" si="0"/>
        <v>4873818</v>
      </c>
      <c r="J28" s="9">
        <f t="shared" si="0"/>
        <v>2930516</v>
      </c>
      <c r="K28" s="8">
        <v>4505000</v>
      </c>
    </row>
    <row r="29" spans="1:11" s="4" customFormat="1" x14ac:dyDescent="0.35">
      <c r="A29" s="3"/>
      <c r="B29" s="3"/>
      <c r="C29" s="3"/>
      <c r="D29" s="3"/>
      <c r="E29" s="3"/>
      <c r="F29" s="3"/>
      <c r="G29" s="9"/>
      <c r="H29" s="3"/>
      <c r="I29" s="3"/>
      <c r="J29" s="3"/>
    </row>
    <row r="30" spans="1:11" s="4" customFormat="1" x14ac:dyDescent="0.35">
      <c r="A30" s="2" t="s">
        <v>60</v>
      </c>
      <c r="B30" s="3"/>
      <c r="C30" s="3"/>
      <c r="D30" s="3"/>
      <c r="E30" s="3"/>
      <c r="F30" s="3"/>
      <c r="G30" s="9"/>
      <c r="H30" s="3"/>
      <c r="I30" s="3"/>
      <c r="J30" s="3"/>
    </row>
    <row r="31" spans="1:11" s="4" customFormat="1" x14ac:dyDescent="0.35">
      <c r="A31" s="3" t="s">
        <v>19</v>
      </c>
      <c r="B31" s="3"/>
      <c r="C31" s="3"/>
      <c r="D31" s="8">
        <v>29435</v>
      </c>
      <c r="E31" s="8">
        <v>5198</v>
      </c>
      <c r="F31" s="8">
        <v>14173</v>
      </c>
      <c r="G31" s="8">
        <v>76032</v>
      </c>
      <c r="H31" s="8">
        <v>-6001</v>
      </c>
      <c r="I31" s="8">
        <v>17247</v>
      </c>
      <c r="J31" s="8"/>
      <c r="K31" s="10"/>
    </row>
    <row r="32" spans="1:11" s="4" customFormat="1" x14ac:dyDescent="0.35">
      <c r="A32" s="3" t="s">
        <v>20</v>
      </c>
      <c r="B32" s="3"/>
      <c r="C32" s="3"/>
      <c r="D32" s="8"/>
      <c r="E32" s="8"/>
      <c r="F32" s="8"/>
      <c r="G32" s="8"/>
      <c r="H32" s="8"/>
      <c r="I32" s="8"/>
      <c r="J32" s="8"/>
      <c r="K32" s="10"/>
    </row>
    <row r="33" spans="1:11" s="4" customFormat="1" x14ac:dyDescent="0.35">
      <c r="A33" s="3" t="s">
        <v>26</v>
      </c>
      <c r="B33" s="3"/>
      <c r="C33" s="3"/>
      <c r="D33" s="8">
        <v>-1231000</v>
      </c>
      <c r="E33" s="8">
        <v>-1262000</v>
      </c>
      <c r="F33" s="8">
        <v>-1286000</v>
      </c>
      <c r="G33" s="8">
        <v>-1326000</v>
      </c>
      <c r="H33" s="8">
        <v>-1329000</v>
      </c>
      <c r="I33" s="8">
        <v>-676000</v>
      </c>
      <c r="J33" s="8"/>
      <c r="K33" s="10"/>
    </row>
    <row r="34" spans="1:11" s="4" customFormat="1" x14ac:dyDescent="0.35">
      <c r="A34" s="3"/>
      <c r="B34" s="3"/>
      <c r="C34" s="3"/>
      <c r="D34" s="8"/>
      <c r="E34" s="8"/>
      <c r="F34" s="8"/>
      <c r="G34" s="8"/>
      <c r="H34" s="8"/>
      <c r="I34" s="8"/>
      <c r="J34" s="8"/>
      <c r="K34" s="10"/>
    </row>
    <row r="35" spans="1:11" s="4" customFormat="1" x14ac:dyDescent="0.35">
      <c r="A35" s="2" t="s">
        <v>23</v>
      </c>
      <c r="B35" s="3"/>
      <c r="C35" s="3"/>
      <c r="D35" s="8"/>
      <c r="E35" s="8"/>
      <c r="F35" s="8"/>
      <c r="G35" s="8"/>
      <c r="H35" s="8"/>
      <c r="I35" s="8"/>
      <c r="J35" s="8"/>
      <c r="K35" s="10"/>
    </row>
    <row r="36" spans="1:11" s="4" customFormat="1" x14ac:dyDescent="0.35">
      <c r="A36" s="2" t="s">
        <v>24</v>
      </c>
      <c r="B36" s="3"/>
      <c r="C36" s="3"/>
      <c r="D36" s="8">
        <v>4848782</v>
      </c>
      <c r="E36" s="8">
        <v>5143696</v>
      </c>
      <c r="F36" s="8">
        <v>5012260</v>
      </c>
      <c r="G36" s="8">
        <v>4223617</v>
      </c>
      <c r="H36" s="8">
        <v>4185016</v>
      </c>
      <c r="I36" s="8">
        <v>4215065</v>
      </c>
      <c r="J36" s="8"/>
      <c r="K36" s="8">
        <v>4505000</v>
      </c>
    </row>
    <row r="37" spans="1:11" s="4" customFormat="1" x14ac:dyDescent="0.35">
      <c r="A37" s="2" t="s">
        <v>61</v>
      </c>
      <c r="B37" s="3"/>
      <c r="C37" s="3"/>
      <c r="D37" s="3"/>
      <c r="E37" s="3"/>
      <c r="F37" s="3"/>
      <c r="G37" s="3"/>
      <c r="H37" s="8">
        <v>1699421</v>
      </c>
      <c r="I37" s="8">
        <v>1564114</v>
      </c>
      <c r="J37" s="8">
        <v>1248000</v>
      </c>
    </row>
    <row r="38" spans="1:11" s="4" customFormat="1" x14ac:dyDescent="0.35">
      <c r="A38" s="3" t="s">
        <v>27</v>
      </c>
      <c r="B38" s="3"/>
      <c r="C38" s="3"/>
      <c r="D38" s="3"/>
      <c r="E38" s="3"/>
      <c r="F38" s="3"/>
      <c r="G38" s="3"/>
      <c r="H38" s="3"/>
      <c r="I38" s="3"/>
      <c r="J38" s="3"/>
    </row>
    <row r="39" spans="1:11" s="4" customFormat="1" x14ac:dyDescent="0.35">
      <c r="A39" s="3" t="s">
        <v>28</v>
      </c>
      <c r="B39" s="3"/>
      <c r="C39" s="3"/>
      <c r="D39" s="3"/>
      <c r="E39" s="3"/>
      <c r="F39" s="3"/>
      <c r="G39" s="3"/>
      <c r="H39" s="3"/>
      <c r="I39" s="3"/>
      <c r="J39" s="3"/>
    </row>
    <row r="40" spans="1:11" s="4" customFormat="1" x14ac:dyDescent="0.35">
      <c r="A40" s="3" t="s">
        <v>62</v>
      </c>
      <c r="B40" s="3"/>
      <c r="C40" s="3"/>
      <c r="D40" s="3"/>
      <c r="E40" s="3"/>
      <c r="F40" s="3"/>
      <c r="G40" s="3"/>
      <c r="H40" s="3"/>
      <c r="I40" s="3"/>
      <c r="J40" s="3"/>
    </row>
    <row r="41" spans="1:11" s="4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s="17" customFormat="1" x14ac:dyDescent="0.35">
      <c r="A42" s="15" t="s">
        <v>29</v>
      </c>
      <c r="B42" s="16"/>
      <c r="C42" s="16"/>
      <c r="D42" s="16"/>
      <c r="E42" s="16"/>
      <c r="F42" s="16"/>
      <c r="G42" s="16"/>
      <c r="H42" s="16"/>
      <c r="I42" s="16"/>
      <c r="J42" s="16"/>
    </row>
    <row r="43" spans="1:11" s="17" customFormat="1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1" s="17" customFormat="1" x14ac:dyDescent="0.35">
      <c r="A44" s="16" t="s">
        <v>30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1" s="17" customFormat="1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 t="s">
        <v>31</v>
      </c>
    </row>
    <row r="46" spans="1:11" s="17" customFormat="1" x14ac:dyDescent="0.35">
      <c r="A46" s="16"/>
      <c r="B46" s="16"/>
      <c r="C46" s="16"/>
      <c r="D46" s="16">
        <v>2006</v>
      </c>
      <c r="E46" s="16">
        <v>2007</v>
      </c>
      <c r="F46" s="16">
        <v>2008</v>
      </c>
      <c r="G46" s="16">
        <v>2009</v>
      </c>
      <c r="H46" s="16">
        <v>2010</v>
      </c>
      <c r="I46" s="16">
        <v>2011</v>
      </c>
      <c r="J46" s="18">
        <v>40755</v>
      </c>
    </row>
    <row r="47" spans="1:11" s="17" customFormat="1" x14ac:dyDescent="0.35">
      <c r="A47" s="15" t="s">
        <v>32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1" s="17" customFormat="1" x14ac:dyDescent="0.35">
      <c r="A48" s="16" t="s">
        <v>33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s="17" customFormat="1" x14ac:dyDescent="0.35">
      <c r="A49" s="16" t="s">
        <v>34</v>
      </c>
      <c r="B49" s="16"/>
      <c r="C49" s="16"/>
      <c r="D49" s="19"/>
      <c r="E49" s="19">
        <v>210496</v>
      </c>
      <c r="F49" s="19">
        <v>344231</v>
      </c>
      <c r="G49" s="19"/>
      <c r="H49" s="19"/>
      <c r="I49" s="19"/>
      <c r="J49" s="19"/>
    </row>
    <row r="50" spans="1:10" s="17" customFormat="1" x14ac:dyDescent="0.35">
      <c r="A50" s="16" t="s">
        <v>35</v>
      </c>
      <c r="B50" s="16"/>
      <c r="C50" s="16"/>
      <c r="D50" s="19">
        <v>347669</v>
      </c>
      <c r="E50" s="19">
        <v>396397</v>
      </c>
      <c r="F50" s="19">
        <v>285995</v>
      </c>
      <c r="G50" s="19">
        <v>560800</v>
      </c>
      <c r="H50" s="19">
        <v>590322</v>
      </c>
      <c r="I50" s="19">
        <v>616797</v>
      </c>
      <c r="J50" s="19">
        <v>1651254</v>
      </c>
    </row>
    <row r="51" spans="1:10" s="17" customFormat="1" x14ac:dyDescent="0.35">
      <c r="A51" s="16" t="s">
        <v>36</v>
      </c>
      <c r="B51" s="16"/>
      <c r="C51" s="16"/>
      <c r="D51" s="19">
        <v>20505669</v>
      </c>
      <c r="E51" s="19">
        <v>22760567</v>
      </c>
      <c r="F51" s="19">
        <v>25108695</v>
      </c>
      <c r="G51" s="19">
        <v>27847603</v>
      </c>
      <c r="H51" s="19">
        <v>29878758</v>
      </c>
      <c r="I51" s="19">
        <v>29965402</v>
      </c>
      <c r="J51" s="19">
        <v>29808242</v>
      </c>
    </row>
    <row r="52" spans="1:10" s="17" customFormat="1" x14ac:dyDescent="0.35">
      <c r="A52" s="16" t="s">
        <v>37</v>
      </c>
      <c r="B52" s="16"/>
      <c r="C52" s="16"/>
      <c r="D52" s="19"/>
      <c r="E52" s="19"/>
      <c r="F52" s="19"/>
      <c r="G52" s="19"/>
      <c r="H52" s="19"/>
      <c r="I52" s="19">
        <v>865024</v>
      </c>
      <c r="J52" s="19">
        <v>254384</v>
      </c>
    </row>
    <row r="53" spans="1:10" s="17" customFormat="1" x14ac:dyDescent="0.35">
      <c r="A53" s="16" t="s">
        <v>38</v>
      </c>
      <c r="B53" s="16"/>
      <c r="C53" s="16"/>
      <c r="D53" s="19"/>
      <c r="E53" s="19"/>
      <c r="F53" s="19">
        <v>1918</v>
      </c>
      <c r="G53" s="19">
        <v>465620</v>
      </c>
      <c r="H53" s="19">
        <v>137511</v>
      </c>
      <c r="I53" s="19">
        <v>534686</v>
      </c>
      <c r="J53" s="19">
        <v>613970</v>
      </c>
    </row>
    <row r="54" spans="1:10" s="17" customFormat="1" x14ac:dyDescent="0.35">
      <c r="A54" s="16" t="s">
        <v>39</v>
      </c>
      <c r="B54" s="16"/>
      <c r="C54" s="16"/>
      <c r="D54" s="19"/>
      <c r="E54" s="19">
        <v>11743</v>
      </c>
      <c r="F54" s="19">
        <v>51208</v>
      </c>
      <c r="G54" s="19">
        <v>4453</v>
      </c>
      <c r="H54" s="19">
        <v>83130</v>
      </c>
      <c r="I54" s="19">
        <v>58188</v>
      </c>
      <c r="J54" s="19">
        <v>73026</v>
      </c>
    </row>
    <row r="55" spans="1:10" s="17" customFormat="1" x14ac:dyDescent="0.35">
      <c r="A55" s="16" t="s">
        <v>40</v>
      </c>
      <c r="B55" s="16"/>
      <c r="C55" s="16"/>
      <c r="D55" s="19">
        <v>671961</v>
      </c>
      <c r="E55" s="19">
        <v>280142</v>
      </c>
      <c r="F55" s="19">
        <v>240526</v>
      </c>
      <c r="G55" s="19">
        <v>247038</v>
      </c>
      <c r="H55" s="19">
        <v>268306</v>
      </c>
      <c r="I55" s="19">
        <v>243221</v>
      </c>
      <c r="J55" s="19">
        <v>750512</v>
      </c>
    </row>
    <row r="56" spans="1:10" s="17" customFormat="1" x14ac:dyDescent="0.35">
      <c r="A56" s="16"/>
      <c r="B56" s="16"/>
      <c r="C56" s="16"/>
      <c r="D56" s="19">
        <f t="shared" ref="D56:J56" si="1">+SUM(D49:D55)</f>
        <v>21525299</v>
      </c>
      <c r="E56" s="19">
        <f t="shared" si="1"/>
        <v>23659345</v>
      </c>
      <c r="F56" s="19">
        <f t="shared" si="1"/>
        <v>26032573</v>
      </c>
      <c r="G56" s="19">
        <f t="shared" si="1"/>
        <v>29125514</v>
      </c>
      <c r="H56" s="19">
        <f t="shared" si="1"/>
        <v>30958027</v>
      </c>
      <c r="I56" s="19">
        <f t="shared" si="1"/>
        <v>32283318</v>
      </c>
      <c r="J56" s="19">
        <f t="shared" si="1"/>
        <v>33151388</v>
      </c>
    </row>
    <row r="57" spans="1:10" s="17" customFormat="1" x14ac:dyDescent="0.35">
      <c r="A57" s="16" t="s">
        <v>42</v>
      </c>
      <c r="B57" s="16"/>
      <c r="C57" s="16"/>
      <c r="D57" s="19">
        <v>21831000</v>
      </c>
      <c r="E57" s="19">
        <v>21768993</v>
      </c>
      <c r="F57" s="19">
        <v>21141229</v>
      </c>
      <c r="G57" s="19">
        <v>21092890</v>
      </c>
      <c r="H57" s="19">
        <v>20468725</v>
      </c>
      <c r="I57" s="19">
        <v>16121850</v>
      </c>
      <c r="J57" s="19">
        <v>16453238</v>
      </c>
    </row>
    <row r="58" spans="1:10" s="17" customFormat="1" x14ac:dyDescent="0.35">
      <c r="A58" s="16" t="s">
        <v>41</v>
      </c>
      <c r="B58" s="16"/>
      <c r="C58" s="16"/>
      <c r="D58" s="19"/>
      <c r="E58" s="19"/>
      <c r="F58" s="19"/>
      <c r="G58" s="19"/>
      <c r="H58" s="19"/>
      <c r="I58" s="19">
        <v>3963263</v>
      </c>
      <c r="J58" s="19">
        <v>3963263</v>
      </c>
    </row>
    <row r="59" spans="1:10" s="17" customFormat="1" x14ac:dyDescent="0.35">
      <c r="A59" s="16" t="s">
        <v>43</v>
      </c>
      <c r="B59" s="16"/>
      <c r="C59" s="16"/>
      <c r="D59" s="19">
        <v>251516</v>
      </c>
      <c r="E59" s="19">
        <v>251516</v>
      </c>
      <c r="F59" s="19">
        <v>251516</v>
      </c>
      <c r="G59" s="19">
        <v>251516</v>
      </c>
      <c r="H59" s="19">
        <v>251516</v>
      </c>
      <c r="I59" s="19">
        <v>251516</v>
      </c>
      <c r="J59" s="19">
        <v>251516</v>
      </c>
    </row>
    <row r="60" spans="1:10" s="17" customFormat="1" x14ac:dyDescent="0.35">
      <c r="A60" s="16"/>
      <c r="B60" s="16"/>
      <c r="C60" s="16"/>
      <c r="D60" s="19">
        <f t="shared" ref="D60:J60" si="2">+D56+D57+D59</f>
        <v>43607815</v>
      </c>
      <c r="E60" s="19">
        <f t="shared" si="2"/>
        <v>45679854</v>
      </c>
      <c r="F60" s="19">
        <f t="shared" si="2"/>
        <v>47425318</v>
      </c>
      <c r="G60" s="19">
        <f t="shared" si="2"/>
        <v>50469920</v>
      </c>
      <c r="H60" s="19">
        <f t="shared" si="2"/>
        <v>51678268</v>
      </c>
      <c r="I60" s="19">
        <f t="shared" si="2"/>
        <v>48656684</v>
      </c>
      <c r="J60" s="19">
        <f t="shared" si="2"/>
        <v>49856142</v>
      </c>
    </row>
    <row r="61" spans="1:10" s="17" customFormat="1" x14ac:dyDescent="0.35">
      <c r="A61" s="16"/>
      <c r="B61" s="16"/>
      <c r="C61" s="16"/>
      <c r="D61" s="19"/>
      <c r="E61" s="19"/>
      <c r="F61" s="19"/>
      <c r="G61" s="19"/>
      <c r="H61" s="19"/>
      <c r="I61" s="19"/>
      <c r="J61" s="19"/>
    </row>
    <row r="62" spans="1:10" s="17" customFormat="1" x14ac:dyDescent="0.35">
      <c r="A62" s="15" t="s">
        <v>44</v>
      </c>
      <c r="B62" s="16"/>
      <c r="C62" s="16"/>
      <c r="D62" s="19"/>
      <c r="E62" s="19"/>
      <c r="F62" s="19"/>
      <c r="G62" s="19"/>
      <c r="H62" s="19"/>
      <c r="I62" s="19"/>
      <c r="J62" s="19"/>
    </row>
    <row r="63" spans="1:10" s="17" customFormat="1" x14ac:dyDescent="0.35">
      <c r="A63" s="16" t="s">
        <v>45</v>
      </c>
      <c r="B63" s="16"/>
      <c r="C63" s="16"/>
      <c r="D63" s="19"/>
      <c r="E63" s="19"/>
      <c r="F63" s="19"/>
      <c r="G63" s="19"/>
      <c r="H63" s="19"/>
      <c r="I63" s="19"/>
      <c r="J63" s="19"/>
    </row>
    <row r="64" spans="1:10" s="17" customFormat="1" x14ac:dyDescent="0.35">
      <c r="A64" s="16" t="s">
        <v>46</v>
      </c>
      <c r="B64" s="16"/>
      <c r="C64" s="16"/>
      <c r="D64" s="19">
        <v>4757181</v>
      </c>
      <c r="E64" s="19">
        <v>5610864</v>
      </c>
      <c r="F64" s="19">
        <v>5536786</v>
      </c>
      <c r="G64" s="19">
        <v>5881325</v>
      </c>
      <c r="H64" s="19">
        <v>5249398</v>
      </c>
      <c r="I64" s="19">
        <v>4979570</v>
      </c>
      <c r="J64" s="19">
        <v>4906853</v>
      </c>
    </row>
    <row r="65" spans="1:10" s="17" customFormat="1" x14ac:dyDescent="0.35">
      <c r="A65" s="16" t="s">
        <v>47</v>
      </c>
      <c r="B65" s="16"/>
      <c r="C65" s="16"/>
      <c r="D65" s="19">
        <v>1289814</v>
      </c>
      <c r="E65" s="19">
        <v>790565</v>
      </c>
      <c r="F65" s="19">
        <v>704514</v>
      </c>
      <c r="G65" s="19">
        <v>1437033</v>
      </c>
      <c r="H65" s="19">
        <v>1568495</v>
      </c>
      <c r="I65" s="19">
        <v>1167308</v>
      </c>
      <c r="J65" s="19">
        <v>1441570</v>
      </c>
    </row>
    <row r="66" spans="1:10" s="17" customFormat="1" x14ac:dyDescent="0.35">
      <c r="A66" s="16" t="s">
        <v>48</v>
      </c>
      <c r="B66" s="16"/>
      <c r="C66" s="16"/>
      <c r="D66" s="19">
        <v>1477404</v>
      </c>
      <c r="E66" s="19">
        <v>783886</v>
      </c>
      <c r="F66" s="19">
        <v>850027</v>
      </c>
      <c r="G66" s="19">
        <v>784920</v>
      </c>
      <c r="H66" s="19">
        <v>1041811</v>
      </c>
      <c r="I66" s="19">
        <v>1669600</v>
      </c>
      <c r="J66" s="19">
        <v>1637822</v>
      </c>
    </row>
    <row r="67" spans="1:10" s="17" customFormat="1" x14ac:dyDescent="0.35">
      <c r="A67" s="16" t="s">
        <v>49</v>
      </c>
      <c r="B67" s="16"/>
      <c r="C67" s="16"/>
      <c r="D67" s="19"/>
      <c r="E67" s="19"/>
      <c r="F67" s="19"/>
      <c r="G67" s="19"/>
      <c r="H67" s="19">
        <v>300000</v>
      </c>
      <c r="I67" s="19">
        <v>300000</v>
      </c>
      <c r="J67" s="19">
        <v>300000</v>
      </c>
    </row>
    <row r="68" spans="1:10" s="17" customFormat="1" x14ac:dyDescent="0.35">
      <c r="A68" s="16" t="s">
        <v>50</v>
      </c>
      <c r="B68" s="16"/>
      <c r="C68" s="16"/>
      <c r="D68" s="19">
        <v>130754</v>
      </c>
      <c r="E68" s="19">
        <v>176790</v>
      </c>
      <c r="F68" s="19"/>
      <c r="G68" s="19"/>
      <c r="H68" s="19"/>
      <c r="I68" s="19"/>
      <c r="J68" s="19"/>
    </row>
    <row r="69" spans="1:10" s="17" customFormat="1" x14ac:dyDescent="0.35">
      <c r="A69" s="16"/>
      <c r="B69" s="16"/>
      <c r="C69" s="16"/>
      <c r="D69" s="19">
        <f t="shared" ref="D69:J69" si="3">+SUM(D64:D68)</f>
        <v>7655153</v>
      </c>
      <c r="E69" s="19">
        <f t="shared" si="3"/>
        <v>7362105</v>
      </c>
      <c r="F69" s="19">
        <f t="shared" si="3"/>
        <v>7091327</v>
      </c>
      <c r="G69" s="19">
        <f t="shared" si="3"/>
        <v>8103278</v>
      </c>
      <c r="H69" s="19">
        <f t="shared" si="3"/>
        <v>8159704</v>
      </c>
      <c r="I69" s="19">
        <f t="shared" si="3"/>
        <v>8116478</v>
      </c>
      <c r="J69" s="19">
        <f t="shared" si="3"/>
        <v>8286245</v>
      </c>
    </row>
    <row r="70" spans="1:10" s="17" customFormat="1" x14ac:dyDescent="0.35">
      <c r="A70" s="16" t="s">
        <v>51</v>
      </c>
      <c r="B70" s="16"/>
      <c r="C70" s="16"/>
      <c r="D70" s="19">
        <v>8681328</v>
      </c>
      <c r="E70" s="19">
        <v>7949860</v>
      </c>
      <c r="F70" s="19">
        <v>7238694</v>
      </c>
      <c r="G70" s="19">
        <v>6616380</v>
      </c>
      <c r="H70" s="19">
        <v>5665914</v>
      </c>
      <c r="I70" s="19">
        <v>4277798</v>
      </c>
      <c r="J70" s="19">
        <v>4022879</v>
      </c>
    </row>
    <row r="71" spans="1:10" s="17" customFormat="1" x14ac:dyDescent="0.35">
      <c r="A71" s="16" t="s">
        <v>52</v>
      </c>
      <c r="B71" s="16"/>
      <c r="C71" s="16"/>
      <c r="D71" s="19"/>
      <c r="E71" s="19"/>
      <c r="F71" s="19"/>
      <c r="G71" s="19"/>
      <c r="H71" s="19">
        <v>740000</v>
      </c>
      <c r="I71" s="19">
        <v>440000</v>
      </c>
      <c r="J71" s="19">
        <v>140000</v>
      </c>
    </row>
    <row r="72" spans="1:10" s="17" customFormat="1" x14ac:dyDescent="0.35">
      <c r="A72" s="16" t="s">
        <v>53</v>
      </c>
      <c r="B72" s="16"/>
      <c r="C72" s="16"/>
      <c r="D72" s="19">
        <v>1047517</v>
      </c>
      <c r="E72" s="19">
        <v>978147</v>
      </c>
      <c r="F72" s="19">
        <v>932046</v>
      </c>
      <c r="G72" s="19">
        <v>826832</v>
      </c>
      <c r="H72" s="19">
        <v>482856</v>
      </c>
      <c r="I72" s="19">
        <v>703838</v>
      </c>
      <c r="J72" s="19">
        <v>970095</v>
      </c>
    </row>
    <row r="73" spans="1:10" s="17" customFormat="1" x14ac:dyDescent="0.35">
      <c r="A73" s="16"/>
      <c r="B73" s="16"/>
      <c r="C73" s="16"/>
      <c r="D73" s="19">
        <f t="shared" ref="D73:J73" si="4">+D69+D70+D71+D72</f>
        <v>17383998</v>
      </c>
      <c r="E73" s="19">
        <f t="shared" si="4"/>
        <v>16290112</v>
      </c>
      <c r="F73" s="19">
        <f t="shared" si="4"/>
        <v>15262067</v>
      </c>
      <c r="G73" s="19">
        <f t="shared" si="4"/>
        <v>15546490</v>
      </c>
      <c r="H73" s="19">
        <f t="shared" si="4"/>
        <v>15048474</v>
      </c>
      <c r="I73" s="19">
        <f t="shared" si="4"/>
        <v>13538114</v>
      </c>
      <c r="J73" s="19">
        <f t="shared" si="4"/>
        <v>13419219</v>
      </c>
    </row>
    <row r="74" spans="1:10" s="17" customFormat="1" x14ac:dyDescent="0.35">
      <c r="A74" s="15" t="s">
        <v>54</v>
      </c>
      <c r="B74" s="16"/>
      <c r="C74" s="16"/>
      <c r="D74" s="19">
        <v>26223817</v>
      </c>
      <c r="E74" s="19">
        <v>29389742</v>
      </c>
      <c r="F74" s="19">
        <v>32163251</v>
      </c>
      <c r="G74" s="19">
        <v>34923430</v>
      </c>
      <c r="H74" s="19">
        <v>36629794</v>
      </c>
      <c r="I74" s="19">
        <v>39081833</v>
      </c>
      <c r="J74" s="19">
        <v>40400186</v>
      </c>
    </row>
    <row r="75" spans="1:10" s="17" customFormat="1" x14ac:dyDescent="0.35">
      <c r="A75" s="16"/>
      <c r="B75" s="16"/>
      <c r="C75" s="16"/>
      <c r="D75" s="19">
        <f t="shared" ref="D75:J75" si="5">+D73+D74</f>
        <v>43607815</v>
      </c>
      <c r="E75" s="19">
        <f t="shared" si="5"/>
        <v>45679854</v>
      </c>
      <c r="F75" s="19">
        <f t="shared" si="5"/>
        <v>47425318</v>
      </c>
      <c r="G75" s="19">
        <f t="shared" si="5"/>
        <v>50469920</v>
      </c>
      <c r="H75" s="19">
        <f t="shared" si="5"/>
        <v>51678268</v>
      </c>
      <c r="I75" s="19">
        <f t="shared" si="5"/>
        <v>52619947</v>
      </c>
      <c r="J75" s="19">
        <f t="shared" si="5"/>
        <v>53819405</v>
      </c>
    </row>
    <row r="76" spans="1:10" s="17" customFormat="1" x14ac:dyDescent="0.35">
      <c r="A76" s="16"/>
      <c r="B76" s="16"/>
      <c r="C76" s="16"/>
      <c r="D76" s="16"/>
      <c r="E76" s="16"/>
      <c r="F76" s="16"/>
      <c r="G76" s="16"/>
      <c r="H76" s="16"/>
      <c r="I76" s="16"/>
      <c r="J76" s="16"/>
    </row>
    <row r="77" spans="1:10" s="13" customFormat="1" x14ac:dyDescent="0.35">
      <c r="A77" s="11"/>
      <c r="B77" s="12"/>
      <c r="C77" s="12"/>
      <c r="D77" s="12"/>
      <c r="E77" s="12"/>
      <c r="F77" s="12"/>
      <c r="G77" s="12"/>
      <c r="H77" s="12"/>
      <c r="I77" s="12"/>
      <c r="J77" s="12"/>
    </row>
    <row r="78" spans="1:10" s="13" customFormat="1" x14ac:dyDescent="0.35">
      <c r="A78" s="11" t="s">
        <v>57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s="13" customFormat="1" x14ac:dyDescent="0.35">
      <c r="A79" s="11" t="s">
        <v>58</v>
      </c>
      <c r="B79" s="12"/>
      <c r="C79" s="12"/>
      <c r="D79" s="20"/>
      <c r="E79" s="20"/>
      <c r="F79" s="20"/>
      <c r="G79" s="20"/>
      <c r="H79" s="20"/>
      <c r="I79" s="12"/>
      <c r="J79" s="20" t="s">
        <v>59</v>
      </c>
    </row>
    <row r="80" spans="1:10" s="13" customFormat="1" x14ac:dyDescent="0.35">
      <c r="A80" s="11"/>
      <c r="B80" s="12"/>
      <c r="C80" s="12"/>
      <c r="D80" s="20">
        <v>2006</v>
      </c>
      <c r="E80" s="20">
        <v>2007</v>
      </c>
      <c r="F80" s="20">
        <v>2008</v>
      </c>
      <c r="G80" s="20">
        <v>2009</v>
      </c>
      <c r="H80" s="20">
        <v>2010</v>
      </c>
      <c r="I80" s="20">
        <v>2011</v>
      </c>
      <c r="J80" s="20">
        <v>2012</v>
      </c>
    </row>
    <row r="81" spans="1:10" s="13" customFormat="1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s="13" customFormat="1" x14ac:dyDescent="0.35">
      <c r="A82" s="12" t="s">
        <v>1</v>
      </c>
      <c r="B82" s="12"/>
      <c r="C82" s="12"/>
      <c r="D82" s="21">
        <v>1</v>
      </c>
      <c r="E82" s="21">
        <v>1</v>
      </c>
      <c r="F82" s="21">
        <v>1</v>
      </c>
      <c r="G82" s="21">
        <v>1</v>
      </c>
      <c r="H82" s="21">
        <v>1</v>
      </c>
      <c r="I82" s="21">
        <v>1</v>
      </c>
      <c r="J82" s="21">
        <v>1</v>
      </c>
    </row>
    <row r="83" spans="1:10" s="13" customFormat="1" x14ac:dyDescent="0.35">
      <c r="A83" s="12" t="s">
        <v>4</v>
      </c>
      <c r="B83" s="12"/>
      <c r="C83" s="12"/>
      <c r="D83" s="21">
        <v>0.51959999999999995</v>
      </c>
      <c r="E83" s="21">
        <v>0.52390000000000003</v>
      </c>
      <c r="F83" s="21">
        <v>0.52110000000000001</v>
      </c>
      <c r="G83" s="21">
        <v>0.58940000000000003</v>
      </c>
      <c r="H83" s="21">
        <v>0.57650000000000001</v>
      </c>
      <c r="I83" s="21">
        <v>0.59079999999999999</v>
      </c>
      <c r="J83" s="21">
        <f>+J8/$J$7</f>
        <v>0.58923659872266909</v>
      </c>
    </row>
    <row r="84" spans="1:10" s="13" customFormat="1" x14ac:dyDescent="0.35">
      <c r="A84" s="12" t="s">
        <v>2</v>
      </c>
      <c r="B84" s="12"/>
      <c r="C84" s="12"/>
      <c r="D84" s="21"/>
      <c r="E84" s="21"/>
      <c r="F84" s="21">
        <v>2.7900000000000001E-2</v>
      </c>
      <c r="G84" s="21">
        <v>2.1299999999999999E-2</v>
      </c>
      <c r="H84" s="21">
        <v>2.1700000000000001E-2</v>
      </c>
      <c r="I84" s="21">
        <v>1.8700000000000001E-2</v>
      </c>
      <c r="J84" s="21">
        <f>+J9/$J$7</f>
        <v>1.9853333381535328E-2</v>
      </c>
    </row>
    <row r="85" spans="1:10" s="13" customFormat="1" x14ac:dyDescent="0.35">
      <c r="A85" s="12" t="s">
        <v>3</v>
      </c>
      <c r="B85" s="12"/>
      <c r="C85" s="12"/>
      <c r="D85" s="21">
        <v>0.48039999999999999</v>
      </c>
      <c r="E85" s="21">
        <v>0.47610000000000002</v>
      </c>
      <c r="F85" s="21">
        <v>0.45100000000000001</v>
      </c>
      <c r="G85" s="21">
        <v>0.38929999999999998</v>
      </c>
      <c r="H85" s="21">
        <v>0.40179999999999999</v>
      </c>
      <c r="I85" s="21">
        <v>0.39050000000000001</v>
      </c>
      <c r="J85" s="21">
        <f>+J10/$J$7</f>
        <v>0.39091006789579563</v>
      </c>
    </row>
    <row r="86" spans="1:10" s="13" customFormat="1" x14ac:dyDescent="0.35">
      <c r="A86" s="12"/>
      <c r="B86" s="12"/>
      <c r="C86" s="12"/>
      <c r="D86" s="21"/>
      <c r="E86" s="21"/>
      <c r="F86" s="21"/>
      <c r="G86" s="21"/>
      <c r="H86" s="21"/>
      <c r="I86" s="21"/>
      <c r="J86" s="21"/>
    </row>
    <row r="87" spans="1:10" s="13" customFormat="1" x14ac:dyDescent="0.35">
      <c r="A87" s="12" t="s">
        <v>5</v>
      </c>
      <c r="B87" s="12"/>
      <c r="C87" s="12"/>
      <c r="D87" s="21"/>
      <c r="E87" s="21"/>
      <c r="F87" s="21"/>
      <c r="G87" s="21"/>
      <c r="H87" s="21"/>
      <c r="I87" s="21"/>
      <c r="J87" s="21"/>
    </row>
    <row r="88" spans="1:10" s="13" customFormat="1" x14ac:dyDescent="0.35">
      <c r="A88" s="12" t="s">
        <v>11</v>
      </c>
      <c r="B88" s="12"/>
      <c r="C88" s="12"/>
      <c r="D88" s="21">
        <v>0.20630000000000001</v>
      </c>
      <c r="E88" s="21">
        <v>0.1971</v>
      </c>
      <c r="F88" s="21">
        <v>0.2102</v>
      </c>
      <c r="G88" s="21">
        <v>0.183</v>
      </c>
      <c r="H88" s="21">
        <v>0.19520000000000001</v>
      </c>
      <c r="I88" s="21">
        <v>0.1993</v>
      </c>
      <c r="J88" s="21">
        <f>+J13/$J$7</f>
        <v>0.16998490839375288</v>
      </c>
    </row>
    <row r="89" spans="1:10" s="13" customFormat="1" x14ac:dyDescent="0.35">
      <c r="A89" s="12" t="s">
        <v>25</v>
      </c>
      <c r="B89" s="12"/>
      <c r="C89" s="12"/>
      <c r="D89" s="21"/>
      <c r="E89" s="21"/>
      <c r="F89" s="21"/>
      <c r="G89" s="21"/>
      <c r="H89" s="21">
        <v>6.6199999999999995E-2</v>
      </c>
      <c r="I89" s="21"/>
      <c r="J89" s="21"/>
    </row>
    <row r="90" spans="1:10" s="13" customFormat="1" x14ac:dyDescent="0.35">
      <c r="A90" s="12" t="s">
        <v>12</v>
      </c>
      <c r="B90" s="12"/>
      <c r="C90" s="12"/>
      <c r="D90" s="21">
        <v>5.6500000000000002E-2</v>
      </c>
      <c r="E90" s="21">
        <v>5.8200000000000002E-2</v>
      </c>
      <c r="F90" s="21">
        <v>2.76E-2</v>
      </c>
      <c r="G90" s="21">
        <v>2.9100000000000001E-2</v>
      </c>
      <c r="H90" s="21">
        <v>2.46E-2</v>
      </c>
      <c r="I90" s="21">
        <v>2.5000000000000001E-2</v>
      </c>
      <c r="J90" s="21">
        <f>+J15/$J$7</f>
        <v>2.4743480488544741E-2</v>
      </c>
    </row>
    <row r="91" spans="1:10" s="13" customFormat="1" x14ac:dyDescent="0.35">
      <c r="A91" s="12" t="s">
        <v>13</v>
      </c>
      <c r="B91" s="12"/>
      <c r="C91" s="12"/>
      <c r="D91" s="21">
        <v>2.4899999999999999E-2</v>
      </c>
      <c r="E91" s="21">
        <v>2.5899999999999999E-2</v>
      </c>
      <c r="F91" s="21">
        <v>2.29E-2</v>
      </c>
      <c r="G91" s="21">
        <v>1.8700000000000001E-2</v>
      </c>
      <c r="H91" s="21">
        <v>1.54E-2</v>
      </c>
      <c r="I91" s="21">
        <v>1.44E-2</v>
      </c>
      <c r="J91" s="21">
        <f>+J16/$J$7</f>
        <v>2.4361671395391866E-2</v>
      </c>
    </row>
    <row r="92" spans="1:10" s="13" customFormat="1" x14ac:dyDescent="0.35">
      <c r="A92" s="12" t="s">
        <v>14</v>
      </c>
      <c r="B92" s="12"/>
      <c r="C92" s="12"/>
      <c r="D92" s="21">
        <v>1.1900000000000001E-2</v>
      </c>
      <c r="E92" s="21">
        <v>1.38E-2</v>
      </c>
      <c r="F92" s="21">
        <v>1.4E-2</v>
      </c>
      <c r="G92" s="21">
        <v>7.7000000000000002E-3</v>
      </c>
      <c r="H92" s="21">
        <v>5.3E-3</v>
      </c>
      <c r="I92" s="21">
        <v>3.5999999999999999E-3</v>
      </c>
      <c r="J92" s="21">
        <f>+J17/$J$7</f>
        <v>0</v>
      </c>
    </row>
    <row r="93" spans="1:10" s="13" customFormat="1" x14ac:dyDescent="0.35">
      <c r="A93" s="12" t="s">
        <v>15</v>
      </c>
      <c r="B93" s="12"/>
      <c r="C93" s="12"/>
      <c r="D93" s="21">
        <v>1.2999999999999999E-3</v>
      </c>
      <c r="E93" s="21">
        <v>2.0000000000000001E-4</v>
      </c>
      <c r="F93" s="21"/>
      <c r="G93" s="21"/>
      <c r="H93" s="21"/>
      <c r="I93" s="21"/>
      <c r="J93" s="21"/>
    </row>
    <row r="94" spans="1:10" s="13" customFormat="1" x14ac:dyDescent="0.35">
      <c r="A94" s="12"/>
      <c r="B94" s="12"/>
      <c r="C94" s="12"/>
      <c r="D94" s="21">
        <v>0.3009</v>
      </c>
      <c r="E94" s="21">
        <v>0.29520000000000002</v>
      </c>
      <c r="F94" s="21">
        <v>0.27460000000000001</v>
      </c>
      <c r="G94" s="21">
        <v>0.2384</v>
      </c>
      <c r="H94" s="21">
        <v>0.30669999999999997</v>
      </c>
      <c r="I94" s="21">
        <v>0.2424</v>
      </c>
      <c r="J94" s="21">
        <f>+J19/$J$7</f>
        <v>0.21909006027768949</v>
      </c>
    </row>
    <row r="95" spans="1:10" s="13" customFormat="1" x14ac:dyDescent="0.35">
      <c r="A95" s="12" t="s">
        <v>6</v>
      </c>
      <c r="B95" s="12"/>
      <c r="C95" s="12"/>
      <c r="D95" s="21">
        <v>0.1794</v>
      </c>
      <c r="E95" s="21">
        <v>0.18090000000000001</v>
      </c>
      <c r="F95" s="21">
        <v>0.17630000000000001</v>
      </c>
      <c r="G95" s="21">
        <v>0.15090000000000001</v>
      </c>
      <c r="H95" s="21">
        <v>9.5100000000000004E-2</v>
      </c>
      <c r="I95" s="21">
        <v>0.14799999999999999</v>
      </c>
      <c r="J95" s="21">
        <f>+J20/$J$7</f>
        <v>0.17182000761810612</v>
      </c>
    </row>
    <row r="96" spans="1:10" s="13" customFormat="1" x14ac:dyDescent="0.35">
      <c r="A96" s="12"/>
      <c r="B96" s="12"/>
      <c r="C96" s="12"/>
      <c r="D96" s="21"/>
      <c r="E96" s="21"/>
      <c r="F96" s="21"/>
      <c r="G96" s="21"/>
      <c r="H96" s="21"/>
      <c r="I96" s="21"/>
      <c r="J96" s="21"/>
    </row>
    <row r="97" spans="1:10" s="13" customFormat="1" x14ac:dyDescent="0.35">
      <c r="A97" s="12" t="s">
        <v>7</v>
      </c>
      <c r="B97" s="12"/>
      <c r="C97" s="12"/>
      <c r="D97" s="21"/>
      <c r="E97" s="21"/>
      <c r="F97" s="21"/>
      <c r="G97" s="21"/>
      <c r="H97" s="21"/>
      <c r="I97" s="21"/>
      <c r="J97" s="21"/>
    </row>
    <row r="98" spans="1:10" s="13" customFormat="1" x14ac:dyDescent="0.35">
      <c r="A98" s="12" t="s">
        <v>8</v>
      </c>
      <c r="B98" s="12"/>
      <c r="C98" s="12"/>
      <c r="D98" s="21">
        <v>6.4799999999999996E-2</v>
      </c>
      <c r="E98" s="21">
        <v>6.0999999999999999E-2</v>
      </c>
      <c r="F98" s="21">
        <v>6.6400000000000001E-2</v>
      </c>
      <c r="G98" s="21">
        <v>4.3400000000000001E-2</v>
      </c>
      <c r="H98" s="21">
        <v>4.6800000000000001E-2</v>
      </c>
      <c r="I98" s="21">
        <v>3.7699999999999997E-2</v>
      </c>
      <c r="J98" s="21">
        <f>+J23/$J$7</f>
        <v>4.28436306487123E-2</v>
      </c>
    </row>
    <row r="99" spans="1:10" s="13" customFormat="1" x14ac:dyDescent="0.35">
      <c r="A99" s="12" t="s">
        <v>9</v>
      </c>
      <c r="B99" s="12"/>
      <c r="C99" s="12"/>
      <c r="D99" s="21">
        <v>-1.4E-3</v>
      </c>
      <c r="E99" s="21">
        <v>-3.5000000000000001E-3</v>
      </c>
      <c r="F99" s="21">
        <v>-3.7000000000000002E-3</v>
      </c>
      <c r="G99" s="21">
        <v>-2.3999999999999998E-3</v>
      </c>
      <c r="H99" s="21">
        <v>-1.7500000000000002E-2</v>
      </c>
      <c r="I99" s="21">
        <v>1.03E-2</v>
      </c>
      <c r="J99" s="21">
        <f>+J24/$J$7</f>
        <v>2.0657211188164919E-2</v>
      </c>
    </row>
    <row r="100" spans="1:10" s="13" customFormat="1" x14ac:dyDescent="0.35">
      <c r="A100" s="12"/>
      <c r="B100" s="12"/>
      <c r="C100" s="12"/>
      <c r="D100" s="21"/>
      <c r="E100" s="21"/>
      <c r="F100" s="21"/>
      <c r="G100" s="21"/>
      <c r="H100" s="21"/>
      <c r="I100" s="21"/>
      <c r="J100" s="21"/>
    </row>
    <row r="101" spans="1:10" s="13" customFormat="1" x14ac:dyDescent="0.35">
      <c r="A101" s="11" t="s">
        <v>10</v>
      </c>
      <c r="B101" s="12"/>
      <c r="C101" s="12"/>
      <c r="D101" s="21">
        <v>0.11609999999999999</v>
      </c>
      <c r="E101" s="21">
        <v>0.1235</v>
      </c>
      <c r="F101" s="21">
        <v>0.11360000000000001</v>
      </c>
      <c r="G101" s="21">
        <v>0.1099</v>
      </c>
      <c r="H101" s="21">
        <v>6.5799999999999997E-2</v>
      </c>
      <c r="I101" s="21">
        <v>0.1</v>
      </c>
      <c r="J101" s="21">
        <f>+J26/$J$7</f>
        <v>0.1083191657812289</v>
      </c>
    </row>
    <row r="102" spans="1:10" s="13" customFormat="1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s="13" customFormat="1" x14ac:dyDescent="0.35">
      <c r="A103" s="11" t="s">
        <v>18</v>
      </c>
      <c r="B103" s="12"/>
      <c r="C103" s="12"/>
      <c r="D103" s="21">
        <f t="shared" ref="D103:J103" si="6">+D28/D$7</f>
        <v>0.27273036663587319</v>
      </c>
      <c r="E103" s="21">
        <f t="shared" si="6"/>
        <v>0.27882048768617607</v>
      </c>
      <c r="F103" s="21">
        <f t="shared" si="6"/>
        <v>0.26865147079727547</v>
      </c>
      <c r="G103" s="21">
        <f t="shared" si="6"/>
        <v>0.22762339951338795</v>
      </c>
      <c r="H103" s="21">
        <f t="shared" si="6"/>
        <v>0.16216638289741173</v>
      </c>
      <c r="I103" s="21">
        <f t="shared" si="6"/>
        <v>0.20986303535803177</v>
      </c>
      <c r="J103" s="21">
        <f t="shared" si="6"/>
        <v>0.24077849288357805</v>
      </c>
    </row>
    <row r="104" spans="1:10" s="13" customFormat="1" x14ac:dyDescent="0.35">
      <c r="A104" s="11" t="s">
        <v>23</v>
      </c>
      <c r="B104" s="12"/>
      <c r="C104" s="12"/>
      <c r="D104" s="14"/>
      <c r="E104" s="14"/>
      <c r="F104" s="14"/>
      <c r="G104" s="14"/>
      <c r="H104" s="14"/>
      <c r="I104" s="14"/>
      <c r="J104" s="12"/>
    </row>
    <row r="105" spans="1:10" s="13" customFormat="1" x14ac:dyDescent="0.35">
      <c r="A105" s="11" t="s">
        <v>24</v>
      </c>
      <c r="B105" s="12"/>
      <c r="C105" s="12"/>
      <c r="D105" s="21">
        <f t="shared" ref="D105:I105" si="7">+D36/D$7</f>
        <v>0.21856764456607572</v>
      </c>
      <c r="E105" s="21">
        <f t="shared" si="7"/>
        <v>0.22407128745754362</v>
      </c>
      <c r="F105" s="21">
        <f t="shared" si="7"/>
        <v>0.21427950011168717</v>
      </c>
      <c r="G105" s="21">
        <f t="shared" si="7"/>
        <v>0.17564248290335074</v>
      </c>
      <c r="H105" s="21">
        <f t="shared" si="7"/>
        <v>0.17312907242182735</v>
      </c>
      <c r="I105" s="21">
        <f t="shared" si="7"/>
        <v>0.18149761339701281</v>
      </c>
      <c r="J105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</dc:creator>
  <cp:lastModifiedBy>mmagnan</cp:lastModifiedBy>
  <dcterms:created xsi:type="dcterms:W3CDTF">2013-01-14T21:25:39Z</dcterms:created>
  <dcterms:modified xsi:type="dcterms:W3CDTF">2013-02-10T00:50:23Z</dcterms:modified>
</cp:coreProperties>
</file>